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<sst xmlns="http://schemas.openxmlformats.org/spreadsheetml/2006/main" count="6061">
  <si>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</si>
  <si>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</si>
  <si>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</si>
  <si>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</si>
  <si>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</si>
  <si>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</si>
  <si>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</si>
  <si>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</si>
  <si>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</si>
  <si>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</si>
  <si>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</si>
  <si>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</si>
  <si>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</si>
  <si>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</si>
  <si>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</si>
  <si>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</si>
  <si>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</si>
  <si>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</si>
  <si>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</si>
  <si>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</si>
  <si>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</si>
  <si>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</si>
  <si>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</si>
  <si>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</si>
  <si>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</si>
  <si>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</si>
  <si>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</si>
  <si>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</si>
  <si>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</si>
  <si>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</si>
  <si>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</si>
  <si>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</si>
  <si>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</si>
  <si>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</si>
  <si>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</si>
  <si>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</si>
  <si>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</si>
  <si>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</t>
  </si>
  <si>
    <t>营业税金及附加率</t>
  </si>
  <si>
    <t>销售费用率</t>
  </si>
  <si>
    <t>管理费用率</t>
  </si>
  <si>
    <t>研发费用率</t>
  </si>
  <si>
    <t>息税前利润
(营业收入-营业成本-营业费用=经营利润+股权投资收益+金融资产收益)</t>
  </si>
  <si>
    <t>增值税
(息税前利润 * 利润所得税税率=息税前利润-息前税后利润)</t>
  </si>
  <si>
    <t>息税后利润
(息税前利润-财务费用-增值税=净利润=息税后经营利润+股权资产收益+金融资产收益)</t>
  </si>
  <si>
    <t>股权增加值
(净利润-股权资金成本*0.08,0.08为一个大概的资金成本率,具体需要根据股权资本计算)</t>
  </si>
  <si>
    <r>
      <rPr>
        <b/>
        <sz val="9"/>
        <color theme="1"/>
        <rFont val="宋体"/>
        <charset val="134"/>
      </rPr>
      <t>息税前经营利润
(息税前经营利润 =经营利润+财务费用中的利息费用,</t>
    </r>
    <r>
      <rPr>
        <b/>
        <sz val="9"/>
        <color rgb="FFFF0000"/>
        <rFont val="宋体"/>
        <charset val="134"/>
      </rPr>
      <t>因其财务中所含费用具体多少不知道，因此该值与实际值可能偏小</t>
    </r>
    <r>
      <rPr>
        <b/>
        <sz val="9"/>
        <color theme="1"/>
        <rFont val="宋体"/>
        <charset val="134"/>
      </rPr>
      <t>)</t>
    </r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</si>
  <si>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</si>
  <si>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</si>
  <si>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</si>
  <si>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经营利润
(营业收入-营业成本-主营业务税金及附加-销售费用-管理费用-研发费用-资产减值损失-财务费用中的利息费用,由于不知道财务费用中所含利息收入多少，若其所含利息收入很大，则该值有可能偏大)</t>
  </si>
  <si>
    <t>股权投资收益</t>
  </si>
  <si>
    <t>金融资产收益
(由于不知道财务费用中所含利息收入多少，若其所含利息收入很大，则该值有可能偏小)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</si>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</sst>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9"/>
      <color rgb="FFFF0000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3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1" fillId="29" borderId="8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0" fillId="28" borderId="8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5" fillId="20" borderId="6" applyNumberFormat="0" applyAlignment="0" applyProtection="0">
      <alignment vertical="center"/>
    </xf>
    <xf numFmtId="0" fontId="23" fillId="28" borderId="9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4" borderId="5" applyNumberFormat="0" applyFon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4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25">
    <xf numFmtId="0" fontId="0" fillId="0" borderId="0" xfId="0"/>
    <xf numFmtId="44" fontId="0" fillId="0" borderId="0" xfId="0" applyNumberFormat="1"/>
    <xf numFmtId="10" fontId="0" fillId="0" borderId="0" xfId="9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4" fillId="8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B3005"/>
  <sheetViews>
    <sheetView tabSelected="1" workbookViewId="0">
      <pane xSplit="2" ySplit="1" topLeftCell="AV2" activePane="bottomRight" state="frozen"/>
      <selection/>
      <selection pane="topRight"/>
      <selection pane="bottomLeft"/>
      <selection pane="bottomRight" activeCell="AZ1" sqref="AZ1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20.7058823529412" style="1"/>
    <col min="45" max="45" width="19.3602941176471" style="1" customWidth="1"/>
    <col min="46" max="46" width="21.5661764705882" style="1" customWidth="1"/>
    <col min="47" max="47" width="20.7058823529412" style="1"/>
    <col min="48" max="49" width="21" style="1"/>
    <col min="50" max="50" width="22.6470588235294" style="1"/>
    <col min="51" max="52" width="21" style="1"/>
    <col min="53" max="53" width="19.9411764705882" style="1"/>
    <col min="54" max="54" width="21.7647058823529" style="1"/>
  </cols>
  <sheetData>
    <row r="1" ht="96" spans="1:54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8" t="s">
        <v>43</v>
      </c>
      <c r="AS1" s="17" t="s">
        <v>44</v>
      </c>
      <c r="AT1" s="17" t="s">
        <v>45</v>
      </c>
      <c r="AU1" s="18" t="s">
        <v>43</v>
      </c>
      <c r="AV1" s="19" t="s">
        <v>46</v>
      </c>
      <c r="AW1" s="20" t="s">
        <v>47</v>
      </c>
      <c r="AX1" s="20" t="s">
        <v>48</v>
      </c>
      <c r="AY1" s="20" t="s">
        <v>49</v>
      </c>
      <c r="AZ1" s="7" t="s">
        <v>50</v>
      </c>
      <c r="BA1" s="21" t="s">
        <v>51</v>
      </c>
      <c r="BB1" s="22" t="s">
        <v>52</v>
      </c>
    </row>
    <row r="2" spans="1:54">
      <c r="A2" s="5" t="s">
        <v>53</v>
      </c>
      <c r="B2" s="5" t="s">
        <v>54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 t="shared" ref="AR2:AR65" si="0">AA2-AB2</f>
        <v>-1196000000</v>
      </c>
      <c r="AS2" s="12" t="e">
        <f>#REF!-AU2+#REF!+#REF!</f>
        <v>#REF!</v>
      </c>
      <c r="AT2" s="12" t="e">
        <f>AS2-VLOOKUP(A2,[1]选股结果!$A$2:$BJ$3005,48,FALSE)*0.08</f>
        <v>#REF!</v>
      </c>
      <c r="AU2" s="12">
        <f>AH2-AI2</f>
        <v>20948000000</v>
      </c>
      <c r="AV2" s="12" t="e">
        <f>#REF!+S2+H2</f>
        <v>#REF!</v>
      </c>
      <c r="AW2" s="12" t="e">
        <f>AV2-AU2</f>
        <v>#REF!</v>
      </c>
      <c r="AX2" s="12" t="e">
        <f>AV2-H2</f>
        <v>#REF!</v>
      </c>
      <c r="AY2" s="12" t="e">
        <f>AV2-H2-AU2</f>
        <v>#REF!</v>
      </c>
      <c r="AZ2" s="12">
        <f t="shared" ref="AZ2:AZ65" si="1">O2-S2-AA2-AB2-AC2-AD2+AK2-AE2</f>
        <v>-1847693999999.8</v>
      </c>
      <c r="BA2" s="12">
        <f t="shared" ref="BA2:BA65" si="2">AG2</f>
        <v>100640000000</v>
      </c>
      <c r="BB2" s="12">
        <f>AF2-AG2+AH2+AI2-AJ2+AL2+AM2</f>
        <v>1890318000000.09</v>
      </c>
    </row>
    <row r="3" spans="1:54">
      <c r="A3" s="5" t="s">
        <v>55</v>
      </c>
      <c r="B3" s="5" t="s">
        <v>56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3">C3</f>
        <v>1880341000000</v>
      </c>
      <c r="AF3" s="9">
        <f t="shared" ref="AF3:AF10" si="4">(G3+O3+P3+Q3+R3)+S3</f>
        <v>1788665000000</v>
      </c>
      <c r="AG3" s="9">
        <f t="shared" ref="AG3:AG10" si="5">AE3-AF3+T3+V3+W3-X3-Y3+Z3+AA3</f>
        <v>122835000000</v>
      </c>
      <c r="AH3" s="9">
        <f t="shared" ref="AH3:AH10" si="6">AG3+AB3-AC3</f>
        <v>119213000000</v>
      </c>
      <c r="AI3" s="9">
        <f t="shared" ref="AI3:AI10" si="7">AH3-AD3</f>
        <v>89067000000</v>
      </c>
      <c r="AJ3" s="12" t="e">
        <f>#REF!-A3</f>
        <v>#REF!</v>
      </c>
      <c r="AK3" s="16"/>
      <c r="AL3" s="9">
        <f t="shared" ref="AL3:AL66" si="8">O3+P3+Q3+Y3-AB3+AC3</f>
        <v>258776000000</v>
      </c>
      <c r="AM3" s="16"/>
      <c r="AN3" s="16"/>
      <c r="AO3" s="16"/>
      <c r="AP3" s="16"/>
      <c r="AQ3" s="12" t="e">
        <f>#REF!+#REF!+#REF!</f>
        <v>#REF!</v>
      </c>
      <c r="AR3" s="12">
        <f t="shared" si="0"/>
        <v>-1945000000</v>
      </c>
      <c r="AS3" s="12" t="e">
        <f>#REF!-AU3+#REF!+#REF!</f>
        <v>#REF!</v>
      </c>
      <c r="AT3" s="12" t="e">
        <f>AS3-VLOOKUP(A3,[1]选股结果!$A$2:$BJ$3005,48,FALSE)*0.08</f>
        <v>#REF!</v>
      </c>
      <c r="AU3" s="12">
        <f t="shared" ref="AU3:AU66" si="9">AH3-AI3</f>
        <v>30146000000</v>
      </c>
      <c r="AV3" s="12" t="e">
        <f>#REF!+S3+H3</f>
        <v>#REF!</v>
      </c>
      <c r="AW3" s="12" t="e">
        <f t="shared" ref="AW3:AW66" si="10">AV3-AU3</f>
        <v>#REF!</v>
      </c>
      <c r="AX3" s="12" t="e">
        <f t="shared" ref="AX3:AX66" si="11">AV3-H3</f>
        <v>#REF!</v>
      </c>
      <c r="AY3" s="12" t="e">
        <f t="shared" ref="AY3:AY66" si="12">AV3-H3-AU3</f>
        <v>#REF!</v>
      </c>
      <c r="AZ3" s="12">
        <f t="shared" si="1"/>
        <v>-1768729000000</v>
      </c>
      <c r="BA3" s="12">
        <f t="shared" si="2"/>
        <v>122835000000</v>
      </c>
      <c r="BB3" s="12" t="e">
        <f t="shared" ref="BB3:BB66" si="13">AF3-AG3+AH3+AI3-AJ3+AL3+AM3-AO3+AN3</f>
        <v>#REF!</v>
      </c>
    </row>
    <row r="4" spans="1:54">
      <c r="A4" s="5" t="s">
        <v>57</v>
      </c>
      <c r="B4" s="5" t="s">
        <v>58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3"/>
        <v>1337047568000</v>
      </c>
      <c r="AF4" s="9">
        <f t="shared" si="4"/>
        <v>1264212532000</v>
      </c>
      <c r="AG4" s="9">
        <f t="shared" si="5"/>
        <v>71890204000</v>
      </c>
      <c r="AH4" s="9">
        <f t="shared" si="6"/>
        <v>72109365000</v>
      </c>
      <c r="AI4" s="9">
        <f t="shared" si="7"/>
        <v>55314016000</v>
      </c>
      <c r="AJ4" s="12" t="e">
        <f>#REF!-A4</f>
        <v>#REF!</v>
      </c>
      <c r="AK4" s="16"/>
      <c r="AL4" s="9">
        <f t="shared" si="8"/>
        <v>38725876000</v>
      </c>
      <c r="AM4" s="16"/>
      <c r="AN4" s="16"/>
      <c r="AO4" s="16"/>
      <c r="AP4" s="16"/>
      <c r="AQ4" s="12" t="e">
        <f>#REF!+#REF!+#REF!</f>
        <v>#REF!</v>
      </c>
      <c r="AR4" s="12">
        <f t="shared" si="0"/>
        <v>-720264000</v>
      </c>
      <c r="AS4" s="12" t="e">
        <f>#REF!-AU4+#REF!+#REF!</f>
        <v>#REF!</v>
      </c>
      <c r="AT4" s="12" t="e">
        <f>AS4-VLOOKUP(A4,[1]选股结果!$A$2:$BJ$3005,48,FALSE)*0.08</f>
        <v>#REF!</v>
      </c>
      <c r="AU4" s="12">
        <f t="shared" si="9"/>
        <v>16795349000</v>
      </c>
      <c r="AV4" s="12" t="e">
        <f>#REF!+S4+H4</f>
        <v>#REF!</v>
      </c>
      <c r="AW4" s="12" t="e">
        <f t="shared" si="10"/>
        <v>#REF!</v>
      </c>
      <c r="AX4" s="12" t="e">
        <f t="shared" si="11"/>
        <v>#REF!</v>
      </c>
      <c r="AY4" s="12" t="e">
        <f t="shared" si="12"/>
        <v>#REF!</v>
      </c>
      <c r="AZ4" s="12">
        <f t="shared" si="1"/>
        <v>-1352924183000</v>
      </c>
      <c r="BA4" s="12">
        <f t="shared" si="2"/>
        <v>71890204000</v>
      </c>
      <c r="BB4" s="12" t="e">
        <f t="shared" si="13"/>
        <v>#REF!</v>
      </c>
    </row>
    <row r="5" spans="1:54">
      <c r="A5" s="5" t="s">
        <v>59</v>
      </c>
      <c r="B5" s="5" t="s">
        <v>60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3"/>
        <v>904629000000</v>
      </c>
      <c r="AF5" s="9">
        <f t="shared" si="4"/>
        <v>3367000000</v>
      </c>
      <c r="AG5" s="9">
        <f t="shared" si="5"/>
        <v>884430000000</v>
      </c>
      <c r="AH5" s="9">
        <f t="shared" si="6"/>
        <v>884359000000</v>
      </c>
      <c r="AI5" s="9">
        <f t="shared" si="7"/>
        <v>868204000000</v>
      </c>
      <c r="AJ5" s="12" t="e">
        <f>#REF!-A5</f>
        <v>#REF!</v>
      </c>
      <c r="AK5" s="16"/>
      <c r="AL5" s="9">
        <f t="shared" si="8"/>
        <v>15180000000</v>
      </c>
      <c r="AM5" s="16"/>
      <c r="AN5" s="16"/>
      <c r="AO5" s="16"/>
      <c r="AP5" s="16"/>
      <c r="AQ5" s="12" t="e">
        <f>#REF!+#REF!+#REF!</f>
        <v>#REF!</v>
      </c>
      <c r="AR5" s="12">
        <f t="shared" si="0"/>
        <v>-312000000</v>
      </c>
      <c r="AS5" s="12" t="e">
        <f>#REF!-AU5+#REF!+#REF!</f>
        <v>#REF!</v>
      </c>
      <c r="AT5" s="12" t="e">
        <f>AS5-VLOOKUP(A5,[1]选股结果!$A$2:$BJ$3005,48,FALSE)*0.08</f>
        <v>#REF!</v>
      </c>
      <c r="AU5" s="12">
        <f t="shared" si="9"/>
        <v>16155000000</v>
      </c>
      <c r="AV5" s="12" t="e">
        <f>#REF!+S5+H5</f>
        <v>#REF!</v>
      </c>
      <c r="AW5" s="12" t="e">
        <f t="shared" si="10"/>
        <v>#REF!</v>
      </c>
      <c r="AX5" s="12" t="e">
        <f t="shared" si="11"/>
        <v>#REF!</v>
      </c>
      <c r="AY5" s="12" t="e">
        <f t="shared" si="12"/>
        <v>#REF!</v>
      </c>
      <c r="AZ5" s="12">
        <f t="shared" si="1"/>
        <v>-918112000000</v>
      </c>
      <c r="BA5" s="12">
        <f t="shared" si="2"/>
        <v>884430000000</v>
      </c>
      <c r="BB5" s="12" t="e">
        <f t="shared" si="13"/>
        <v>#REF!</v>
      </c>
    </row>
    <row r="6" spans="1:54">
      <c r="A6" s="5" t="s">
        <v>61</v>
      </c>
      <c r="B6" s="5" t="s">
        <v>62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3"/>
        <v>767925918000</v>
      </c>
      <c r="AF6" s="9">
        <f t="shared" si="4"/>
        <v>739308803000</v>
      </c>
      <c r="AG6" s="9">
        <f t="shared" si="5"/>
        <v>24926096000</v>
      </c>
      <c r="AH6" s="9">
        <f t="shared" si="6"/>
        <v>24606806000</v>
      </c>
      <c r="AI6" s="9">
        <f t="shared" si="7"/>
        <v>19743531000</v>
      </c>
      <c r="AJ6" s="12" t="e">
        <f>#REF!-A6</f>
        <v>#REF!</v>
      </c>
      <c r="AK6" s="16"/>
      <c r="AL6" s="9">
        <f t="shared" si="8"/>
        <v>27432526000</v>
      </c>
      <c r="AM6" s="16"/>
      <c r="AN6" s="16"/>
      <c r="AO6" s="16"/>
      <c r="AP6" s="16"/>
      <c r="AQ6" s="12" t="e">
        <f>#REF!+#REF!+#REF!</f>
        <v>#REF!</v>
      </c>
      <c r="AR6" s="12">
        <f t="shared" si="0"/>
        <v>-769299000</v>
      </c>
      <c r="AS6" s="12" t="e">
        <f>#REF!-AU6+#REF!+#REF!</f>
        <v>#REF!</v>
      </c>
      <c r="AT6" s="12" t="e">
        <f>AS6-VLOOKUP(A6,[1]选股结果!$A$2:$BJ$3005,48,FALSE)*0.08</f>
        <v>#REF!</v>
      </c>
      <c r="AU6" s="12">
        <f t="shared" si="9"/>
        <v>4863275000</v>
      </c>
      <c r="AV6" s="12" t="e">
        <f>#REF!+S6+H6</f>
        <v>#REF!</v>
      </c>
      <c r="AW6" s="12" t="e">
        <f t="shared" si="10"/>
        <v>#REF!</v>
      </c>
      <c r="AX6" s="12" t="e">
        <f t="shared" si="11"/>
        <v>#REF!</v>
      </c>
      <c r="AY6" s="12" t="e">
        <f t="shared" si="12"/>
        <v>#REF!</v>
      </c>
      <c r="AZ6" s="12">
        <f t="shared" si="1"/>
        <v>-774044625000</v>
      </c>
      <c r="BA6" s="12">
        <f t="shared" si="2"/>
        <v>24926096000</v>
      </c>
      <c r="BB6" s="12" t="e">
        <f t="shared" si="13"/>
        <v>#REF!</v>
      </c>
    </row>
    <row r="7" spans="1:54">
      <c r="A7" s="5" t="s">
        <v>63</v>
      </c>
      <c r="B7" s="5" t="s">
        <v>64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3"/>
        <v>735474689000</v>
      </c>
      <c r="AF7" s="9">
        <f t="shared" si="4"/>
        <v>709893382000</v>
      </c>
      <c r="AG7" s="9">
        <f t="shared" si="5"/>
        <v>23367882000</v>
      </c>
      <c r="AH7" s="9">
        <f t="shared" si="6"/>
        <v>23644953000</v>
      </c>
      <c r="AI7" s="9">
        <f t="shared" si="7"/>
        <v>19938325000</v>
      </c>
      <c r="AJ7" s="12" t="e">
        <f>#REF!-A7</f>
        <v>#REF!</v>
      </c>
      <c r="AK7" s="16"/>
      <c r="AL7" s="9">
        <f t="shared" si="8"/>
        <v>21099991000</v>
      </c>
      <c r="AM7" s="16"/>
      <c r="AN7" s="16"/>
      <c r="AO7" s="16"/>
      <c r="AP7" s="16"/>
      <c r="AQ7" s="12" t="e">
        <f>#REF!+#REF!+#REF!</f>
        <v>#REF!</v>
      </c>
      <c r="AR7" s="12">
        <f t="shared" si="0"/>
        <v>-771095000</v>
      </c>
      <c r="AS7" s="12" t="e">
        <f>#REF!-AU7+#REF!+#REF!</f>
        <v>#REF!</v>
      </c>
      <c r="AT7" s="12" t="e">
        <f>AS7-VLOOKUP(A7,[1]选股结果!$A$2:$BJ$3005,48,FALSE)*0.08</f>
        <v>#REF!</v>
      </c>
      <c r="AU7" s="12">
        <f t="shared" si="9"/>
        <v>3706628000</v>
      </c>
      <c r="AV7" s="12" t="e">
        <f>#REF!+S7+H7</f>
        <v>#REF!</v>
      </c>
      <c r="AW7" s="12" t="e">
        <f t="shared" si="10"/>
        <v>#REF!</v>
      </c>
      <c r="AX7" s="12" t="e">
        <f t="shared" si="11"/>
        <v>#REF!</v>
      </c>
      <c r="AY7" s="12" t="e">
        <f t="shared" si="12"/>
        <v>#REF!</v>
      </c>
      <c r="AZ7" s="12">
        <f t="shared" si="1"/>
        <v>-740659091000</v>
      </c>
      <c r="BA7" s="12">
        <f t="shared" si="2"/>
        <v>23367882000</v>
      </c>
      <c r="BB7" s="12" t="e">
        <f t="shared" si="13"/>
        <v>#REF!</v>
      </c>
    </row>
    <row r="8" spans="1:54">
      <c r="A8" s="5" t="s">
        <v>65</v>
      </c>
      <c r="B8" s="5" t="s">
        <v>66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3"/>
        <v>727711000000</v>
      </c>
      <c r="AF8" s="9">
        <f t="shared" si="4"/>
        <v>945000000</v>
      </c>
      <c r="AG8" s="9">
        <f t="shared" si="5"/>
        <v>892787000000</v>
      </c>
      <c r="AH8" s="9">
        <f t="shared" si="6"/>
        <v>892485000000</v>
      </c>
      <c r="AI8" s="9">
        <f t="shared" si="7"/>
        <v>891295000000</v>
      </c>
      <c r="AJ8" s="12" t="e">
        <f>#REF!-A8</f>
        <v>#REF!</v>
      </c>
      <c r="AK8" s="16"/>
      <c r="AL8" s="9">
        <f t="shared" si="8"/>
        <v>19861000000</v>
      </c>
      <c r="AM8" s="16"/>
      <c r="AN8" s="16"/>
      <c r="AO8" s="16"/>
      <c r="AP8" s="16"/>
      <c r="AQ8" s="12" t="e">
        <f>#REF!+#REF!+#REF!</f>
        <v>#REF!</v>
      </c>
      <c r="AR8" s="12">
        <f t="shared" si="0"/>
        <v>-66000000</v>
      </c>
      <c r="AS8" s="12" t="e">
        <f>#REF!-AU8+#REF!+#REF!</f>
        <v>#REF!</v>
      </c>
      <c r="AT8" s="12" t="e">
        <f>AS8-VLOOKUP(A8,[1]选股结果!$A$2:$BJ$3005,48,FALSE)*0.08</f>
        <v>#REF!</v>
      </c>
      <c r="AU8" s="12">
        <f t="shared" si="9"/>
        <v>1190000000</v>
      </c>
      <c r="AV8" s="12" t="e">
        <f>#REF!+S8+H8</f>
        <v>#REF!</v>
      </c>
      <c r="AW8" s="12" t="e">
        <f t="shared" si="10"/>
        <v>#REF!</v>
      </c>
      <c r="AX8" s="12" t="e">
        <f t="shared" si="11"/>
        <v>#REF!</v>
      </c>
      <c r="AY8" s="12" t="e">
        <f t="shared" si="12"/>
        <v>#REF!</v>
      </c>
      <c r="AZ8" s="12">
        <f t="shared" si="1"/>
        <v>-728390000000</v>
      </c>
      <c r="BA8" s="12">
        <f t="shared" si="2"/>
        <v>892787000000</v>
      </c>
      <c r="BB8" s="12" t="e">
        <f t="shared" si="13"/>
        <v>#REF!</v>
      </c>
    </row>
    <row r="9" spans="1:54">
      <c r="A9" s="5" t="s">
        <v>67</v>
      </c>
      <c r="B9" s="5" t="s">
        <v>68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3"/>
        <v>712093000000</v>
      </c>
      <c r="AF9" s="9">
        <f t="shared" si="4"/>
        <v>6740000000</v>
      </c>
      <c r="AG9" s="9">
        <f t="shared" si="5"/>
        <v>565149000000</v>
      </c>
      <c r="AH9" s="9">
        <f t="shared" si="6"/>
        <v>565808000000</v>
      </c>
      <c r="AI9" s="9">
        <f t="shared" si="7"/>
        <v>502621000000</v>
      </c>
      <c r="AJ9" s="12" t="e">
        <f>#REF!-A9</f>
        <v>#REF!</v>
      </c>
      <c r="AK9" s="16"/>
      <c r="AL9" s="9">
        <f t="shared" si="8"/>
        <v>185399000000</v>
      </c>
      <c r="AM9" s="16"/>
      <c r="AN9" s="16"/>
      <c r="AO9" s="16"/>
      <c r="AP9" s="16"/>
      <c r="AQ9" s="12" t="e">
        <f>#REF!+#REF!+#REF!</f>
        <v>#REF!</v>
      </c>
      <c r="AR9" s="12">
        <f t="shared" si="0"/>
        <v>-955000000</v>
      </c>
      <c r="AS9" s="12" t="e">
        <f>#REF!-AU9+#REF!+#REF!</f>
        <v>#REF!</v>
      </c>
      <c r="AT9" s="12" t="e">
        <f>AS9-VLOOKUP(A9,[1]选股结果!$A$2:$BJ$3005,48,FALSE)*0.08</f>
        <v>#REF!</v>
      </c>
      <c r="AU9" s="12">
        <f t="shared" si="9"/>
        <v>63187000000</v>
      </c>
      <c r="AV9" s="12" t="e">
        <f>#REF!+S9+H9</f>
        <v>#REF!</v>
      </c>
      <c r="AW9" s="12" t="e">
        <f t="shared" si="10"/>
        <v>#REF!</v>
      </c>
      <c r="AX9" s="12" t="e">
        <f t="shared" si="11"/>
        <v>#REF!</v>
      </c>
      <c r="AY9" s="12" t="e">
        <f t="shared" si="12"/>
        <v>#REF!</v>
      </c>
      <c r="AZ9" s="12">
        <f t="shared" si="1"/>
        <v>-769791000000</v>
      </c>
      <c r="BA9" s="12">
        <f t="shared" si="2"/>
        <v>565149000000</v>
      </c>
      <c r="BB9" s="12" t="e">
        <f t="shared" si="13"/>
        <v>#REF!</v>
      </c>
    </row>
    <row r="10" spans="1:54">
      <c r="A10" s="5" t="s">
        <v>69</v>
      </c>
      <c r="B10" s="5" t="s">
        <v>70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3"/>
        <v>648630000000</v>
      </c>
      <c r="AF10" s="9">
        <f t="shared" si="4"/>
        <v>545321000000</v>
      </c>
      <c r="AG10" s="9">
        <f t="shared" si="5"/>
        <v>110326000000</v>
      </c>
      <c r="AH10" s="9">
        <f t="shared" si="6"/>
        <v>111059000000</v>
      </c>
      <c r="AI10" s="9">
        <f t="shared" si="7"/>
        <v>83423000000</v>
      </c>
      <c r="AJ10" s="12" t="e">
        <f>#REF!-A10</f>
        <v>#REF!</v>
      </c>
      <c r="AK10" s="16"/>
      <c r="AL10" s="9">
        <f t="shared" si="8"/>
        <v>79161000000</v>
      </c>
      <c r="AM10" s="16"/>
      <c r="AN10" s="16"/>
      <c r="AO10" s="16"/>
      <c r="AP10" s="16"/>
      <c r="AQ10" s="12" t="e">
        <f>#REF!+#REF!+#REF!</f>
        <v>#REF!</v>
      </c>
      <c r="AR10" s="12">
        <f t="shared" si="0"/>
        <v>-1542000000</v>
      </c>
      <c r="AS10" s="12" t="e">
        <f>#REF!-AU10+#REF!+#REF!</f>
        <v>#REF!</v>
      </c>
      <c r="AT10" s="12" t="e">
        <f>AS10-VLOOKUP(A10,[1]选股结果!$A$2:$BJ$3005,48,FALSE)*0.08</f>
        <v>#REF!</v>
      </c>
      <c r="AU10" s="12">
        <f t="shared" si="9"/>
        <v>27636000000</v>
      </c>
      <c r="AV10" s="12" t="e">
        <f>#REF!+S10+H10</f>
        <v>#REF!</v>
      </c>
      <c r="AW10" s="12" t="e">
        <f t="shared" si="10"/>
        <v>#REF!</v>
      </c>
      <c r="AX10" s="12" t="e">
        <f t="shared" si="11"/>
        <v>#REF!</v>
      </c>
      <c r="AY10" s="12" t="e">
        <f t="shared" si="12"/>
        <v>#REF!</v>
      </c>
      <c r="AZ10" s="12">
        <f t="shared" si="1"/>
        <v>-671548000000</v>
      </c>
      <c r="BA10" s="12">
        <f t="shared" si="2"/>
        <v>110326000000</v>
      </c>
      <c r="BB10" s="12" t="e">
        <f t="shared" si="13"/>
        <v>#REF!</v>
      </c>
    </row>
    <row r="11" spans="1:54">
      <c r="A11" s="5" t="s">
        <v>71</v>
      </c>
      <c r="B11" s="5" t="s">
        <v>72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4">C11</f>
        <v>624405000000</v>
      </c>
      <c r="AF11" s="9">
        <f t="shared" ref="AF11:AF74" si="15">(G11+O11+P11+Q11+R11)+S11</f>
        <v>5306000000</v>
      </c>
      <c r="AG11" s="9">
        <f t="shared" ref="AG11:AG74" si="16">AE11-AF11+T11+V11+W11-X11-Y11+Z11+AA11</f>
        <v>503848000000</v>
      </c>
      <c r="AH11" s="9">
        <f t="shared" ref="AH11:AH74" si="17">AG11+AB11-AC11</f>
        <v>503820000000</v>
      </c>
      <c r="AI11" s="9">
        <f t="shared" ref="AI11:AI74" si="18">AH11-AD11</f>
        <v>444196000000</v>
      </c>
      <c r="AJ11" s="12" t="e">
        <f>#REF!-A11</f>
        <v>#REF!</v>
      </c>
      <c r="AK11" s="16"/>
      <c r="AL11" s="9">
        <f t="shared" si="8"/>
        <v>6547000000</v>
      </c>
      <c r="AM11" s="16"/>
      <c r="AN11" s="16"/>
      <c r="AO11" s="16"/>
      <c r="AP11" s="16"/>
      <c r="AQ11" s="12" t="e">
        <f>#REF!+#REF!+#REF!</f>
        <v>#REF!</v>
      </c>
      <c r="AR11" s="12">
        <f t="shared" si="0"/>
        <v>-802000000</v>
      </c>
      <c r="AS11" s="12" t="e">
        <f>#REF!-AU11+#REF!+#REF!</f>
        <v>#REF!</v>
      </c>
      <c r="AT11" s="12" t="e">
        <f>AS11-VLOOKUP(A11,[1]选股结果!$A$2:$BJ$3005,48,FALSE)*0.08</f>
        <v>#REF!</v>
      </c>
      <c r="AU11" s="12">
        <f t="shared" si="9"/>
        <v>59624000000</v>
      </c>
      <c r="AV11" s="12" t="e">
        <f>#REF!+S11+H11</f>
        <v>#REF!</v>
      </c>
      <c r="AW11" s="12" t="e">
        <f t="shared" si="10"/>
        <v>#REF!</v>
      </c>
      <c r="AX11" s="12" t="e">
        <f t="shared" si="11"/>
        <v>#REF!</v>
      </c>
      <c r="AY11" s="12" t="e">
        <f t="shared" si="12"/>
        <v>#REF!</v>
      </c>
      <c r="AZ11" s="12">
        <f t="shared" si="1"/>
        <v>-680355000000</v>
      </c>
      <c r="BA11" s="12">
        <f t="shared" si="2"/>
        <v>503848000000</v>
      </c>
      <c r="BB11" s="12" t="e">
        <f t="shared" si="13"/>
        <v>#REF!</v>
      </c>
    </row>
    <row r="12" spans="1:54">
      <c r="A12" s="5" t="s">
        <v>73</v>
      </c>
      <c r="B12" s="5" t="s">
        <v>74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4"/>
        <v>544897000000</v>
      </c>
      <c r="AF12" s="9">
        <f t="shared" si="15"/>
        <v>4667000000</v>
      </c>
      <c r="AG12" s="9">
        <f t="shared" si="16"/>
        <v>419550000000</v>
      </c>
      <c r="AH12" s="9">
        <f t="shared" si="17"/>
        <v>419900000000</v>
      </c>
      <c r="AI12" s="9">
        <f t="shared" si="18"/>
        <v>375974000000</v>
      </c>
      <c r="AJ12" s="12" t="e">
        <f>#REF!-A12</f>
        <v>#REF!</v>
      </c>
      <c r="AK12" s="16"/>
      <c r="AL12" s="9">
        <f t="shared" si="8"/>
        <v>4330000000</v>
      </c>
      <c r="AM12" s="16"/>
      <c r="AN12" s="16"/>
      <c r="AO12" s="16"/>
      <c r="AP12" s="16"/>
      <c r="AQ12" s="12" t="e">
        <f>#REF!+#REF!+#REF!</f>
        <v>#REF!</v>
      </c>
      <c r="AR12" s="12">
        <f t="shared" si="0"/>
        <v>-1163000000</v>
      </c>
      <c r="AS12" s="12" t="e">
        <f>#REF!-AU12+#REF!+#REF!</f>
        <v>#REF!</v>
      </c>
      <c r="AT12" s="12" t="e">
        <f>AS12-VLOOKUP(A12,[1]选股结果!$A$2:$BJ$3005,48,FALSE)*0.08</f>
        <v>#REF!</v>
      </c>
      <c r="AU12" s="12">
        <f t="shared" si="9"/>
        <v>43926000000</v>
      </c>
      <c r="AV12" s="12" t="e">
        <f>#REF!+S12+H12</f>
        <v>#REF!</v>
      </c>
      <c r="AW12" s="12" t="e">
        <f t="shared" si="10"/>
        <v>#REF!</v>
      </c>
      <c r="AX12" s="12" t="e">
        <f t="shared" si="11"/>
        <v>#REF!</v>
      </c>
      <c r="AY12" s="12" t="e">
        <f t="shared" si="12"/>
        <v>#REF!</v>
      </c>
      <c r="AZ12" s="12">
        <f t="shared" si="1"/>
        <v>-586132000000</v>
      </c>
      <c r="BA12" s="12">
        <f t="shared" si="2"/>
        <v>419550000000</v>
      </c>
      <c r="BB12" s="12" t="e">
        <f t="shared" si="13"/>
        <v>#REF!</v>
      </c>
    </row>
    <row r="13" spans="1:54">
      <c r="A13" s="5" t="s">
        <v>75</v>
      </c>
      <c r="B13" s="5" t="s">
        <v>76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4"/>
        <v>538372624121.16</v>
      </c>
      <c r="AF13" s="9">
        <f t="shared" si="15"/>
        <v>536475393401.32</v>
      </c>
      <c r="AG13" s="9">
        <f t="shared" si="16"/>
        <v>22261265100.96</v>
      </c>
      <c r="AH13" s="9">
        <f t="shared" si="17"/>
        <v>22557597107.25</v>
      </c>
      <c r="AI13" s="9">
        <f t="shared" si="18"/>
        <v>15800615808.15</v>
      </c>
      <c r="AJ13" s="12" t="e">
        <f>#REF!-A13</f>
        <v>#REF!</v>
      </c>
      <c r="AK13" s="16"/>
      <c r="AL13" s="9">
        <f t="shared" si="8"/>
        <v>47071472633.48</v>
      </c>
      <c r="AM13" s="16"/>
      <c r="AN13" s="16"/>
      <c r="AO13" s="16"/>
      <c r="AP13" s="16"/>
      <c r="AQ13" s="12" t="e">
        <f>#REF!+#REF!+#REF!</f>
        <v>#REF!</v>
      </c>
      <c r="AR13" s="12">
        <f t="shared" si="0"/>
        <v>-452119827.08</v>
      </c>
      <c r="AS13" s="12" t="e">
        <f>#REF!-AU13+#REF!+#REF!</f>
        <v>#REF!</v>
      </c>
      <c r="AT13" s="12" t="e">
        <f>AS13-VLOOKUP(A13,[1]选股结果!$A$2:$BJ$3005,48,FALSE)*0.08</f>
        <v>#REF!</v>
      </c>
      <c r="AU13" s="12">
        <f t="shared" si="9"/>
        <v>6756981299.1</v>
      </c>
      <c r="AV13" s="12" t="e">
        <f>#REF!+S13+H13</f>
        <v>#REF!</v>
      </c>
      <c r="AW13" s="12" t="e">
        <f t="shared" si="10"/>
        <v>#REF!</v>
      </c>
      <c r="AX13" s="12" t="e">
        <f t="shared" si="11"/>
        <v>#REF!</v>
      </c>
      <c r="AY13" s="12" t="e">
        <f t="shared" si="12"/>
        <v>#REF!</v>
      </c>
      <c r="AZ13" s="12">
        <f t="shared" si="1"/>
        <v>-542369072002.68</v>
      </c>
      <c r="BA13" s="12">
        <f t="shared" si="2"/>
        <v>22261265100.96</v>
      </c>
      <c r="BB13" s="12" t="e">
        <f t="shared" si="13"/>
        <v>#REF!</v>
      </c>
    </row>
    <row r="14" spans="1:54">
      <c r="A14" s="5" t="s">
        <v>77</v>
      </c>
      <c r="B14" s="5" t="s">
        <v>78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4"/>
        <v>516216641112</v>
      </c>
      <c r="AF14" s="9">
        <f t="shared" si="15"/>
        <v>492389895707</v>
      </c>
      <c r="AG14" s="9">
        <f t="shared" si="16"/>
        <v>22505166444</v>
      </c>
      <c r="AH14" s="9">
        <f t="shared" si="17"/>
        <v>22743147741</v>
      </c>
      <c r="AI14" s="9">
        <f t="shared" si="18"/>
        <v>18302193233</v>
      </c>
      <c r="AJ14" s="12" t="e">
        <f>#REF!-A14</f>
        <v>#REF!</v>
      </c>
      <c r="AK14" s="16"/>
      <c r="AL14" s="9">
        <f t="shared" si="8"/>
        <v>15781391460</v>
      </c>
      <c r="AM14" s="16"/>
      <c r="AN14" s="16"/>
      <c r="AO14" s="16"/>
      <c r="AP14" s="16"/>
      <c r="AQ14" s="12" t="e">
        <f>#REF!+#REF!+#REF!</f>
        <v>#REF!</v>
      </c>
      <c r="AR14" s="12">
        <f t="shared" si="0"/>
        <v>-435913823</v>
      </c>
      <c r="AS14" s="12" t="e">
        <f>#REF!-AU14+#REF!+#REF!</f>
        <v>#REF!</v>
      </c>
      <c r="AT14" s="12" t="e">
        <f>AS14-VLOOKUP(A14,[1]选股结果!$A$2:$BJ$3005,48,FALSE)*0.08</f>
        <v>#REF!</v>
      </c>
      <c r="AU14" s="12">
        <f t="shared" si="9"/>
        <v>4440954508</v>
      </c>
      <c r="AV14" s="12" t="e">
        <f>#REF!+S14+H14</f>
        <v>#REF!</v>
      </c>
      <c r="AW14" s="12" t="e">
        <f t="shared" si="10"/>
        <v>#REF!</v>
      </c>
      <c r="AX14" s="12" t="e">
        <f t="shared" si="11"/>
        <v>#REF!</v>
      </c>
      <c r="AY14" s="12" t="e">
        <f t="shared" si="12"/>
        <v>#REF!</v>
      </c>
      <c r="AZ14" s="12">
        <f t="shared" si="1"/>
        <v>-524718136652</v>
      </c>
      <c r="BA14" s="12">
        <f t="shared" si="2"/>
        <v>22505166444</v>
      </c>
      <c r="BB14" s="12" t="e">
        <f t="shared" si="13"/>
        <v>#REF!</v>
      </c>
    </row>
    <row r="15" spans="1:54">
      <c r="A15" s="5" t="s">
        <v>79</v>
      </c>
      <c r="B15" s="5" t="s">
        <v>80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4"/>
        <v>471144196138.75</v>
      </c>
      <c r="AF15" s="9">
        <f t="shared" si="15"/>
        <v>466698664566.68</v>
      </c>
      <c r="AG15" s="9">
        <f t="shared" si="16"/>
        <v>4813944715.55001</v>
      </c>
      <c r="AH15" s="9">
        <f t="shared" si="17"/>
        <v>4943281750.52001</v>
      </c>
      <c r="AI15" s="9">
        <f t="shared" si="18"/>
        <v>3739809403.91001</v>
      </c>
      <c r="AJ15" s="12" t="e">
        <f>#REF!-A15</f>
        <v>#REF!</v>
      </c>
      <c r="AK15" s="16"/>
      <c r="AL15" s="9">
        <f t="shared" si="8"/>
        <v>6761924316.05</v>
      </c>
      <c r="AM15" s="16"/>
      <c r="AN15" s="16"/>
      <c r="AO15" s="16"/>
      <c r="AP15" s="16"/>
      <c r="AQ15" s="12" t="e">
        <f>#REF!+#REF!+#REF!</f>
        <v>#REF!</v>
      </c>
      <c r="AR15" s="12">
        <f t="shared" si="0"/>
        <v>-188066805.02</v>
      </c>
      <c r="AS15" s="12" t="e">
        <f>#REF!-AU15+#REF!+#REF!</f>
        <v>#REF!</v>
      </c>
      <c r="AT15" s="12" t="e">
        <f>AS15-VLOOKUP(A15,[1]选股结果!$A$2:$BJ$3005,48,FALSE)*0.08</f>
        <v>#REF!</v>
      </c>
      <c r="AU15" s="12">
        <f t="shared" si="9"/>
        <v>1203472346.61</v>
      </c>
      <c r="AV15" s="12" t="e">
        <f>#REF!+S15+H15</f>
        <v>#REF!</v>
      </c>
      <c r="AW15" s="12" t="e">
        <f t="shared" si="10"/>
        <v>#REF!</v>
      </c>
      <c r="AX15" s="12" t="e">
        <f t="shared" si="11"/>
        <v>#REF!</v>
      </c>
      <c r="AY15" s="12" t="e">
        <f t="shared" si="12"/>
        <v>#REF!</v>
      </c>
      <c r="AZ15" s="12">
        <f t="shared" si="1"/>
        <v>-473369600077.8</v>
      </c>
      <c r="BA15" s="12">
        <f t="shared" si="2"/>
        <v>4813944715.55001</v>
      </c>
      <c r="BB15" s="12" t="e">
        <f t="shared" si="13"/>
        <v>#REF!</v>
      </c>
    </row>
    <row r="16" spans="1:54">
      <c r="A16" s="5" t="s">
        <v>81</v>
      </c>
      <c r="B16" s="5" t="s">
        <v>82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4"/>
        <v>456074000000</v>
      </c>
      <c r="AF16" s="9">
        <f t="shared" si="15"/>
        <v>4407000000</v>
      </c>
      <c r="AG16" s="9">
        <f t="shared" si="16"/>
        <v>398005000000</v>
      </c>
      <c r="AH16" s="9">
        <f t="shared" si="17"/>
        <v>398334000000</v>
      </c>
      <c r="AI16" s="9">
        <f t="shared" si="18"/>
        <v>358727000000</v>
      </c>
      <c r="AJ16" s="12" t="e">
        <f>#REF!-A16</f>
        <v>#REF!</v>
      </c>
      <c r="AK16" s="16"/>
      <c r="AL16" s="9">
        <f t="shared" si="8"/>
        <v>4742000000</v>
      </c>
      <c r="AM16" s="16"/>
      <c r="AN16" s="16"/>
      <c r="AO16" s="16"/>
      <c r="AP16" s="16"/>
      <c r="AQ16" s="12" t="e">
        <f>#REF!+#REF!+#REF!</f>
        <v>#REF!</v>
      </c>
      <c r="AR16" s="12">
        <f t="shared" si="0"/>
        <v>-969000000</v>
      </c>
      <c r="AS16" s="12" t="e">
        <f>#REF!-AU16+#REF!+#REF!</f>
        <v>#REF!</v>
      </c>
      <c r="AT16" s="12" t="e">
        <f>AS16-VLOOKUP(A16,[1]选股结果!$A$2:$BJ$3005,48,FALSE)*0.08</f>
        <v>#REF!</v>
      </c>
      <c r="AU16" s="12">
        <f t="shared" si="9"/>
        <v>39607000000</v>
      </c>
      <c r="AV16" s="12" t="e">
        <f>#REF!+S16+H16</f>
        <v>#REF!</v>
      </c>
      <c r="AW16" s="12" t="e">
        <f t="shared" si="10"/>
        <v>#REF!</v>
      </c>
      <c r="AX16" s="12" t="e">
        <f t="shared" si="11"/>
        <v>#REF!</v>
      </c>
      <c r="AY16" s="12" t="e">
        <f t="shared" si="12"/>
        <v>#REF!</v>
      </c>
      <c r="AZ16" s="12">
        <f t="shared" si="1"/>
        <v>-492883000000</v>
      </c>
      <c r="BA16" s="12">
        <f t="shared" si="2"/>
        <v>398005000000</v>
      </c>
      <c r="BB16" s="12" t="e">
        <f t="shared" si="13"/>
        <v>#REF!</v>
      </c>
    </row>
    <row r="17" spans="1:54">
      <c r="A17" s="5" t="s">
        <v>83</v>
      </c>
      <c r="B17" s="5" t="s">
        <v>84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4"/>
        <v>452710000000</v>
      </c>
      <c r="AF17" s="9">
        <f t="shared" si="15"/>
        <v>1433000000</v>
      </c>
      <c r="AG17" s="9">
        <f t="shared" si="16"/>
        <v>500546000000</v>
      </c>
      <c r="AH17" s="9">
        <f t="shared" si="17"/>
        <v>500579000000</v>
      </c>
      <c r="AI17" s="9">
        <f t="shared" si="18"/>
        <v>495689000000</v>
      </c>
      <c r="AJ17" s="12" t="e">
        <f>#REF!-A17</f>
        <v>#REF!</v>
      </c>
      <c r="AK17" s="16"/>
      <c r="AL17" s="9">
        <f t="shared" si="8"/>
        <v>2666000000</v>
      </c>
      <c r="AM17" s="16"/>
      <c r="AN17" s="16"/>
      <c r="AO17" s="16"/>
      <c r="AP17" s="16"/>
      <c r="AQ17" s="12" t="e">
        <f>#REF!+#REF!+#REF!</f>
        <v>#REF!</v>
      </c>
      <c r="AR17" s="12">
        <f t="shared" si="0"/>
        <v>-255000000</v>
      </c>
      <c r="AS17" s="12" t="e">
        <f>#REF!-AU17+#REF!+#REF!</f>
        <v>#REF!</v>
      </c>
      <c r="AT17" s="12" t="e">
        <f>AS17-VLOOKUP(A17,[1]选股结果!$A$2:$BJ$3005,48,FALSE)*0.08</f>
        <v>#REF!</v>
      </c>
      <c r="AU17" s="12">
        <f t="shared" si="9"/>
        <v>4890000000</v>
      </c>
      <c r="AV17" s="12" t="e">
        <f>#REF!+S17+H17</f>
        <v>#REF!</v>
      </c>
      <c r="AW17" s="12" t="e">
        <f t="shared" si="10"/>
        <v>#REF!</v>
      </c>
      <c r="AX17" s="12" t="e">
        <f t="shared" si="11"/>
        <v>#REF!</v>
      </c>
      <c r="AY17" s="12" t="e">
        <f t="shared" si="12"/>
        <v>#REF!</v>
      </c>
      <c r="AZ17" s="12">
        <f t="shared" si="1"/>
        <v>-456644000000</v>
      </c>
      <c r="BA17" s="12">
        <f t="shared" si="2"/>
        <v>500546000000</v>
      </c>
      <c r="BB17" s="12" t="e">
        <f t="shared" si="13"/>
        <v>#REF!</v>
      </c>
    </row>
    <row r="18" spans="1:54">
      <c r="A18" s="5" t="s">
        <v>85</v>
      </c>
      <c r="B18" s="5" t="s">
        <v>86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4"/>
        <v>426766813865.71</v>
      </c>
      <c r="AF18" s="9">
        <f t="shared" si="15"/>
        <v>407713254907.71</v>
      </c>
      <c r="AG18" s="9">
        <f t="shared" si="16"/>
        <v>21695397239.56</v>
      </c>
      <c r="AH18" s="9">
        <f t="shared" si="17"/>
        <v>20888711746.6</v>
      </c>
      <c r="AI18" s="9">
        <f t="shared" si="18"/>
        <v>14451405609.26</v>
      </c>
      <c r="AJ18" s="12" t="e">
        <f>#REF!-A18</f>
        <v>#REF!</v>
      </c>
      <c r="AK18" s="16"/>
      <c r="AL18" s="9">
        <f t="shared" si="8"/>
        <v>25984732583.63</v>
      </c>
      <c r="AM18" s="16"/>
      <c r="AN18" s="16"/>
      <c r="AO18" s="16"/>
      <c r="AP18" s="16"/>
      <c r="AQ18" s="12" t="e">
        <f>#REF!+#REF!+#REF!</f>
        <v>#REF!</v>
      </c>
      <c r="AR18" s="12">
        <f t="shared" si="0"/>
        <v>-450829840.98</v>
      </c>
      <c r="AS18" s="12" t="e">
        <f>#REF!-AU18+#REF!+#REF!</f>
        <v>#REF!</v>
      </c>
      <c r="AT18" s="12" t="e">
        <f>AS18-VLOOKUP(A18,[1]选股结果!$A$2:$BJ$3005,48,FALSE)*0.08</f>
        <v>#REF!</v>
      </c>
      <c r="AU18" s="12">
        <f t="shared" si="9"/>
        <v>6437306137.34</v>
      </c>
      <c r="AV18" s="12" t="e">
        <f>#REF!+S18+H18</f>
        <v>#REF!</v>
      </c>
      <c r="AW18" s="12" t="e">
        <f t="shared" si="10"/>
        <v>#REF!</v>
      </c>
      <c r="AX18" s="12" t="e">
        <f t="shared" si="11"/>
        <v>#REF!</v>
      </c>
      <c r="AY18" s="12" t="e">
        <f t="shared" si="12"/>
        <v>#REF!</v>
      </c>
      <c r="AZ18" s="12">
        <f t="shared" si="1"/>
        <v>-430741357117.7</v>
      </c>
      <c r="BA18" s="12">
        <f t="shared" si="2"/>
        <v>21695397239.56</v>
      </c>
      <c r="BB18" s="12" t="e">
        <f t="shared" si="13"/>
        <v>#REF!</v>
      </c>
    </row>
    <row r="19" spans="1:54">
      <c r="A19" s="5" t="s">
        <v>87</v>
      </c>
      <c r="B19" s="5" t="s">
        <v>88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4"/>
        <v>412481902412.83</v>
      </c>
      <c r="AF19" s="9">
        <f t="shared" si="15"/>
        <v>407585886972.06</v>
      </c>
      <c r="AG19" s="9">
        <f t="shared" si="16"/>
        <v>5142412482.05008</v>
      </c>
      <c r="AH19" s="9">
        <f t="shared" si="17"/>
        <v>5182671445.90008</v>
      </c>
      <c r="AI19" s="9">
        <f t="shared" si="18"/>
        <v>3953593895.83008</v>
      </c>
      <c r="AJ19" s="12" t="e">
        <f>#REF!-A19</f>
        <v>#REF!</v>
      </c>
      <c r="AK19" s="16"/>
      <c r="AL19" s="9">
        <f t="shared" si="8"/>
        <v>5114222139.58</v>
      </c>
      <c r="AM19" s="16"/>
      <c r="AN19" s="16"/>
      <c r="AO19" s="16"/>
      <c r="AP19" s="16"/>
      <c r="AQ19" s="12" t="e">
        <f>#REF!+#REF!+#REF!</f>
        <v>#REF!</v>
      </c>
      <c r="AR19" s="12">
        <f t="shared" si="0"/>
        <v>-81102355.2</v>
      </c>
      <c r="AS19" s="12" t="e">
        <f>#REF!-AU19+#REF!+#REF!</f>
        <v>#REF!</v>
      </c>
      <c r="AT19" s="12" t="e">
        <f>AS19-VLOOKUP(A19,[1]选股结果!$A$2:$BJ$3005,48,FALSE)*0.08</f>
        <v>#REF!</v>
      </c>
      <c r="AU19" s="12">
        <f t="shared" si="9"/>
        <v>1229077550.07</v>
      </c>
      <c r="AV19" s="12" t="e">
        <f>#REF!+S19+H19</f>
        <v>#REF!</v>
      </c>
      <c r="AW19" s="12" t="e">
        <f t="shared" si="10"/>
        <v>#REF!</v>
      </c>
      <c r="AX19" s="12" t="e">
        <f t="shared" si="11"/>
        <v>#REF!</v>
      </c>
      <c r="AY19" s="12" t="e">
        <f t="shared" si="12"/>
        <v>#REF!</v>
      </c>
      <c r="AZ19" s="12">
        <f t="shared" si="1"/>
        <v>-414761120844.07</v>
      </c>
      <c r="BA19" s="12">
        <f t="shared" si="2"/>
        <v>5142412482.05008</v>
      </c>
      <c r="BB19" s="12" t="e">
        <f t="shared" si="13"/>
        <v>#REF!</v>
      </c>
    </row>
    <row r="20" spans="1:54">
      <c r="A20" s="5" t="s">
        <v>89</v>
      </c>
      <c r="B20" s="5" t="s">
        <v>90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4"/>
        <v>358045884212.54</v>
      </c>
      <c r="AF20" s="9">
        <f t="shared" si="15"/>
        <v>354555166106.38</v>
      </c>
      <c r="AG20" s="9">
        <f t="shared" si="16"/>
        <v>4039770476.99997</v>
      </c>
      <c r="AH20" s="9">
        <f t="shared" si="17"/>
        <v>4089610466.04997</v>
      </c>
      <c r="AI20" s="9">
        <f t="shared" si="18"/>
        <v>2938513750.24997</v>
      </c>
      <c r="AJ20" s="12" t="e">
        <f>#REF!-A20</f>
        <v>#REF!</v>
      </c>
      <c r="AK20" s="16"/>
      <c r="AL20" s="9">
        <f t="shared" si="8"/>
        <v>2245408864.55</v>
      </c>
      <c r="AM20" s="16"/>
      <c r="AN20" s="16"/>
      <c r="AO20" s="16"/>
      <c r="AP20" s="16"/>
      <c r="AQ20" s="12" t="e">
        <f>#REF!+#REF!+#REF!</f>
        <v>#REF!</v>
      </c>
      <c r="AR20" s="12">
        <f t="shared" si="0"/>
        <v>-66844323.82</v>
      </c>
      <c r="AS20" s="12" t="e">
        <f>#REF!-AU20+#REF!+#REF!</f>
        <v>#REF!</v>
      </c>
      <c r="AT20" s="12" t="e">
        <f>AS20-VLOOKUP(A20,[1]选股结果!$A$2:$BJ$3005,48,FALSE)*0.08</f>
        <v>#REF!</v>
      </c>
      <c r="AU20" s="12">
        <f t="shared" si="9"/>
        <v>1151096715.8</v>
      </c>
      <c r="AV20" s="12" t="e">
        <f>#REF!+S20+H20</f>
        <v>#REF!</v>
      </c>
      <c r="AW20" s="12" t="e">
        <f t="shared" si="10"/>
        <v>#REF!</v>
      </c>
      <c r="AX20" s="12" t="e">
        <f t="shared" si="11"/>
        <v>#REF!</v>
      </c>
      <c r="AY20" s="12" t="e">
        <f t="shared" si="12"/>
        <v>#REF!</v>
      </c>
      <c r="AZ20" s="12">
        <f t="shared" si="1"/>
        <v>-360093403996.71</v>
      </c>
      <c r="BA20" s="12">
        <f t="shared" si="2"/>
        <v>4039770476.99997</v>
      </c>
      <c r="BB20" s="12" t="e">
        <f t="shared" si="13"/>
        <v>#REF!</v>
      </c>
    </row>
    <row r="21" spans="1:54">
      <c r="A21" s="5" t="s">
        <v>91</v>
      </c>
      <c r="B21" s="5" t="s">
        <v>92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4"/>
        <v>350934000000</v>
      </c>
      <c r="AF21" s="9">
        <f t="shared" si="15"/>
        <v>742000000</v>
      </c>
      <c r="AG21" s="9">
        <f t="shared" si="16"/>
        <v>419590000000</v>
      </c>
      <c r="AH21" s="9">
        <f t="shared" si="17"/>
        <v>419616000000</v>
      </c>
      <c r="AI21" s="9">
        <f t="shared" si="18"/>
        <v>415644000000</v>
      </c>
      <c r="AJ21" s="12" t="e">
        <f>#REF!-A21</f>
        <v>#REF!</v>
      </c>
      <c r="AK21" s="16"/>
      <c r="AL21" s="9">
        <f t="shared" si="8"/>
        <v>4654000000</v>
      </c>
      <c r="AM21" s="16"/>
      <c r="AN21" s="16"/>
      <c r="AO21" s="16"/>
      <c r="AP21" s="16"/>
      <c r="AQ21" s="12" t="e">
        <f>#REF!+#REF!+#REF!</f>
        <v>#REF!</v>
      </c>
      <c r="AR21" s="12">
        <f t="shared" si="0"/>
        <v>-130000000</v>
      </c>
      <c r="AS21" s="12" t="e">
        <f>#REF!-AU21+#REF!+#REF!</f>
        <v>#REF!</v>
      </c>
      <c r="AT21" s="12" t="e">
        <f>AS21-VLOOKUP(A21,[1]选股结果!$A$2:$BJ$3005,48,FALSE)*0.08</f>
        <v>#REF!</v>
      </c>
      <c r="AU21" s="12">
        <f t="shared" si="9"/>
        <v>3972000000</v>
      </c>
      <c r="AV21" s="12" t="e">
        <f>#REF!+S21+H21</f>
        <v>#REF!</v>
      </c>
      <c r="AW21" s="12" t="e">
        <f t="shared" si="10"/>
        <v>#REF!</v>
      </c>
      <c r="AX21" s="12" t="e">
        <f t="shared" si="11"/>
        <v>#REF!</v>
      </c>
      <c r="AY21" s="12" t="e">
        <f t="shared" si="12"/>
        <v>#REF!</v>
      </c>
      <c r="AZ21" s="12">
        <f t="shared" si="1"/>
        <v>-354398000000</v>
      </c>
      <c r="BA21" s="12">
        <f t="shared" si="2"/>
        <v>419590000000</v>
      </c>
      <c r="BB21" s="12" t="e">
        <f t="shared" si="13"/>
        <v>#REF!</v>
      </c>
    </row>
    <row r="22" spans="1:54">
      <c r="A22" s="5" t="s">
        <v>93</v>
      </c>
      <c r="B22" s="5" t="s">
        <v>94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4"/>
        <v>349487686000</v>
      </c>
      <c r="AF22" s="9">
        <f t="shared" si="15"/>
        <v>336271955000</v>
      </c>
      <c r="AG22" s="9">
        <f t="shared" si="16"/>
        <v>10149881000</v>
      </c>
      <c r="AH22" s="9">
        <f t="shared" si="17"/>
        <v>10306075000</v>
      </c>
      <c r="AI22" s="9">
        <f t="shared" si="18"/>
        <v>8246948000</v>
      </c>
      <c r="AJ22" s="12" t="e">
        <f>#REF!-A22</f>
        <v>#REF!</v>
      </c>
      <c r="AK22" s="16"/>
      <c r="AL22" s="9">
        <f t="shared" si="8"/>
        <v>11545326000</v>
      </c>
      <c r="AM22" s="16"/>
      <c r="AN22" s="16"/>
      <c r="AO22" s="16"/>
      <c r="AP22" s="16"/>
      <c r="AQ22" s="12" t="e">
        <f>#REF!+#REF!+#REF!</f>
        <v>#REF!</v>
      </c>
      <c r="AR22" s="12">
        <f t="shared" si="0"/>
        <v>-231004000</v>
      </c>
      <c r="AS22" s="12" t="e">
        <f>#REF!-AU22+#REF!+#REF!</f>
        <v>#REF!</v>
      </c>
      <c r="AT22" s="12" t="e">
        <f>AS22-VLOOKUP(A22,[1]选股结果!$A$2:$BJ$3005,48,FALSE)*0.08</f>
        <v>#REF!</v>
      </c>
      <c r="AU22" s="12">
        <f t="shared" si="9"/>
        <v>2059127000</v>
      </c>
      <c r="AV22" s="12" t="e">
        <f>#REF!+S22+H22</f>
        <v>#REF!</v>
      </c>
      <c r="AW22" s="12" t="e">
        <f t="shared" si="10"/>
        <v>#REF!</v>
      </c>
      <c r="AX22" s="12" t="e">
        <f t="shared" si="11"/>
        <v>#REF!</v>
      </c>
      <c r="AY22" s="12" t="e">
        <f t="shared" si="12"/>
        <v>#REF!</v>
      </c>
      <c r="AZ22" s="12">
        <f t="shared" si="1"/>
        <v>-351652595000</v>
      </c>
      <c r="BA22" s="12">
        <f t="shared" si="2"/>
        <v>10149881000</v>
      </c>
      <c r="BB22" s="12" t="e">
        <f t="shared" si="13"/>
        <v>#REF!</v>
      </c>
    </row>
    <row r="23" spans="1:54">
      <c r="A23" s="5" t="s">
        <v>95</v>
      </c>
      <c r="B23" s="5" t="s">
        <v>96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4"/>
        <v>344419335522.07</v>
      </c>
      <c r="AF23" s="9">
        <f t="shared" si="15"/>
        <v>340551965370.57</v>
      </c>
      <c r="AG23" s="9">
        <f t="shared" si="16"/>
        <v>2807271364.04</v>
      </c>
      <c r="AH23" s="9">
        <f t="shared" si="17"/>
        <v>2830744898.65</v>
      </c>
      <c r="AI23" s="9">
        <f t="shared" si="18"/>
        <v>1989127831.84</v>
      </c>
      <c r="AJ23" s="12" t="e">
        <f>#REF!-A23</f>
        <v>#REF!</v>
      </c>
      <c r="AK23" s="16"/>
      <c r="AL23" s="9">
        <f t="shared" si="8"/>
        <v>3139991917.78</v>
      </c>
      <c r="AM23" s="16"/>
      <c r="AN23" s="16"/>
      <c r="AO23" s="16"/>
      <c r="AP23" s="16"/>
      <c r="AQ23" s="12" t="e">
        <f>#REF!+#REF!+#REF!</f>
        <v>#REF!</v>
      </c>
      <c r="AR23" s="12">
        <f t="shared" si="0"/>
        <v>-74714061.98</v>
      </c>
      <c r="AS23" s="12" t="e">
        <f>#REF!-AU23+#REF!+#REF!</f>
        <v>#REF!</v>
      </c>
      <c r="AT23" s="12" t="e">
        <f>AS23-VLOOKUP(A23,[1]选股结果!$A$2:$BJ$3005,48,FALSE)*0.08</f>
        <v>#REF!</v>
      </c>
      <c r="AU23" s="12">
        <f t="shared" si="9"/>
        <v>841617066.81</v>
      </c>
      <c r="AV23" s="12" t="e">
        <f>#REF!+S23+H23</f>
        <v>#REF!</v>
      </c>
      <c r="AW23" s="12" t="e">
        <f t="shared" si="10"/>
        <v>#REF!</v>
      </c>
      <c r="AX23" s="12" t="e">
        <f t="shared" si="11"/>
        <v>#REF!</v>
      </c>
      <c r="AY23" s="12" t="e">
        <f t="shared" si="12"/>
        <v>#REF!</v>
      </c>
      <c r="AZ23" s="12">
        <f t="shared" si="1"/>
        <v>-346288414965.87</v>
      </c>
      <c r="BA23" s="12">
        <f t="shared" si="2"/>
        <v>2807271364.04</v>
      </c>
      <c r="BB23" s="12" t="e">
        <f t="shared" si="13"/>
        <v>#REF!</v>
      </c>
    </row>
    <row r="24" spans="1:54">
      <c r="A24" s="5" t="s">
        <v>97</v>
      </c>
      <c r="B24" s="5" t="s">
        <v>98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4"/>
        <v>337256574727</v>
      </c>
      <c r="AF24" s="9">
        <f t="shared" si="15"/>
        <v>327353416211</v>
      </c>
      <c r="AG24" s="9">
        <f t="shared" si="16"/>
        <v>5704323467</v>
      </c>
      <c r="AH24" s="9">
        <f t="shared" si="17"/>
        <v>5640501622</v>
      </c>
      <c r="AI24" s="9">
        <f t="shared" si="18"/>
        <v>4697607549</v>
      </c>
      <c r="AJ24" s="12" t="e">
        <f>#REF!-A24</f>
        <v>#REF!</v>
      </c>
      <c r="AK24" s="16"/>
      <c r="AL24" s="9">
        <f t="shared" si="8"/>
        <v>4569305660</v>
      </c>
      <c r="AM24" s="16"/>
      <c r="AN24" s="16"/>
      <c r="AO24" s="16"/>
      <c r="AP24" s="16"/>
      <c r="AQ24" s="12" t="e">
        <f>#REF!+#REF!+#REF!</f>
        <v>#REF!</v>
      </c>
      <c r="AR24" s="12">
        <f t="shared" si="0"/>
        <v>-47656847</v>
      </c>
      <c r="AS24" s="12" t="e">
        <f>#REF!-AU24+#REF!+#REF!</f>
        <v>#REF!</v>
      </c>
      <c r="AT24" s="12" t="e">
        <f>AS24-VLOOKUP(A24,[1]选股结果!$A$2:$BJ$3005,48,FALSE)*0.08</f>
        <v>#REF!</v>
      </c>
      <c r="AU24" s="12">
        <f t="shared" si="9"/>
        <v>942894073</v>
      </c>
      <c r="AV24" s="12" t="e">
        <f>#REF!+S24+H24</f>
        <v>#REF!</v>
      </c>
      <c r="AW24" s="12" t="e">
        <f t="shared" si="10"/>
        <v>#REF!</v>
      </c>
      <c r="AX24" s="12" t="e">
        <f t="shared" si="11"/>
        <v>#REF!</v>
      </c>
      <c r="AY24" s="12" t="e">
        <f t="shared" si="12"/>
        <v>#REF!</v>
      </c>
      <c r="AZ24" s="12">
        <f t="shared" si="1"/>
        <v>-338244040854</v>
      </c>
      <c r="BA24" s="12">
        <f t="shared" si="2"/>
        <v>5704323467</v>
      </c>
      <c r="BB24" s="12" t="e">
        <f t="shared" si="13"/>
        <v>#REF!</v>
      </c>
    </row>
    <row r="25" spans="1:54">
      <c r="A25" s="5" t="s">
        <v>99</v>
      </c>
      <c r="B25" s="5" t="s">
        <v>100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4"/>
        <v>326536330125</v>
      </c>
      <c r="AF25" s="9">
        <f t="shared" si="15"/>
        <v>296152472915</v>
      </c>
      <c r="AG25" s="9">
        <f t="shared" si="16"/>
        <v>32273242213</v>
      </c>
      <c r="AH25" s="9">
        <f t="shared" si="17"/>
        <v>28570587643</v>
      </c>
      <c r="AI25" s="9">
        <f t="shared" si="18"/>
        <v>21519946939</v>
      </c>
      <c r="AJ25" s="12" t="e">
        <f>#REF!-A25</f>
        <v>#REF!</v>
      </c>
      <c r="AK25" s="16"/>
      <c r="AL25" s="9">
        <f t="shared" si="8"/>
        <v>68627301605</v>
      </c>
      <c r="AM25" s="16"/>
      <c r="AN25" s="16"/>
      <c r="AO25" s="16"/>
      <c r="AP25" s="16"/>
      <c r="AQ25" s="12" t="e">
        <f>#REF!+#REF!+#REF!</f>
        <v>#REF!</v>
      </c>
      <c r="AR25" s="12">
        <f t="shared" si="0"/>
        <v>-972673724</v>
      </c>
      <c r="AS25" s="12" t="e">
        <f>#REF!-AU25+#REF!+#REF!</f>
        <v>#REF!</v>
      </c>
      <c r="AT25" s="12" t="e">
        <f>AS25-VLOOKUP(A25,[1]选股结果!$A$2:$BJ$3005,48,FALSE)*0.08</f>
        <v>#REF!</v>
      </c>
      <c r="AU25" s="12">
        <f t="shared" si="9"/>
        <v>7050640704</v>
      </c>
      <c r="AV25" s="12" t="e">
        <f>#REF!+S25+H25</f>
        <v>#REF!</v>
      </c>
      <c r="AW25" s="12" t="e">
        <f t="shared" si="10"/>
        <v>#REF!</v>
      </c>
      <c r="AX25" s="12" t="e">
        <f t="shared" si="11"/>
        <v>#REF!</v>
      </c>
      <c r="AY25" s="12" t="e">
        <f t="shared" si="12"/>
        <v>#REF!</v>
      </c>
      <c r="AZ25" s="12">
        <f t="shared" si="1"/>
        <v>-339334700274</v>
      </c>
      <c r="BA25" s="12">
        <f t="shared" si="2"/>
        <v>32273242213</v>
      </c>
      <c r="BB25" s="12" t="e">
        <f t="shared" si="13"/>
        <v>#REF!</v>
      </c>
    </row>
    <row r="26" spans="1:54">
      <c r="A26" s="5" t="s">
        <v>101</v>
      </c>
      <c r="B26" s="5" t="s">
        <v>102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4"/>
        <v>315378702598.39</v>
      </c>
      <c r="AF26" s="9">
        <f t="shared" si="15"/>
        <v>302087433728.76</v>
      </c>
      <c r="AG26" s="9">
        <f t="shared" si="16"/>
        <v>11113373631.32</v>
      </c>
      <c r="AH26" s="9">
        <f t="shared" si="17"/>
        <v>11224438432.12</v>
      </c>
      <c r="AI26" s="9">
        <f t="shared" si="18"/>
        <v>8763947417.32</v>
      </c>
      <c r="AJ26" s="12" t="e">
        <f>#REF!-A26</f>
        <v>#REF!</v>
      </c>
      <c r="AK26" s="16"/>
      <c r="AL26" s="9">
        <f t="shared" si="8"/>
        <v>10840849952.39</v>
      </c>
      <c r="AM26" s="16"/>
      <c r="AN26" s="16"/>
      <c r="AO26" s="16"/>
      <c r="AP26" s="16"/>
      <c r="AQ26" s="12" t="e">
        <f>#REF!+#REF!+#REF!</f>
        <v>#REF!</v>
      </c>
      <c r="AR26" s="12">
        <f t="shared" si="0"/>
        <v>-223098639.82</v>
      </c>
      <c r="AS26" s="12" t="e">
        <f>#REF!-AU26+#REF!+#REF!</f>
        <v>#REF!</v>
      </c>
      <c r="AT26" s="12" t="e">
        <f>AS26-VLOOKUP(A26,[1]选股结果!$A$2:$BJ$3005,48,FALSE)*0.08</f>
        <v>#REF!</v>
      </c>
      <c r="AU26" s="12">
        <f t="shared" si="9"/>
        <v>2460491014.8</v>
      </c>
      <c r="AV26" s="12" t="e">
        <f>#REF!+S26+H26</f>
        <v>#REF!</v>
      </c>
      <c r="AW26" s="12" t="e">
        <f t="shared" si="10"/>
        <v>#REF!</v>
      </c>
      <c r="AX26" s="12" t="e">
        <f t="shared" si="11"/>
        <v>#REF!</v>
      </c>
      <c r="AY26" s="12" t="e">
        <f t="shared" si="12"/>
        <v>#REF!</v>
      </c>
      <c r="AZ26" s="12">
        <f t="shared" si="1"/>
        <v>-322852009360.07</v>
      </c>
      <c r="BA26" s="12">
        <f t="shared" si="2"/>
        <v>11113373631.32</v>
      </c>
      <c r="BB26" s="12" t="e">
        <f t="shared" si="13"/>
        <v>#REF!</v>
      </c>
    </row>
    <row r="27" spans="1:54">
      <c r="A27" s="5" t="s">
        <v>103</v>
      </c>
      <c r="B27" s="5" t="s">
        <v>104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4"/>
        <v>305357387000</v>
      </c>
      <c r="AF27" s="9">
        <f t="shared" si="15"/>
        <v>293376172000</v>
      </c>
      <c r="AG27" s="9">
        <f t="shared" si="16"/>
        <v>11876953000</v>
      </c>
      <c r="AH27" s="9">
        <f t="shared" si="17"/>
        <v>11825774000</v>
      </c>
      <c r="AI27" s="9">
        <f t="shared" si="18"/>
        <v>10408249000</v>
      </c>
      <c r="AJ27" s="12" t="e">
        <f>#REF!-A27</f>
        <v>#REF!</v>
      </c>
      <c r="AK27" s="16"/>
      <c r="AL27" s="9">
        <f t="shared" si="8"/>
        <v>5856390000</v>
      </c>
      <c r="AM27" s="16"/>
      <c r="AN27" s="16"/>
      <c r="AO27" s="16"/>
      <c r="AP27" s="16"/>
      <c r="AQ27" s="12" t="e">
        <f>#REF!+#REF!+#REF!</f>
        <v>#REF!</v>
      </c>
      <c r="AR27" s="12">
        <f t="shared" si="0"/>
        <v>-58871000</v>
      </c>
      <c r="AS27" s="12" t="e">
        <f>#REF!-AU27+#REF!+#REF!</f>
        <v>#REF!</v>
      </c>
      <c r="AT27" s="12" t="e">
        <f>AS27-VLOOKUP(A27,[1]选股结果!$A$2:$BJ$3005,48,FALSE)*0.08</f>
        <v>#REF!</v>
      </c>
      <c r="AU27" s="12">
        <f t="shared" si="9"/>
        <v>1417525000</v>
      </c>
      <c r="AV27" s="12" t="e">
        <f>#REF!+S27+H27</f>
        <v>#REF!</v>
      </c>
      <c r="AW27" s="12" t="e">
        <f t="shared" si="10"/>
        <v>#REF!</v>
      </c>
      <c r="AX27" s="12" t="e">
        <f t="shared" si="11"/>
        <v>#REF!</v>
      </c>
      <c r="AY27" s="12" t="e">
        <f t="shared" si="12"/>
        <v>#REF!</v>
      </c>
      <c r="AZ27" s="12">
        <f t="shared" si="1"/>
        <v>-305861581000</v>
      </c>
      <c r="BA27" s="12">
        <f t="shared" si="2"/>
        <v>11876953000</v>
      </c>
      <c r="BB27" s="12" t="e">
        <f t="shared" si="13"/>
        <v>#REF!</v>
      </c>
    </row>
    <row r="28" spans="1:54">
      <c r="A28" s="5" t="s">
        <v>105</v>
      </c>
      <c r="B28" s="5" t="s">
        <v>106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4"/>
        <v>278222204206.8</v>
      </c>
      <c r="AF28" s="9">
        <f t="shared" si="15"/>
        <v>251818816506.2</v>
      </c>
      <c r="AG28" s="9">
        <f t="shared" si="16"/>
        <v>29815768266.34</v>
      </c>
      <c r="AH28" s="9">
        <f t="shared" si="17"/>
        <v>28305669781.67</v>
      </c>
      <c r="AI28" s="9">
        <f t="shared" si="18"/>
        <v>23272001056.49</v>
      </c>
      <c r="AJ28" s="12" t="e">
        <f>#REF!-A28</f>
        <v>#REF!</v>
      </c>
      <c r="AK28" s="16"/>
      <c r="AL28" s="9">
        <f t="shared" si="8"/>
        <v>8317883873.41</v>
      </c>
      <c r="AM28" s="16"/>
      <c r="AN28" s="16"/>
      <c r="AO28" s="16"/>
      <c r="AP28" s="16"/>
      <c r="AQ28" s="12" t="e">
        <f>#REF!+#REF!+#REF!</f>
        <v>#REF!</v>
      </c>
      <c r="AR28" s="12">
        <f t="shared" si="0"/>
        <v>-91555209.22</v>
      </c>
      <c r="AS28" s="12" t="e">
        <f>#REF!-AU28+#REF!+#REF!</f>
        <v>#REF!</v>
      </c>
      <c r="AT28" s="12" t="e">
        <f>AS28-VLOOKUP(A28,[1]选股结果!$A$2:$BJ$3005,48,FALSE)*0.08</f>
        <v>#REF!</v>
      </c>
      <c r="AU28" s="12">
        <f t="shared" si="9"/>
        <v>5033668725.18</v>
      </c>
      <c r="AV28" s="12" t="e">
        <f>#REF!+S28+H28</f>
        <v>#REF!</v>
      </c>
      <c r="AW28" s="12" t="e">
        <f t="shared" si="10"/>
        <v>#REF!</v>
      </c>
      <c r="AX28" s="12" t="e">
        <f t="shared" si="11"/>
        <v>#REF!</v>
      </c>
      <c r="AY28" s="12" t="e">
        <f t="shared" si="12"/>
        <v>#REF!</v>
      </c>
      <c r="AZ28" s="12">
        <f t="shared" si="1"/>
        <v>-285091127197.74</v>
      </c>
      <c r="BA28" s="12">
        <f t="shared" si="2"/>
        <v>29815768266.34</v>
      </c>
      <c r="BB28" s="12" t="e">
        <f t="shared" si="13"/>
        <v>#REF!</v>
      </c>
    </row>
    <row r="29" spans="1:54">
      <c r="A29" s="5" t="s">
        <v>107</v>
      </c>
      <c r="B29" s="5" t="s">
        <v>108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4"/>
        <v>271485774926.48</v>
      </c>
      <c r="AF29" s="9">
        <f t="shared" si="15"/>
        <v>242190992903.31</v>
      </c>
      <c r="AG29" s="9">
        <f t="shared" si="16"/>
        <v>32935474499.19</v>
      </c>
      <c r="AH29" s="9">
        <f t="shared" si="17"/>
        <v>33101303560.17</v>
      </c>
      <c r="AI29" s="9">
        <f t="shared" si="18"/>
        <v>24604349453.41</v>
      </c>
      <c r="AJ29" s="12" t="e">
        <f>#REF!-A29</f>
        <v>#REF!</v>
      </c>
      <c r="AK29" s="16"/>
      <c r="AL29" s="9">
        <f t="shared" si="8"/>
        <v>26816163585.33</v>
      </c>
      <c r="AM29" s="16"/>
      <c r="AN29" s="16"/>
      <c r="AO29" s="16"/>
      <c r="AP29" s="16"/>
      <c r="AQ29" s="12" t="e">
        <f>#REF!+#REF!+#REF!</f>
        <v>#REF!</v>
      </c>
      <c r="AR29" s="12">
        <f t="shared" si="0"/>
        <v>-750134041.55</v>
      </c>
      <c r="AS29" s="12" t="e">
        <f>#REF!-AU29+#REF!+#REF!</f>
        <v>#REF!</v>
      </c>
      <c r="AT29" s="12" t="e">
        <f>AS29-VLOOKUP(A29,[1]选股结果!$A$2:$BJ$3005,48,FALSE)*0.08</f>
        <v>#REF!</v>
      </c>
      <c r="AU29" s="12">
        <f t="shared" si="9"/>
        <v>8496954106.76</v>
      </c>
      <c r="AV29" s="12" t="e">
        <f>#REF!+S29+H29</f>
        <v>#REF!</v>
      </c>
      <c r="AW29" s="12" t="e">
        <f t="shared" si="10"/>
        <v>#REF!</v>
      </c>
      <c r="AX29" s="12" t="e">
        <f t="shared" si="11"/>
        <v>#REF!</v>
      </c>
      <c r="AY29" s="12" t="e">
        <f t="shared" si="12"/>
        <v>#REF!</v>
      </c>
      <c r="AZ29" s="12">
        <f t="shared" si="1"/>
        <v>-272163735721.96</v>
      </c>
      <c r="BA29" s="12">
        <f t="shared" si="2"/>
        <v>32935474499.19</v>
      </c>
      <c r="BB29" s="12" t="e">
        <f t="shared" si="13"/>
        <v>#REF!</v>
      </c>
    </row>
    <row r="30" spans="1:54">
      <c r="A30" s="5" t="s">
        <v>109</v>
      </c>
      <c r="B30" s="5" t="s">
        <v>110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4"/>
        <v>261341969000</v>
      </c>
      <c r="AF30" s="9">
        <f t="shared" si="15"/>
        <v>237585545000</v>
      </c>
      <c r="AG30" s="9">
        <f t="shared" si="16"/>
        <v>24512879000</v>
      </c>
      <c r="AH30" s="9">
        <f t="shared" si="17"/>
        <v>24779593000</v>
      </c>
      <c r="AI30" s="9">
        <f t="shared" si="18"/>
        <v>21130211000</v>
      </c>
      <c r="AJ30" s="12" t="e">
        <f>#REF!-A30</f>
        <v>#REF!</v>
      </c>
      <c r="AK30" s="16"/>
      <c r="AL30" s="9">
        <f t="shared" si="8"/>
        <v>32936738000</v>
      </c>
      <c r="AM30" s="16"/>
      <c r="AN30" s="16"/>
      <c r="AO30" s="16"/>
      <c r="AP30" s="16"/>
      <c r="AQ30" s="12" t="e">
        <f>#REF!+#REF!+#REF!</f>
        <v>#REF!</v>
      </c>
      <c r="AR30" s="12">
        <f t="shared" si="0"/>
        <v>-406215000</v>
      </c>
      <c r="AS30" s="12" t="e">
        <f>#REF!-AU30+#REF!+#REF!</f>
        <v>#REF!</v>
      </c>
      <c r="AT30" s="12" t="e">
        <f>AS30-VLOOKUP(A30,[1]选股结果!$A$2:$BJ$3005,48,FALSE)*0.08</f>
        <v>#REF!</v>
      </c>
      <c r="AU30" s="12">
        <f t="shared" si="9"/>
        <v>3649382000</v>
      </c>
      <c r="AV30" s="12" t="e">
        <f>#REF!+S30+H30</f>
        <v>#REF!</v>
      </c>
      <c r="AW30" s="12" t="e">
        <f t="shared" si="10"/>
        <v>#REF!</v>
      </c>
      <c r="AX30" s="12" t="e">
        <f t="shared" si="11"/>
        <v>#REF!</v>
      </c>
      <c r="AY30" s="12" t="e">
        <f t="shared" si="12"/>
        <v>#REF!</v>
      </c>
      <c r="AZ30" s="12">
        <f t="shared" si="1"/>
        <v>-261015462000</v>
      </c>
      <c r="BA30" s="12">
        <f t="shared" si="2"/>
        <v>24512879000</v>
      </c>
      <c r="BB30" s="12" t="e">
        <f t="shared" si="13"/>
        <v>#REF!</v>
      </c>
    </row>
    <row r="31" spans="1:54">
      <c r="A31" s="5" t="s">
        <v>111</v>
      </c>
      <c r="B31" s="5" t="s">
        <v>112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4"/>
        <v>251410000000</v>
      </c>
      <c r="AF31" s="9">
        <f t="shared" si="15"/>
        <v>2082000000</v>
      </c>
      <c r="AG31" s="9">
        <f t="shared" si="16"/>
        <v>212648000000</v>
      </c>
      <c r="AH31" s="9">
        <f t="shared" si="17"/>
        <v>212723000000</v>
      </c>
      <c r="AI31" s="9">
        <f t="shared" si="18"/>
        <v>190423000000</v>
      </c>
      <c r="AJ31" s="12" t="e">
        <f>#REF!-A31</f>
        <v>#REF!</v>
      </c>
      <c r="AK31" s="16"/>
      <c r="AL31" s="9">
        <f t="shared" si="8"/>
        <v>1999000000</v>
      </c>
      <c r="AM31" s="16"/>
      <c r="AN31" s="16"/>
      <c r="AO31" s="16"/>
      <c r="AP31" s="16"/>
      <c r="AQ31" s="12" t="e">
        <f>#REF!+#REF!+#REF!</f>
        <v>#REF!</v>
      </c>
      <c r="AR31" s="12">
        <f t="shared" si="0"/>
        <v>-249000000</v>
      </c>
      <c r="AS31" s="12" t="e">
        <f>#REF!-AU31+#REF!+#REF!</f>
        <v>#REF!</v>
      </c>
      <c r="AT31" s="12" t="e">
        <f>AS31-VLOOKUP(A31,[1]选股结果!$A$2:$BJ$3005,48,FALSE)*0.08</f>
        <v>#REF!</v>
      </c>
      <c r="AU31" s="12">
        <f t="shared" si="9"/>
        <v>22300000000</v>
      </c>
      <c r="AV31" s="12" t="e">
        <f>#REF!+S31+H31</f>
        <v>#REF!</v>
      </c>
      <c r="AW31" s="12" t="e">
        <f t="shared" si="10"/>
        <v>#REF!</v>
      </c>
      <c r="AX31" s="12" t="e">
        <f t="shared" si="11"/>
        <v>#REF!</v>
      </c>
      <c r="AY31" s="12" t="e">
        <f t="shared" si="12"/>
        <v>#REF!</v>
      </c>
      <c r="AZ31" s="12">
        <f t="shared" si="1"/>
        <v>-272051000000</v>
      </c>
      <c r="BA31" s="12">
        <f t="shared" si="2"/>
        <v>212648000000</v>
      </c>
      <c r="BB31" s="12" t="e">
        <f t="shared" si="13"/>
        <v>#REF!</v>
      </c>
    </row>
    <row r="32" spans="1:54">
      <c r="A32" s="5" t="s">
        <v>113</v>
      </c>
      <c r="B32" s="5" t="s">
        <v>114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4"/>
        <v>244489193743</v>
      </c>
      <c r="AF32" s="9">
        <f t="shared" si="15"/>
        <v>228553563439</v>
      </c>
      <c r="AG32" s="9">
        <f t="shared" si="16"/>
        <v>13781759087</v>
      </c>
      <c r="AH32" s="9">
        <f t="shared" si="17"/>
        <v>14015764905</v>
      </c>
      <c r="AI32" s="9">
        <f t="shared" si="18"/>
        <v>11143374327</v>
      </c>
      <c r="AJ32" s="12" t="e">
        <f>#REF!-A32</f>
        <v>#REF!</v>
      </c>
      <c r="AK32" s="16"/>
      <c r="AL32" s="9">
        <f t="shared" si="8"/>
        <v>44144281405</v>
      </c>
      <c r="AM32" s="16"/>
      <c r="AN32" s="16"/>
      <c r="AO32" s="16"/>
      <c r="AP32" s="16"/>
      <c r="AQ32" s="12" t="e">
        <f>#REF!+#REF!+#REF!</f>
        <v>#REF!</v>
      </c>
      <c r="AR32" s="12">
        <f t="shared" si="0"/>
        <v>-388946349</v>
      </c>
      <c r="AS32" s="12" t="e">
        <f>#REF!-AU32+#REF!+#REF!</f>
        <v>#REF!</v>
      </c>
      <c r="AT32" s="12" t="e">
        <f>AS32-VLOOKUP(A32,[1]选股结果!$A$2:$BJ$3005,48,FALSE)*0.08</f>
        <v>#REF!</v>
      </c>
      <c r="AU32" s="12">
        <f t="shared" si="9"/>
        <v>2872390578</v>
      </c>
      <c r="AV32" s="12" t="e">
        <f>#REF!+S32+H32</f>
        <v>#REF!</v>
      </c>
      <c r="AW32" s="12" t="e">
        <f t="shared" si="10"/>
        <v>#REF!</v>
      </c>
      <c r="AX32" s="12" t="e">
        <f t="shared" si="11"/>
        <v>#REF!</v>
      </c>
      <c r="AY32" s="12" t="e">
        <f t="shared" si="12"/>
        <v>#REF!</v>
      </c>
      <c r="AZ32" s="12">
        <f t="shared" si="1"/>
        <v>-246939431476</v>
      </c>
      <c r="BA32" s="12">
        <f t="shared" si="2"/>
        <v>13781759087</v>
      </c>
      <c r="BB32" s="12" t="e">
        <f t="shared" si="13"/>
        <v>#REF!</v>
      </c>
    </row>
    <row r="33" spans="1:54">
      <c r="A33" s="5" t="s">
        <v>115</v>
      </c>
      <c r="B33" s="5" t="s">
        <v>116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4"/>
        <v>238358000000</v>
      </c>
      <c r="AF33" s="9">
        <f t="shared" si="15"/>
        <v>1855000000</v>
      </c>
      <c r="AG33" s="9">
        <f t="shared" si="16"/>
        <v>219010000000</v>
      </c>
      <c r="AH33" s="9">
        <f t="shared" si="17"/>
        <v>219043000000</v>
      </c>
      <c r="AI33" s="9">
        <f t="shared" si="18"/>
        <v>211531000000</v>
      </c>
      <c r="AJ33" s="12" t="e">
        <f>#REF!-A33</f>
        <v>#REF!</v>
      </c>
      <c r="AK33" s="16"/>
      <c r="AL33" s="9">
        <f t="shared" si="8"/>
        <v>1849000000</v>
      </c>
      <c r="AM33" s="16"/>
      <c r="AN33" s="16"/>
      <c r="AO33" s="16"/>
      <c r="AP33" s="16"/>
      <c r="AQ33" s="12" t="e">
        <f>#REF!+#REF!+#REF!</f>
        <v>#REF!</v>
      </c>
      <c r="AR33" s="12">
        <f t="shared" si="0"/>
        <v>-181000000</v>
      </c>
      <c r="AS33" s="12" t="e">
        <f>#REF!-AU33+#REF!+#REF!</f>
        <v>#REF!</v>
      </c>
      <c r="AT33" s="12" t="e">
        <f>AS33-VLOOKUP(A33,[1]选股结果!$A$2:$BJ$3005,48,FALSE)*0.08</f>
        <v>#REF!</v>
      </c>
      <c r="AU33" s="12">
        <f t="shared" si="9"/>
        <v>7512000000</v>
      </c>
      <c r="AV33" s="12" t="e">
        <f>#REF!+S33+H33</f>
        <v>#REF!</v>
      </c>
      <c r="AW33" s="12" t="e">
        <f t="shared" si="10"/>
        <v>#REF!</v>
      </c>
      <c r="AX33" s="12" t="e">
        <f t="shared" si="11"/>
        <v>#REF!</v>
      </c>
      <c r="AY33" s="12" t="e">
        <f t="shared" si="12"/>
        <v>#REF!</v>
      </c>
      <c r="AZ33" s="12">
        <f t="shared" si="1"/>
        <v>-244344000000</v>
      </c>
      <c r="BA33" s="12">
        <f t="shared" si="2"/>
        <v>219010000000</v>
      </c>
      <c r="BB33" s="12" t="e">
        <f t="shared" si="13"/>
        <v>#REF!</v>
      </c>
    </row>
    <row r="34" spans="1:54">
      <c r="A34" s="5" t="s">
        <v>117</v>
      </c>
      <c r="B34" s="5" t="s">
        <v>118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4"/>
        <v>232949000000</v>
      </c>
      <c r="AF34" s="9">
        <f t="shared" si="15"/>
        <v>174876000000</v>
      </c>
      <c r="AG34" s="9">
        <f t="shared" si="16"/>
        <v>58748000000</v>
      </c>
      <c r="AH34" s="9">
        <f t="shared" si="17"/>
        <v>58416000000</v>
      </c>
      <c r="AI34" s="9">
        <f t="shared" si="18"/>
        <v>47619000000</v>
      </c>
      <c r="AJ34" s="12" t="e">
        <f>#REF!-A34</f>
        <v>#REF!</v>
      </c>
      <c r="AK34" s="16"/>
      <c r="AL34" s="9">
        <f t="shared" si="8"/>
        <v>17044000000</v>
      </c>
      <c r="AM34" s="16"/>
      <c r="AN34" s="16"/>
      <c r="AO34" s="16"/>
      <c r="AP34" s="16"/>
      <c r="AQ34" s="12" t="e">
        <f>#REF!+#REF!+#REF!</f>
        <v>#REF!</v>
      </c>
      <c r="AR34" s="12">
        <f t="shared" si="0"/>
        <v>-271000000</v>
      </c>
      <c r="AS34" s="12" t="e">
        <f>#REF!-AU34+#REF!+#REF!</f>
        <v>#REF!</v>
      </c>
      <c r="AT34" s="12" t="e">
        <f>AS34-VLOOKUP(A34,[1]选股结果!$A$2:$BJ$3005,48,FALSE)*0.08</f>
        <v>#REF!</v>
      </c>
      <c r="AU34" s="12">
        <f t="shared" si="9"/>
        <v>10797000000</v>
      </c>
      <c r="AV34" s="12" t="e">
        <f>#REF!+S34+H34</f>
        <v>#REF!</v>
      </c>
      <c r="AW34" s="12" t="e">
        <f t="shared" si="10"/>
        <v>#REF!</v>
      </c>
      <c r="AX34" s="12" t="e">
        <f t="shared" si="11"/>
        <v>#REF!</v>
      </c>
      <c r="AY34" s="12" t="e">
        <f t="shared" si="12"/>
        <v>#REF!</v>
      </c>
      <c r="AZ34" s="12">
        <f t="shared" si="1"/>
        <v>-234033000000</v>
      </c>
      <c r="BA34" s="12">
        <f t="shared" si="2"/>
        <v>58748000000</v>
      </c>
      <c r="BB34" s="12" t="e">
        <f t="shared" si="13"/>
        <v>#REF!</v>
      </c>
    </row>
    <row r="35" spans="1:54">
      <c r="A35" s="5" t="s">
        <v>119</v>
      </c>
      <c r="B35" s="5" t="s">
        <v>120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4"/>
        <v>231478581372.73</v>
      </c>
      <c r="AF35" s="9">
        <f t="shared" si="15"/>
        <v>140913234745.26</v>
      </c>
      <c r="AG35" s="9">
        <f t="shared" si="16"/>
        <v>92650991466.4</v>
      </c>
      <c r="AH35" s="9">
        <f t="shared" si="17"/>
        <v>92637830618.71</v>
      </c>
      <c r="AI35" s="9">
        <f t="shared" si="18"/>
        <v>77634134769.17</v>
      </c>
      <c r="AJ35" s="12" t="e">
        <f>#REF!-A35</f>
        <v>#REF!</v>
      </c>
      <c r="AK35" s="16"/>
      <c r="AL35" s="9">
        <f t="shared" si="8"/>
        <v>7987886914.52</v>
      </c>
      <c r="AM35" s="16"/>
      <c r="AN35" s="16"/>
      <c r="AO35" s="16"/>
      <c r="AP35" s="16"/>
      <c r="AQ35" s="12" t="e">
        <f>#REF!+#REF!+#REF!</f>
        <v>#REF!</v>
      </c>
      <c r="AR35" s="12">
        <f t="shared" si="0"/>
        <v>-48319672.47</v>
      </c>
      <c r="AS35" s="12" t="e">
        <f>#REF!-AU35+#REF!+#REF!</f>
        <v>#REF!</v>
      </c>
      <c r="AT35" s="12" t="e">
        <f>AS35-VLOOKUP(A35,[1]选股结果!$A$2:$BJ$3005,48,FALSE)*0.08</f>
        <v>#REF!</v>
      </c>
      <c r="AU35" s="12">
        <f t="shared" si="9"/>
        <v>15003695849.54</v>
      </c>
      <c r="AV35" s="12" t="e">
        <f>#REF!+S35+H35</f>
        <v>#REF!</v>
      </c>
      <c r="AW35" s="12" t="e">
        <f t="shared" si="10"/>
        <v>#REF!</v>
      </c>
      <c r="AX35" s="12" t="e">
        <f t="shared" si="11"/>
        <v>#REF!</v>
      </c>
      <c r="AY35" s="12" t="e">
        <f t="shared" si="12"/>
        <v>#REF!</v>
      </c>
      <c r="AZ35" s="12">
        <f t="shared" si="1"/>
        <v>-248455797487.64</v>
      </c>
      <c r="BA35" s="12">
        <f t="shared" si="2"/>
        <v>92650991466.4</v>
      </c>
      <c r="BB35" s="12" t="e">
        <f t="shared" si="13"/>
        <v>#REF!</v>
      </c>
    </row>
    <row r="36" spans="1:54">
      <c r="A36" s="5" t="s">
        <v>121</v>
      </c>
      <c r="B36" s="5" t="s">
        <v>122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4"/>
        <v>209587361512.27</v>
      </c>
      <c r="AF36" s="9">
        <f t="shared" si="15"/>
        <v>201486733064.98</v>
      </c>
      <c r="AG36" s="9">
        <f t="shared" si="16"/>
        <v>8115916183.64998</v>
      </c>
      <c r="AH36" s="9">
        <f t="shared" si="17"/>
        <v>8187432412.25998</v>
      </c>
      <c r="AI36" s="9">
        <f t="shared" si="18"/>
        <v>5954616653.59998</v>
      </c>
      <c r="AJ36" s="12" t="e">
        <f>#REF!-A36</f>
        <v>#REF!</v>
      </c>
      <c r="AK36" s="16"/>
      <c r="AL36" s="9">
        <f t="shared" si="8"/>
        <v>11300328565.62</v>
      </c>
      <c r="AM36" s="16"/>
      <c r="AN36" s="16"/>
      <c r="AO36" s="16"/>
      <c r="AP36" s="16"/>
      <c r="AQ36" s="12" t="e">
        <f>#REF!+#REF!+#REF!</f>
        <v>#REF!</v>
      </c>
      <c r="AR36" s="12">
        <f t="shared" si="0"/>
        <v>-163003898.4</v>
      </c>
      <c r="AS36" s="12" t="e">
        <f>#REF!-AU36+#REF!+#REF!</f>
        <v>#REF!</v>
      </c>
      <c r="AT36" s="12" t="e">
        <f>AS36-VLOOKUP(A36,[1]选股结果!$A$2:$BJ$3005,48,FALSE)*0.08</f>
        <v>#REF!</v>
      </c>
      <c r="AU36" s="12">
        <f t="shared" si="9"/>
        <v>2232815758.66</v>
      </c>
      <c r="AV36" s="12" t="e">
        <f>#REF!+S36+H36</f>
        <v>#REF!</v>
      </c>
      <c r="AW36" s="12" t="e">
        <f t="shared" si="10"/>
        <v>#REF!</v>
      </c>
      <c r="AX36" s="12" t="e">
        <f t="shared" si="11"/>
        <v>#REF!</v>
      </c>
      <c r="AY36" s="12" t="e">
        <f t="shared" si="12"/>
        <v>#REF!</v>
      </c>
      <c r="AZ36" s="12">
        <f t="shared" si="1"/>
        <v>-214132592735.05</v>
      </c>
      <c r="BA36" s="12">
        <f t="shared" si="2"/>
        <v>8115916183.64998</v>
      </c>
      <c r="BB36" s="12" t="e">
        <f t="shared" si="13"/>
        <v>#REF!</v>
      </c>
    </row>
    <row r="37" spans="1:54">
      <c r="A37" s="5" t="s">
        <v>123</v>
      </c>
      <c r="B37" s="5" t="s">
        <v>124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4"/>
        <v>208558677145.17</v>
      </c>
      <c r="AF37" s="9">
        <f t="shared" si="15"/>
        <v>205576304272.61</v>
      </c>
      <c r="AG37" s="9">
        <f t="shared" si="16"/>
        <v>3787782580.42003</v>
      </c>
      <c r="AH37" s="9">
        <f t="shared" si="17"/>
        <v>4132531244.29003</v>
      </c>
      <c r="AI37" s="9">
        <f t="shared" si="18"/>
        <v>3025216206.54003</v>
      </c>
      <c r="AJ37" s="12" t="e">
        <f>#REF!-A37</f>
        <v>#REF!</v>
      </c>
      <c r="AK37" s="16"/>
      <c r="AL37" s="9">
        <f t="shared" si="8"/>
        <v>5688161245.72</v>
      </c>
      <c r="AM37" s="16"/>
      <c r="AN37" s="16"/>
      <c r="AO37" s="16"/>
      <c r="AP37" s="16"/>
      <c r="AQ37" s="12" t="e">
        <f>#REF!+#REF!+#REF!</f>
        <v>#REF!</v>
      </c>
      <c r="AR37" s="12">
        <f t="shared" si="0"/>
        <v>-361607726.37</v>
      </c>
      <c r="AS37" s="12" t="e">
        <f>#REF!-AU37+#REF!+#REF!</f>
        <v>#REF!</v>
      </c>
      <c r="AT37" s="12" t="e">
        <f>AS37-VLOOKUP(A37,[1]选股结果!$A$2:$BJ$3005,48,FALSE)*0.08</f>
        <v>#REF!</v>
      </c>
      <c r="AU37" s="12">
        <f t="shared" si="9"/>
        <v>1107315037.75</v>
      </c>
      <c r="AV37" s="12" t="e">
        <f>#REF!+S37+H37</f>
        <v>#REF!</v>
      </c>
      <c r="AW37" s="12" t="e">
        <f t="shared" si="10"/>
        <v>#REF!</v>
      </c>
      <c r="AX37" s="12" t="e">
        <f t="shared" si="11"/>
        <v>#REF!</v>
      </c>
      <c r="AY37" s="12" t="e">
        <f t="shared" si="12"/>
        <v>#REF!</v>
      </c>
      <c r="AZ37" s="12">
        <f t="shared" si="1"/>
        <v>-211404535731.97</v>
      </c>
      <c r="BA37" s="12">
        <f t="shared" si="2"/>
        <v>3787782580.42003</v>
      </c>
      <c r="BB37" s="12" t="e">
        <f t="shared" si="13"/>
        <v>#REF!</v>
      </c>
    </row>
    <row r="38" spans="1:54">
      <c r="A38" s="5" t="s">
        <v>125</v>
      </c>
      <c r="B38" s="5" t="s">
        <v>126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4"/>
        <v>199970000000</v>
      </c>
      <c r="AF38" s="9">
        <f t="shared" si="15"/>
        <v>2155000000</v>
      </c>
      <c r="AG38" s="9">
        <f t="shared" si="16"/>
        <v>163730000000</v>
      </c>
      <c r="AH38" s="9">
        <f t="shared" si="17"/>
        <v>163977000000</v>
      </c>
      <c r="AI38" s="9">
        <f t="shared" si="18"/>
        <v>160050000000</v>
      </c>
      <c r="AJ38" s="12" t="e">
        <f>#REF!-A38</f>
        <v>#REF!</v>
      </c>
      <c r="AK38" s="16"/>
      <c r="AL38" s="9">
        <f t="shared" si="8"/>
        <v>2326000000</v>
      </c>
      <c r="AM38" s="16"/>
      <c r="AN38" s="16"/>
      <c r="AO38" s="16"/>
      <c r="AP38" s="16"/>
      <c r="AQ38" s="12" t="e">
        <f>#REF!+#REF!+#REF!</f>
        <v>#REF!</v>
      </c>
      <c r="AR38" s="12">
        <f t="shared" si="0"/>
        <v>-240000000</v>
      </c>
      <c r="AS38" s="12" t="e">
        <f>#REF!-AU38+#REF!+#REF!</f>
        <v>#REF!</v>
      </c>
      <c r="AT38" s="12" t="e">
        <f>AS38-VLOOKUP(A38,[1]选股结果!$A$2:$BJ$3005,48,FALSE)*0.08</f>
        <v>#REF!</v>
      </c>
      <c r="AU38" s="12">
        <f t="shared" si="9"/>
        <v>3927000000</v>
      </c>
      <c r="AV38" s="12" t="e">
        <f>#REF!+S38+H38</f>
        <v>#REF!</v>
      </c>
      <c r="AW38" s="12" t="e">
        <f t="shared" si="10"/>
        <v>#REF!</v>
      </c>
      <c r="AX38" s="12" t="e">
        <f t="shared" si="11"/>
        <v>#REF!</v>
      </c>
      <c r="AY38" s="12" t="e">
        <f t="shared" si="12"/>
        <v>#REF!</v>
      </c>
      <c r="AZ38" s="12">
        <f t="shared" si="1"/>
        <v>-201975000000</v>
      </c>
      <c r="BA38" s="12">
        <f t="shared" si="2"/>
        <v>163730000000</v>
      </c>
      <c r="BB38" s="12" t="e">
        <f t="shared" si="13"/>
        <v>#REF!</v>
      </c>
    </row>
    <row r="39" spans="1:54">
      <c r="A39" s="5" t="s">
        <v>127</v>
      </c>
      <c r="B39" s="5" t="s">
        <v>128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4"/>
        <v>194928951000</v>
      </c>
      <c r="AF39" s="9">
        <f t="shared" si="15"/>
        <v>181798432000</v>
      </c>
      <c r="AG39" s="9">
        <f t="shared" si="16"/>
        <v>10752276000</v>
      </c>
      <c r="AH39" s="9">
        <f t="shared" si="17"/>
        <v>9971088000</v>
      </c>
      <c r="AI39" s="9">
        <f t="shared" si="18"/>
        <v>7951171000</v>
      </c>
      <c r="AJ39" s="12" t="e">
        <f>#REF!-A39</f>
        <v>#REF!</v>
      </c>
      <c r="AK39" s="16"/>
      <c r="AL39" s="9">
        <f t="shared" si="8"/>
        <v>7376798000</v>
      </c>
      <c r="AM39" s="16"/>
      <c r="AN39" s="16"/>
      <c r="AO39" s="16"/>
      <c r="AP39" s="16"/>
      <c r="AQ39" s="12" t="e">
        <f>#REF!+#REF!+#REF!</f>
        <v>#REF!</v>
      </c>
      <c r="AR39" s="12">
        <f t="shared" si="0"/>
        <v>-64369000</v>
      </c>
      <c r="AS39" s="12" t="e">
        <f>#REF!-AU39+#REF!+#REF!</f>
        <v>#REF!</v>
      </c>
      <c r="AT39" s="12" t="e">
        <f>AS39-VLOOKUP(A39,[1]选股结果!$A$2:$BJ$3005,48,FALSE)*0.08</f>
        <v>#REF!</v>
      </c>
      <c r="AU39" s="12">
        <f t="shared" si="9"/>
        <v>2019917000</v>
      </c>
      <c r="AV39" s="12" t="e">
        <f>#REF!+S39+H39</f>
        <v>#REF!</v>
      </c>
      <c r="AW39" s="12" t="e">
        <f t="shared" si="10"/>
        <v>#REF!</v>
      </c>
      <c r="AX39" s="12" t="e">
        <f t="shared" si="11"/>
        <v>#REF!</v>
      </c>
      <c r="AY39" s="12" t="e">
        <f t="shared" si="12"/>
        <v>#REF!</v>
      </c>
      <c r="AZ39" s="12">
        <f t="shared" si="1"/>
        <v>-199112551000</v>
      </c>
      <c r="BA39" s="12">
        <f t="shared" si="2"/>
        <v>10752276000</v>
      </c>
      <c r="BB39" s="12" t="e">
        <f t="shared" si="13"/>
        <v>#REF!</v>
      </c>
    </row>
    <row r="40" spans="1:54">
      <c r="A40" s="5" t="s">
        <v>129</v>
      </c>
      <c r="B40" s="5" t="s">
        <v>130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4"/>
        <v>183988000000</v>
      </c>
      <c r="AF40" s="9">
        <f t="shared" si="15"/>
        <v>242000000</v>
      </c>
      <c r="AG40" s="9">
        <f t="shared" si="16"/>
        <v>229961000000</v>
      </c>
      <c r="AH40" s="9">
        <f t="shared" si="17"/>
        <v>229892000000</v>
      </c>
      <c r="AI40" s="9">
        <f t="shared" si="18"/>
        <v>228788000000</v>
      </c>
      <c r="AJ40" s="12" t="e">
        <f>#REF!-A40</f>
        <v>#REF!</v>
      </c>
      <c r="AK40" s="16"/>
      <c r="AL40" s="9">
        <f t="shared" si="8"/>
        <v>2264000000</v>
      </c>
      <c r="AM40" s="16"/>
      <c r="AN40" s="16"/>
      <c r="AO40" s="16"/>
      <c r="AP40" s="16"/>
      <c r="AQ40" s="12" t="e">
        <f>#REF!+#REF!+#REF!</f>
        <v>#REF!</v>
      </c>
      <c r="AR40" s="12">
        <f t="shared" si="0"/>
        <v>-40000000</v>
      </c>
      <c r="AS40" s="12" t="e">
        <f>#REF!-AU40+#REF!+#REF!</f>
        <v>#REF!</v>
      </c>
      <c r="AT40" s="12" t="e">
        <f>AS40-VLOOKUP(A40,[1]选股结果!$A$2:$BJ$3005,48,FALSE)*0.08</f>
        <v>#REF!</v>
      </c>
      <c r="AU40" s="12">
        <f t="shared" si="9"/>
        <v>1104000000</v>
      </c>
      <c r="AV40" s="12" t="e">
        <f>#REF!+S40+H40</f>
        <v>#REF!</v>
      </c>
      <c r="AW40" s="12" t="e">
        <f t="shared" si="10"/>
        <v>#REF!</v>
      </c>
      <c r="AX40" s="12" t="e">
        <f t="shared" si="11"/>
        <v>#REF!</v>
      </c>
      <c r="AY40" s="12" t="e">
        <f t="shared" si="12"/>
        <v>#REF!</v>
      </c>
      <c r="AZ40" s="12">
        <f t="shared" si="1"/>
        <v>-184999000000</v>
      </c>
      <c r="BA40" s="12">
        <f t="shared" si="2"/>
        <v>229961000000</v>
      </c>
      <c r="BB40" s="12" t="e">
        <f t="shared" si="13"/>
        <v>#REF!</v>
      </c>
    </row>
    <row r="41" spans="1:54">
      <c r="A41" s="5" t="s">
        <v>131</v>
      </c>
      <c r="B41" s="5" t="s">
        <v>132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4"/>
        <v>171766807000</v>
      </c>
      <c r="AF41" s="9">
        <f t="shared" si="15"/>
        <v>169803503000</v>
      </c>
      <c r="AG41" s="9">
        <f t="shared" si="16"/>
        <v>698815000</v>
      </c>
      <c r="AH41" s="9">
        <f t="shared" si="17"/>
        <v>698815000</v>
      </c>
      <c r="AI41" s="9">
        <f t="shared" si="18"/>
        <v>44333000</v>
      </c>
      <c r="AJ41" s="12" t="e">
        <f>#REF!-A41</f>
        <v>#REF!</v>
      </c>
      <c r="AK41" s="16"/>
      <c r="AL41" s="9">
        <f t="shared" si="8"/>
        <v>9326715000</v>
      </c>
      <c r="AM41" s="16"/>
      <c r="AN41" s="16"/>
      <c r="AO41" s="16"/>
      <c r="AP41" s="16"/>
      <c r="AQ41" s="12" t="e">
        <f>#REF!+#REF!+#REF!</f>
        <v>#REF!</v>
      </c>
      <c r="AR41" s="12">
        <f t="shared" si="0"/>
        <v>0</v>
      </c>
      <c r="AS41" s="12" t="e">
        <f>#REF!-AU41+#REF!+#REF!</f>
        <v>#REF!</v>
      </c>
      <c r="AT41" s="12" t="e">
        <f>AS41-VLOOKUP(A41,[1]选股结果!$A$2:$BJ$3005,48,FALSE)*0.08</f>
        <v>#REF!</v>
      </c>
      <c r="AU41" s="12">
        <f t="shared" si="9"/>
        <v>654482000</v>
      </c>
      <c r="AV41" s="12" t="e">
        <f>#REF!+S41+H41</f>
        <v>#REF!</v>
      </c>
      <c r="AW41" s="12" t="e">
        <f t="shared" si="10"/>
        <v>#REF!</v>
      </c>
      <c r="AX41" s="12" t="e">
        <f t="shared" si="11"/>
        <v>#REF!</v>
      </c>
      <c r="AY41" s="12" t="e">
        <f t="shared" si="12"/>
        <v>#REF!</v>
      </c>
      <c r="AZ41" s="12">
        <f t="shared" si="1"/>
        <v>-174690759000</v>
      </c>
      <c r="BA41" s="12">
        <f t="shared" si="2"/>
        <v>698815000</v>
      </c>
      <c r="BB41" s="12" t="e">
        <f t="shared" si="13"/>
        <v>#REF!</v>
      </c>
    </row>
    <row r="42" spans="1:54">
      <c r="A42" s="5" t="s">
        <v>133</v>
      </c>
      <c r="B42" s="5" t="s">
        <v>134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4"/>
        <v>169963571548.76</v>
      </c>
      <c r="AF42" s="9">
        <f t="shared" si="15"/>
        <v>159343921456.82</v>
      </c>
      <c r="AG42" s="9">
        <f t="shared" si="16"/>
        <v>11661565890.12</v>
      </c>
      <c r="AH42" s="9">
        <f t="shared" si="17"/>
        <v>11704075000.4</v>
      </c>
      <c r="AI42" s="9">
        <f t="shared" si="18"/>
        <v>9429148217.4</v>
      </c>
      <c r="AJ42" s="12" t="e">
        <f>#REF!-A42</f>
        <v>#REF!</v>
      </c>
      <c r="AK42" s="16"/>
      <c r="AL42" s="9">
        <f t="shared" si="8"/>
        <v>34903750717.2</v>
      </c>
      <c r="AM42" s="16"/>
      <c r="AN42" s="16"/>
      <c r="AO42" s="16"/>
      <c r="AP42" s="16"/>
      <c r="AQ42" s="12" t="e">
        <f>#REF!+#REF!+#REF!</f>
        <v>#REF!</v>
      </c>
      <c r="AR42" s="12">
        <f t="shared" si="0"/>
        <v>-147370992.2</v>
      </c>
      <c r="AS42" s="12" t="e">
        <f>#REF!-AU42+#REF!+#REF!</f>
        <v>#REF!</v>
      </c>
      <c r="AT42" s="12" t="e">
        <f>AS42-VLOOKUP(A42,[1]选股结果!$A$2:$BJ$3005,48,FALSE)*0.08</f>
        <v>#REF!</v>
      </c>
      <c r="AU42" s="12">
        <f t="shared" si="9"/>
        <v>2274926783</v>
      </c>
      <c r="AV42" s="12" t="e">
        <f>#REF!+S42+H42</f>
        <v>#REF!</v>
      </c>
      <c r="AW42" s="12" t="e">
        <f t="shared" si="10"/>
        <v>#REF!</v>
      </c>
      <c r="AX42" s="12" t="e">
        <f t="shared" si="11"/>
        <v>#REF!</v>
      </c>
      <c r="AY42" s="12" t="e">
        <f t="shared" si="12"/>
        <v>#REF!</v>
      </c>
      <c r="AZ42" s="12">
        <f t="shared" si="1"/>
        <v>-172226335182.36</v>
      </c>
      <c r="BA42" s="12">
        <f t="shared" si="2"/>
        <v>11661565890.12</v>
      </c>
      <c r="BB42" s="12" t="e">
        <f t="shared" si="13"/>
        <v>#REF!</v>
      </c>
    </row>
    <row r="43" spans="1:54">
      <c r="A43" s="5" t="s">
        <v>135</v>
      </c>
      <c r="B43" s="5" t="s">
        <v>136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4"/>
        <v>168975537944</v>
      </c>
      <c r="AF43" s="9">
        <f t="shared" si="15"/>
        <v>152129808851</v>
      </c>
      <c r="AG43" s="9">
        <f t="shared" si="16"/>
        <v>18420927711</v>
      </c>
      <c r="AH43" s="9">
        <f t="shared" si="17"/>
        <v>18218268560</v>
      </c>
      <c r="AI43" s="9">
        <f t="shared" si="18"/>
        <v>14310541490</v>
      </c>
      <c r="AJ43" s="12" t="e">
        <f>#REF!-A43</f>
        <v>#REF!</v>
      </c>
      <c r="AK43" s="16"/>
      <c r="AL43" s="9">
        <f t="shared" si="8"/>
        <v>6806916742</v>
      </c>
      <c r="AM43" s="16"/>
      <c r="AN43" s="16"/>
      <c r="AO43" s="16"/>
      <c r="AP43" s="16"/>
      <c r="AQ43" s="12" t="e">
        <f>#REF!+#REF!+#REF!</f>
        <v>#REF!</v>
      </c>
      <c r="AR43" s="12">
        <f t="shared" si="0"/>
        <v>-69872472</v>
      </c>
      <c r="AS43" s="12" t="e">
        <f>#REF!-AU43+#REF!+#REF!</f>
        <v>#REF!</v>
      </c>
      <c r="AT43" s="12" t="e">
        <f>AS43-VLOOKUP(A43,[1]选股结果!$A$2:$BJ$3005,48,FALSE)*0.08</f>
        <v>#REF!</v>
      </c>
      <c r="AU43" s="12">
        <f t="shared" si="9"/>
        <v>3907727070</v>
      </c>
      <c r="AV43" s="12" t="e">
        <f>#REF!+S43+H43</f>
        <v>#REF!</v>
      </c>
      <c r="AW43" s="12" t="e">
        <f t="shared" si="10"/>
        <v>#REF!</v>
      </c>
      <c r="AX43" s="12" t="e">
        <f t="shared" si="11"/>
        <v>#REF!</v>
      </c>
      <c r="AY43" s="12" t="e">
        <f t="shared" si="12"/>
        <v>#REF!</v>
      </c>
      <c r="AZ43" s="12">
        <f t="shared" si="1"/>
        <v>-171911515558</v>
      </c>
      <c r="BA43" s="12">
        <f t="shared" si="2"/>
        <v>18420927711</v>
      </c>
      <c r="BB43" s="12" t="e">
        <f t="shared" si="13"/>
        <v>#REF!</v>
      </c>
    </row>
    <row r="44" spans="1:54">
      <c r="A44" s="5" t="s">
        <v>137</v>
      </c>
      <c r="B44" s="5" t="s">
        <v>138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4"/>
        <v>166428696591.61</v>
      </c>
      <c r="AF44" s="9">
        <f t="shared" si="15"/>
        <v>154757001870.38</v>
      </c>
      <c r="AG44" s="9">
        <f t="shared" si="16"/>
        <v>12048820078.93</v>
      </c>
      <c r="AH44" s="9">
        <f t="shared" si="17"/>
        <v>12188992351.85</v>
      </c>
      <c r="AI44" s="9">
        <f t="shared" si="18"/>
        <v>9954474728.61</v>
      </c>
      <c r="AJ44" s="12" t="e">
        <f>#REF!-A44</f>
        <v>#REF!</v>
      </c>
      <c r="AK44" s="16"/>
      <c r="AL44" s="9">
        <f t="shared" si="8"/>
        <v>15731705972.9</v>
      </c>
      <c r="AM44" s="16"/>
      <c r="AN44" s="16"/>
      <c r="AO44" s="16"/>
      <c r="AP44" s="16"/>
      <c r="AQ44" s="12" t="e">
        <f>#REF!+#REF!+#REF!</f>
        <v>#REF!</v>
      </c>
      <c r="AR44" s="12">
        <f t="shared" si="0"/>
        <v>-204438911.21</v>
      </c>
      <c r="AS44" s="12" t="e">
        <f>#REF!-AU44+#REF!+#REF!</f>
        <v>#REF!</v>
      </c>
      <c r="AT44" s="12" t="e">
        <f>AS44-VLOOKUP(A44,[1]选股结果!$A$2:$BJ$3005,48,FALSE)*0.08</f>
        <v>#REF!</v>
      </c>
      <c r="AU44" s="12">
        <f t="shared" si="9"/>
        <v>2234517623.24</v>
      </c>
      <c r="AV44" s="12" t="e">
        <f>#REF!+S44+H44</f>
        <v>#REF!</v>
      </c>
      <c r="AW44" s="12" t="e">
        <f t="shared" si="10"/>
        <v>#REF!</v>
      </c>
      <c r="AX44" s="12" t="e">
        <f t="shared" si="11"/>
        <v>#REF!</v>
      </c>
      <c r="AY44" s="12" t="e">
        <f t="shared" si="12"/>
        <v>#REF!</v>
      </c>
      <c r="AZ44" s="12">
        <f t="shared" si="1"/>
        <v>-167949731206.81</v>
      </c>
      <c r="BA44" s="12">
        <f t="shared" si="2"/>
        <v>12048820078.93</v>
      </c>
      <c r="BB44" s="12" t="e">
        <f t="shared" si="13"/>
        <v>#REF!</v>
      </c>
    </row>
    <row r="45" spans="1:54">
      <c r="A45" s="5" t="s">
        <v>139</v>
      </c>
      <c r="B45" s="5" t="s">
        <v>140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4"/>
        <v>164047000000</v>
      </c>
      <c r="AF45" s="9">
        <f t="shared" si="15"/>
        <v>1578000000</v>
      </c>
      <c r="AG45" s="9">
        <f t="shared" si="16"/>
        <v>132933000000</v>
      </c>
      <c r="AH45" s="9">
        <f t="shared" si="17"/>
        <v>132993000000</v>
      </c>
      <c r="AI45" s="9">
        <f t="shared" si="18"/>
        <v>123910000000</v>
      </c>
      <c r="AJ45" s="12" t="e">
        <f>#REF!-A45</f>
        <v>#REF!</v>
      </c>
      <c r="AK45" s="16"/>
      <c r="AL45" s="9">
        <f t="shared" si="8"/>
        <v>1571000000</v>
      </c>
      <c r="AM45" s="16"/>
      <c r="AN45" s="16"/>
      <c r="AO45" s="16"/>
      <c r="AP45" s="16"/>
      <c r="AQ45" s="12" t="e">
        <f>#REF!+#REF!+#REF!</f>
        <v>#REF!</v>
      </c>
      <c r="AR45" s="12">
        <f t="shared" si="0"/>
        <v>-166000000</v>
      </c>
      <c r="AS45" s="12" t="e">
        <f>#REF!-AU45+#REF!+#REF!</f>
        <v>#REF!</v>
      </c>
      <c r="AT45" s="12" t="e">
        <f>AS45-VLOOKUP(A45,[1]选股结果!$A$2:$BJ$3005,48,FALSE)*0.08</f>
        <v>#REF!</v>
      </c>
      <c r="AU45" s="12">
        <f t="shared" si="9"/>
        <v>9083000000</v>
      </c>
      <c r="AV45" s="12" t="e">
        <f>#REF!+S45+H45</f>
        <v>#REF!</v>
      </c>
      <c r="AW45" s="12" t="e">
        <f t="shared" si="10"/>
        <v>#REF!</v>
      </c>
      <c r="AX45" s="12" t="e">
        <f t="shared" si="11"/>
        <v>#REF!</v>
      </c>
      <c r="AY45" s="12" t="e">
        <f t="shared" si="12"/>
        <v>#REF!</v>
      </c>
      <c r="AZ45" s="12">
        <f t="shared" si="1"/>
        <v>-171824000000</v>
      </c>
      <c r="BA45" s="12">
        <f t="shared" si="2"/>
        <v>132933000000</v>
      </c>
      <c r="BB45" s="12" t="e">
        <f t="shared" si="13"/>
        <v>#REF!</v>
      </c>
    </row>
    <row r="46" spans="1:54">
      <c r="A46" s="5" t="s">
        <v>141</v>
      </c>
      <c r="B46" s="5" t="s">
        <v>142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4"/>
        <v>163278349727</v>
      </c>
      <c r="AF46" s="9">
        <f t="shared" si="15"/>
        <v>132729262597</v>
      </c>
      <c r="AG46" s="9">
        <f t="shared" si="16"/>
        <v>27948911330</v>
      </c>
      <c r="AH46" s="9">
        <f t="shared" si="17"/>
        <v>27992634753</v>
      </c>
      <c r="AI46" s="9">
        <f t="shared" si="18"/>
        <v>23992120733</v>
      </c>
      <c r="AJ46" s="12" t="e">
        <f>#REF!-A46</f>
        <v>#REF!</v>
      </c>
      <c r="AK46" s="16"/>
      <c r="AL46" s="9">
        <f t="shared" si="8"/>
        <v>14178589832</v>
      </c>
      <c r="AM46" s="16"/>
      <c r="AN46" s="16"/>
      <c r="AO46" s="16"/>
      <c r="AP46" s="16"/>
      <c r="AQ46" s="12" t="e">
        <f>#REF!+#REF!+#REF!</f>
        <v>#REF!</v>
      </c>
      <c r="AR46" s="12">
        <f t="shared" si="0"/>
        <v>-64533897</v>
      </c>
      <c r="AS46" s="12" t="e">
        <f>#REF!-AU46+#REF!+#REF!</f>
        <v>#REF!</v>
      </c>
      <c r="AT46" s="12" t="e">
        <f>AS46-VLOOKUP(A46,[1]选股结果!$A$2:$BJ$3005,48,FALSE)*0.08</f>
        <v>#REF!</v>
      </c>
      <c r="AU46" s="12">
        <f t="shared" si="9"/>
        <v>4000514020</v>
      </c>
      <c r="AV46" s="12" t="e">
        <f>#REF!+S46+H46</f>
        <v>#REF!</v>
      </c>
      <c r="AW46" s="12" t="e">
        <f t="shared" si="10"/>
        <v>#REF!</v>
      </c>
      <c r="AX46" s="12" t="e">
        <f t="shared" si="11"/>
        <v>#REF!</v>
      </c>
      <c r="AY46" s="12" t="e">
        <f t="shared" si="12"/>
        <v>#REF!</v>
      </c>
      <c r="AZ46" s="12">
        <f t="shared" si="1"/>
        <v>-168998737406</v>
      </c>
      <c r="BA46" s="12">
        <f t="shared" si="2"/>
        <v>27948911330</v>
      </c>
      <c r="BB46" s="12" t="e">
        <f t="shared" si="13"/>
        <v>#REF!</v>
      </c>
    </row>
    <row r="47" spans="1:54">
      <c r="A47" s="5" t="s">
        <v>143</v>
      </c>
      <c r="B47" s="5" t="s">
        <v>144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4"/>
        <v>161738815000</v>
      </c>
      <c r="AF47" s="9">
        <f t="shared" si="15"/>
        <v>142915347000</v>
      </c>
      <c r="AG47" s="9">
        <f t="shared" si="16"/>
        <v>20732774000</v>
      </c>
      <c r="AH47" s="9">
        <f t="shared" si="17"/>
        <v>20665857000</v>
      </c>
      <c r="AI47" s="9">
        <f t="shared" si="18"/>
        <v>16152197000</v>
      </c>
      <c r="AJ47" s="12" t="e">
        <f>#REF!-A47</f>
        <v>#REF!</v>
      </c>
      <c r="AK47" s="16"/>
      <c r="AL47" s="9">
        <f t="shared" si="8"/>
        <v>16633525000</v>
      </c>
      <c r="AM47" s="16"/>
      <c r="AN47" s="16"/>
      <c r="AO47" s="16"/>
      <c r="AP47" s="16"/>
      <c r="AQ47" s="12" t="e">
        <f>#REF!+#REF!+#REF!</f>
        <v>#REF!</v>
      </c>
      <c r="AR47" s="12">
        <f t="shared" si="0"/>
        <v>-75290000</v>
      </c>
      <c r="AS47" s="12" t="e">
        <f>#REF!-AU47+#REF!+#REF!</f>
        <v>#REF!</v>
      </c>
      <c r="AT47" s="12" t="e">
        <f>AS47-VLOOKUP(A47,[1]选股结果!$A$2:$BJ$3005,48,FALSE)*0.08</f>
        <v>#REF!</v>
      </c>
      <c r="AU47" s="12">
        <f t="shared" si="9"/>
        <v>4513660000</v>
      </c>
      <c r="AV47" s="12" t="e">
        <f>#REF!+S47+H47</f>
        <v>#REF!</v>
      </c>
      <c r="AW47" s="12" t="e">
        <f t="shared" si="10"/>
        <v>#REF!</v>
      </c>
      <c r="AX47" s="12" t="e">
        <f t="shared" si="11"/>
        <v>#REF!</v>
      </c>
      <c r="AY47" s="12" t="e">
        <f t="shared" si="12"/>
        <v>#REF!</v>
      </c>
      <c r="AZ47" s="12">
        <f t="shared" si="1"/>
        <v>-165071875000</v>
      </c>
      <c r="BA47" s="12">
        <f t="shared" si="2"/>
        <v>20732774000</v>
      </c>
      <c r="BB47" s="12" t="e">
        <f t="shared" si="13"/>
        <v>#REF!</v>
      </c>
    </row>
    <row r="48" spans="1:54">
      <c r="A48" s="5" t="s">
        <v>145</v>
      </c>
      <c r="B48" s="5" t="s">
        <v>146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4"/>
        <v>160972711401.28</v>
      </c>
      <c r="AF48" s="9">
        <f t="shared" si="15"/>
        <v>155830104098.8</v>
      </c>
      <c r="AG48" s="9">
        <f t="shared" si="16"/>
        <v>6529830498.50001</v>
      </c>
      <c r="AH48" s="9">
        <f t="shared" si="17"/>
        <v>6525106856.93001</v>
      </c>
      <c r="AI48" s="9">
        <f t="shared" si="18"/>
        <v>5092477817.35001</v>
      </c>
      <c r="AJ48" s="12" t="e">
        <f>#REF!-A48</f>
        <v>#REF!</v>
      </c>
      <c r="AK48" s="16"/>
      <c r="AL48" s="9">
        <f t="shared" si="8"/>
        <v>14248898895.02</v>
      </c>
      <c r="AM48" s="16"/>
      <c r="AN48" s="16"/>
      <c r="AO48" s="16"/>
      <c r="AP48" s="16"/>
      <c r="AQ48" s="12" t="e">
        <f>#REF!+#REF!+#REF!</f>
        <v>#REF!</v>
      </c>
      <c r="AR48" s="12">
        <f t="shared" si="0"/>
        <v>-79187434.51</v>
      </c>
      <c r="AS48" s="12" t="e">
        <f>#REF!-AU48+#REF!+#REF!</f>
        <v>#REF!</v>
      </c>
      <c r="AT48" s="12" t="e">
        <f>AS48-VLOOKUP(A48,[1]选股结果!$A$2:$BJ$3005,48,FALSE)*0.08</f>
        <v>#REF!</v>
      </c>
      <c r="AU48" s="12">
        <f t="shared" si="9"/>
        <v>1432629039.58</v>
      </c>
      <c r="AV48" s="12" t="e">
        <f>#REF!+S48+H48</f>
        <v>#REF!</v>
      </c>
      <c r="AW48" s="12" t="e">
        <f t="shared" si="10"/>
        <v>#REF!</v>
      </c>
      <c r="AX48" s="12" t="e">
        <f t="shared" si="11"/>
        <v>#REF!</v>
      </c>
      <c r="AY48" s="12" t="e">
        <f t="shared" si="12"/>
        <v>#REF!</v>
      </c>
      <c r="AZ48" s="12">
        <f t="shared" si="1"/>
        <v>-163016571376.78</v>
      </c>
      <c r="BA48" s="12">
        <f t="shared" si="2"/>
        <v>6529830498.50001</v>
      </c>
      <c r="BB48" s="12" t="e">
        <f t="shared" si="13"/>
        <v>#REF!</v>
      </c>
    </row>
    <row r="49" spans="1:54">
      <c r="A49" s="5" t="s">
        <v>147</v>
      </c>
      <c r="B49" s="5" t="s">
        <v>148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4"/>
        <v>155198000000</v>
      </c>
      <c r="AF49" s="9">
        <f t="shared" si="15"/>
        <v>1598000000</v>
      </c>
      <c r="AG49" s="9">
        <f t="shared" si="16"/>
        <v>103592000000</v>
      </c>
      <c r="AH49" s="9">
        <f t="shared" si="17"/>
        <v>103624000000</v>
      </c>
      <c r="AI49" s="9">
        <f t="shared" si="18"/>
        <v>96226000000</v>
      </c>
      <c r="AJ49" s="12" t="e">
        <f>#REF!-A49</f>
        <v>#REF!</v>
      </c>
      <c r="AK49" s="16"/>
      <c r="AL49" s="9">
        <f t="shared" si="8"/>
        <v>1608000000</v>
      </c>
      <c r="AM49" s="16"/>
      <c r="AN49" s="16"/>
      <c r="AO49" s="16"/>
      <c r="AP49" s="16"/>
      <c r="AQ49" s="12" t="e">
        <f>#REF!+#REF!+#REF!</f>
        <v>#REF!</v>
      </c>
      <c r="AR49" s="12">
        <f t="shared" si="0"/>
        <v>-154000000</v>
      </c>
      <c r="AS49" s="12" t="e">
        <f>#REF!-AU49+#REF!+#REF!</f>
        <v>#REF!</v>
      </c>
      <c r="AT49" s="12" t="e">
        <f>AS49-VLOOKUP(A49,[1]选股结果!$A$2:$BJ$3005,48,FALSE)*0.08</f>
        <v>#REF!</v>
      </c>
      <c r="AU49" s="12">
        <f t="shared" si="9"/>
        <v>7398000000</v>
      </c>
      <c r="AV49" s="12" t="e">
        <f>#REF!+S49+H49</f>
        <v>#REF!</v>
      </c>
      <c r="AW49" s="12" t="e">
        <f t="shared" si="10"/>
        <v>#REF!</v>
      </c>
      <c r="AX49" s="12" t="e">
        <f t="shared" si="11"/>
        <v>#REF!</v>
      </c>
      <c r="AY49" s="12" t="e">
        <f t="shared" si="12"/>
        <v>#REF!</v>
      </c>
      <c r="AZ49" s="12">
        <f t="shared" si="1"/>
        <v>-161274000000</v>
      </c>
      <c r="BA49" s="12">
        <f t="shared" si="2"/>
        <v>103592000000</v>
      </c>
      <c r="BB49" s="12" t="e">
        <f t="shared" si="13"/>
        <v>#REF!</v>
      </c>
    </row>
    <row r="50" spans="1:54">
      <c r="A50" s="5" t="s">
        <v>149</v>
      </c>
      <c r="B50" s="5" t="s">
        <v>150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4"/>
        <v>151488588412.17</v>
      </c>
      <c r="AF50" s="9">
        <f t="shared" si="15"/>
        <v>135940510016.52</v>
      </c>
      <c r="AG50" s="9">
        <f t="shared" si="16"/>
        <v>15887462209.1</v>
      </c>
      <c r="AH50" s="9">
        <f t="shared" si="17"/>
        <v>15889948731.1</v>
      </c>
      <c r="AI50" s="9">
        <f t="shared" si="18"/>
        <v>12351594819.7</v>
      </c>
      <c r="AJ50" s="12" t="e">
        <f>#REF!-A50</f>
        <v>#REF!</v>
      </c>
      <c r="AK50" s="16"/>
      <c r="AL50" s="9">
        <f t="shared" si="8"/>
        <v>3810156657.21</v>
      </c>
      <c r="AM50" s="16"/>
      <c r="AN50" s="16"/>
      <c r="AO50" s="16"/>
      <c r="AP50" s="16"/>
      <c r="AQ50" s="12" t="e">
        <f>#REF!+#REF!+#REF!</f>
        <v>#REF!</v>
      </c>
      <c r="AR50" s="12">
        <f t="shared" si="0"/>
        <v>-10331635.57</v>
      </c>
      <c r="AS50" s="12" t="e">
        <f>#REF!-AU50+#REF!+#REF!</f>
        <v>#REF!</v>
      </c>
      <c r="AT50" s="12" t="e">
        <f>AS50-VLOOKUP(A50,[1]选股结果!$A$2:$BJ$3005,48,FALSE)*0.08</f>
        <v>#REF!</v>
      </c>
      <c r="AU50" s="12">
        <f t="shared" si="9"/>
        <v>3538353911.4</v>
      </c>
      <c r="AV50" s="12" t="e">
        <f>#REF!+S50+H50</f>
        <v>#REF!</v>
      </c>
      <c r="AW50" s="12" t="e">
        <f t="shared" si="10"/>
        <v>#REF!</v>
      </c>
      <c r="AX50" s="12" t="e">
        <f t="shared" si="11"/>
        <v>#REF!</v>
      </c>
      <c r="AY50" s="12" t="e">
        <f t="shared" si="12"/>
        <v>#REF!</v>
      </c>
      <c r="AZ50" s="12">
        <f t="shared" si="1"/>
        <v>-156654137457.09</v>
      </c>
      <c r="BA50" s="12">
        <f t="shared" si="2"/>
        <v>15887462209.1</v>
      </c>
      <c r="BB50" s="12" t="e">
        <f t="shared" si="13"/>
        <v>#REF!</v>
      </c>
    </row>
    <row r="51" spans="1:54">
      <c r="A51" s="5" t="s">
        <v>151</v>
      </c>
      <c r="B51" s="5" t="s">
        <v>152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4"/>
        <v>145192358000</v>
      </c>
      <c r="AF51" s="9">
        <f t="shared" si="15"/>
        <v>142770561000</v>
      </c>
      <c r="AG51" s="9">
        <f t="shared" si="16"/>
        <v>2361317000</v>
      </c>
      <c r="AH51" s="9">
        <f t="shared" si="17"/>
        <v>2418981000</v>
      </c>
      <c r="AI51" s="9">
        <f t="shared" si="18"/>
        <v>1789068000</v>
      </c>
      <c r="AJ51" s="12" t="e">
        <f>#REF!-A51</f>
        <v>#REF!</v>
      </c>
      <c r="AK51" s="16"/>
      <c r="AL51" s="9">
        <f t="shared" si="8"/>
        <v>9993091000</v>
      </c>
      <c r="AM51" s="16"/>
      <c r="AN51" s="16"/>
      <c r="AO51" s="16"/>
      <c r="AP51" s="16"/>
      <c r="AQ51" s="12" t="e">
        <f>#REF!+#REF!+#REF!</f>
        <v>#REF!</v>
      </c>
      <c r="AR51" s="12">
        <f t="shared" si="0"/>
        <v>-289029000</v>
      </c>
      <c r="AS51" s="12" t="e">
        <f>#REF!-AU51+#REF!+#REF!</f>
        <v>#REF!</v>
      </c>
      <c r="AT51" s="12" t="e">
        <f>AS51-VLOOKUP(A51,[1]选股结果!$A$2:$BJ$3005,48,FALSE)*0.08</f>
        <v>#REF!</v>
      </c>
      <c r="AU51" s="12">
        <f t="shared" si="9"/>
        <v>629913000</v>
      </c>
      <c r="AV51" s="12" t="e">
        <f>#REF!+S51+H51</f>
        <v>#REF!</v>
      </c>
      <c r="AW51" s="12" t="e">
        <f t="shared" si="10"/>
        <v>#REF!</v>
      </c>
      <c r="AX51" s="12" t="e">
        <f t="shared" si="11"/>
        <v>#REF!</v>
      </c>
      <c r="AY51" s="12" t="e">
        <f t="shared" si="12"/>
        <v>#REF!</v>
      </c>
      <c r="AZ51" s="12">
        <f t="shared" si="1"/>
        <v>-145945513000</v>
      </c>
      <c r="BA51" s="12">
        <f t="shared" si="2"/>
        <v>2361317000</v>
      </c>
      <c r="BB51" s="12" t="e">
        <f t="shared" si="13"/>
        <v>#REF!</v>
      </c>
    </row>
    <row r="52" spans="1:54">
      <c r="A52" s="5" t="s">
        <v>153</v>
      </c>
      <c r="B52" s="5" t="s">
        <v>154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4"/>
        <v>145005454078</v>
      </c>
      <c r="AF52" s="9">
        <f t="shared" si="15"/>
        <v>145530938087</v>
      </c>
      <c r="AG52" s="9">
        <f t="shared" si="16"/>
        <v>894481621</v>
      </c>
      <c r="AH52" s="9">
        <f t="shared" si="17"/>
        <v>833691804</v>
      </c>
      <c r="AI52" s="9">
        <f t="shared" si="18"/>
        <v>140819010</v>
      </c>
      <c r="AJ52" s="12" t="e">
        <f>#REF!-A52</f>
        <v>#REF!</v>
      </c>
      <c r="AK52" s="16"/>
      <c r="AL52" s="9">
        <f t="shared" si="8"/>
        <v>5312614276</v>
      </c>
      <c r="AM52" s="16"/>
      <c r="AN52" s="16"/>
      <c r="AO52" s="16"/>
      <c r="AP52" s="16"/>
      <c r="AQ52" s="12" t="e">
        <f>#REF!+#REF!+#REF!</f>
        <v>#REF!</v>
      </c>
      <c r="AR52" s="12">
        <f t="shared" si="0"/>
        <v>-200081314</v>
      </c>
      <c r="AS52" s="12" t="e">
        <f>#REF!-AU52+#REF!+#REF!</f>
        <v>#REF!</v>
      </c>
      <c r="AT52" s="12" t="e">
        <f>AS52-VLOOKUP(A52,[1]选股结果!$A$2:$BJ$3005,48,FALSE)*0.08</f>
        <v>#REF!</v>
      </c>
      <c r="AU52" s="12">
        <f t="shared" si="9"/>
        <v>692872794</v>
      </c>
      <c r="AV52" s="12" t="e">
        <f>#REF!+S52+H52</f>
        <v>#REF!</v>
      </c>
      <c r="AW52" s="12" t="e">
        <f t="shared" si="10"/>
        <v>#REF!</v>
      </c>
      <c r="AX52" s="12" t="e">
        <f t="shared" si="11"/>
        <v>#REF!</v>
      </c>
      <c r="AY52" s="12" t="e">
        <f t="shared" si="12"/>
        <v>#REF!</v>
      </c>
      <c r="AZ52" s="12">
        <f t="shared" si="1"/>
        <v>-151027331683</v>
      </c>
      <c r="BA52" s="12">
        <f t="shared" si="2"/>
        <v>894481621</v>
      </c>
      <c r="BB52" s="12" t="e">
        <f t="shared" si="13"/>
        <v>#REF!</v>
      </c>
    </row>
    <row r="53" spans="1:54">
      <c r="A53" s="5" t="s">
        <v>155</v>
      </c>
      <c r="B53" s="5" t="s">
        <v>156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4"/>
        <v>144459621000</v>
      </c>
      <c r="AF53" s="9">
        <f t="shared" si="15"/>
        <v>137250385000</v>
      </c>
      <c r="AG53" s="9">
        <f t="shared" si="16"/>
        <v>7741671000</v>
      </c>
      <c r="AH53" s="9">
        <f t="shared" si="17"/>
        <v>8196630000</v>
      </c>
      <c r="AI53" s="9">
        <f t="shared" si="18"/>
        <v>6872550000</v>
      </c>
      <c r="AJ53" s="12" t="e">
        <f>#REF!-A53</f>
        <v>#REF!</v>
      </c>
      <c r="AK53" s="16"/>
      <c r="AL53" s="9">
        <f t="shared" si="8"/>
        <v>14981968000</v>
      </c>
      <c r="AM53" s="16"/>
      <c r="AN53" s="16"/>
      <c r="AO53" s="16"/>
      <c r="AP53" s="16"/>
      <c r="AQ53" s="12" t="e">
        <f>#REF!+#REF!+#REF!</f>
        <v>#REF!</v>
      </c>
      <c r="AR53" s="12">
        <f t="shared" si="0"/>
        <v>-914249000</v>
      </c>
      <c r="AS53" s="12" t="e">
        <f>#REF!-AU53+#REF!+#REF!</f>
        <v>#REF!</v>
      </c>
      <c r="AT53" s="12" t="e">
        <f>AS53-VLOOKUP(A53,[1]选股结果!$A$2:$BJ$3005,48,FALSE)*0.08</f>
        <v>#REF!</v>
      </c>
      <c r="AU53" s="12">
        <f t="shared" si="9"/>
        <v>1324080000</v>
      </c>
      <c r="AV53" s="12" t="e">
        <f>#REF!+S53+H53</f>
        <v>#REF!</v>
      </c>
      <c r="AW53" s="12" t="e">
        <f t="shared" si="10"/>
        <v>#REF!</v>
      </c>
      <c r="AX53" s="12" t="e">
        <f t="shared" si="11"/>
        <v>#REF!</v>
      </c>
      <c r="AY53" s="12" t="e">
        <f t="shared" si="12"/>
        <v>#REF!</v>
      </c>
      <c r="AZ53" s="12">
        <f t="shared" si="1"/>
        <v>-146632901000</v>
      </c>
      <c r="BA53" s="12">
        <f t="shared" si="2"/>
        <v>7741671000</v>
      </c>
      <c r="BB53" s="12" t="e">
        <f t="shared" si="13"/>
        <v>#REF!</v>
      </c>
    </row>
    <row r="54" spans="1:54">
      <c r="A54" s="5" t="s">
        <v>157</v>
      </c>
      <c r="B54" s="5" t="s">
        <v>158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4"/>
        <v>143484000000</v>
      </c>
      <c r="AF54" s="9">
        <f t="shared" si="15"/>
        <v>1477000000</v>
      </c>
      <c r="AG54" s="9">
        <f t="shared" si="16"/>
        <v>100562000000</v>
      </c>
      <c r="AH54" s="9">
        <f t="shared" si="17"/>
        <v>100446000000</v>
      </c>
      <c r="AI54" s="9">
        <f t="shared" si="18"/>
        <v>95227000000</v>
      </c>
      <c r="AJ54" s="12" t="e">
        <f>#REF!-A54</f>
        <v>#REF!</v>
      </c>
      <c r="AK54" s="16"/>
      <c r="AL54" s="9">
        <f t="shared" si="8"/>
        <v>1599000000</v>
      </c>
      <c r="AM54" s="16"/>
      <c r="AN54" s="16"/>
      <c r="AO54" s="16"/>
      <c r="AP54" s="16"/>
      <c r="AQ54" s="12" t="e">
        <f>#REF!+#REF!+#REF!</f>
        <v>#REF!</v>
      </c>
      <c r="AR54" s="12">
        <f t="shared" si="0"/>
        <v>-53000000</v>
      </c>
      <c r="AS54" s="12" t="e">
        <f>#REF!-AU54+#REF!+#REF!</f>
        <v>#REF!</v>
      </c>
      <c r="AT54" s="12" t="e">
        <f>AS54-VLOOKUP(A54,[1]选股结果!$A$2:$BJ$3005,48,FALSE)*0.08</f>
        <v>#REF!</v>
      </c>
      <c r="AU54" s="12">
        <f t="shared" si="9"/>
        <v>5219000000</v>
      </c>
      <c r="AV54" s="12" t="e">
        <f>#REF!+S54+H54</f>
        <v>#REF!</v>
      </c>
      <c r="AW54" s="12" t="e">
        <f t="shared" si="10"/>
        <v>#REF!</v>
      </c>
      <c r="AX54" s="12" t="e">
        <f t="shared" si="11"/>
        <v>#REF!</v>
      </c>
      <c r="AY54" s="12" t="e">
        <f t="shared" si="12"/>
        <v>#REF!</v>
      </c>
      <c r="AZ54" s="12">
        <f t="shared" si="1"/>
        <v>-147448000000</v>
      </c>
      <c r="BA54" s="12">
        <f t="shared" si="2"/>
        <v>100562000000</v>
      </c>
      <c r="BB54" s="12" t="e">
        <f t="shared" si="13"/>
        <v>#REF!</v>
      </c>
    </row>
    <row r="55" spans="1:54">
      <c r="A55" s="5" t="s">
        <v>159</v>
      </c>
      <c r="B55" s="5" t="s">
        <v>160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4"/>
        <v>142634692666.65</v>
      </c>
      <c r="AF55" s="9">
        <f t="shared" si="15"/>
        <v>141803043743.57</v>
      </c>
      <c r="AG55" s="9">
        <f t="shared" si="16"/>
        <v>914063860.729986</v>
      </c>
      <c r="AH55" s="9">
        <f t="shared" si="17"/>
        <v>930399600.729986</v>
      </c>
      <c r="AI55" s="9">
        <f t="shared" si="18"/>
        <v>698336062.099986</v>
      </c>
      <c r="AJ55" s="12" t="e">
        <f>#REF!-A55</f>
        <v>#REF!</v>
      </c>
      <c r="AK55" s="16"/>
      <c r="AL55" s="9">
        <f t="shared" si="8"/>
        <v>708664287.52</v>
      </c>
      <c r="AM55" s="16"/>
      <c r="AN55" s="16"/>
      <c r="AO55" s="16"/>
      <c r="AP55" s="16"/>
      <c r="AQ55" s="12" t="e">
        <f>#REF!+#REF!+#REF!</f>
        <v>#REF!</v>
      </c>
      <c r="AR55" s="12">
        <f t="shared" si="0"/>
        <v>-19460987.3</v>
      </c>
      <c r="AS55" s="12" t="e">
        <f>#REF!-AU55+#REF!+#REF!</f>
        <v>#REF!</v>
      </c>
      <c r="AT55" s="12" t="e">
        <f>AS55-VLOOKUP(A55,[1]选股结果!$A$2:$BJ$3005,48,FALSE)*0.08</f>
        <v>#REF!</v>
      </c>
      <c r="AU55" s="12">
        <f t="shared" si="9"/>
        <v>232063538.63</v>
      </c>
      <c r="AV55" s="12" t="e">
        <f>#REF!+S55+H55</f>
        <v>#REF!</v>
      </c>
      <c r="AW55" s="12" t="e">
        <f t="shared" si="10"/>
        <v>#REF!</v>
      </c>
      <c r="AX55" s="12" t="e">
        <f t="shared" si="11"/>
        <v>#REF!</v>
      </c>
      <c r="AY55" s="12" t="e">
        <f t="shared" si="12"/>
        <v>#REF!</v>
      </c>
      <c r="AZ55" s="12">
        <f t="shared" si="1"/>
        <v>-143332721559.46</v>
      </c>
      <c r="BA55" s="12">
        <f t="shared" si="2"/>
        <v>914063860.729986</v>
      </c>
      <c r="BB55" s="12" t="e">
        <f t="shared" si="13"/>
        <v>#REF!</v>
      </c>
    </row>
    <row r="56" spans="1:54">
      <c r="A56" s="5" t="s">
        <v>161</v>
      </c>
      <c r="B56" s="5" t="s">
        <v>162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4"/>
        <v>138387057795.37</v>
      </c>
      <c r="AF56" s="9">
        <f t="shared" si="15"/>
        <v>115995860947.08</v>
      </c>
      <c r="AG56" s="9">
        <f t="shared" si="16"/>
        <v>24711804056.33</v>
      </c>
      <c r="AH56" s="9">
        <f t="shared" si="17"/>
        <v>24886853706.78</v>
      </c>
      <c r="AI56" s="9">
        <f t="shared" si="18"/>
        <v>19236962277.48</v>
      </c>
      <c r="AJ56" s="12" t="e">
        <f>#REF!-A56</f>
        <v>#REF!</v>
      </c>
      <c r="AK56" s="16"/>
      <c r="AL56" s="9">
        <f t="shared" si="8"/>
        <v>14959864173.67</v>
      </c>
      <c r="AM56" s="16"/>
      <c r="AN56" s="16"/>
      <c r="AO56" s="16"/>
      <c r="AP56" s="16"/>
      <c r="AQ56" s="12" t="e">
        <f>#REF!+#REF!+#REF!</f>
        <v>#REF!</v>
      </c>
      <c r="AR56" s="12">
        <f t="shared" si="0"/>
        <v>-296102834.77</v>
      </c>
      <c r="AS56" s="12" t="e">
        <f>#REF!-AU56+#REF!+#REF!</f>
        <v>#REF!</v>
      </c>
      <c r="AT56" s="12" t="e">
        <f>AS56-VLOOKUP(A56,[1]选股结果!$A$2:$BJ$3005,48,FALSE)*0.08</f>
        <v>#REF!</v>
      </c>
      <c r="AU56" s="12">
        <f t="shared" si="9"/>
        <v>5649891429.3</v>
      </c>
      <c r="AV56" s="12" t="e">
        <f>#REF!+S56+H56</f>
        <v>#REF!</v>
      </c>
      <c r="AW56" s="12" t="e">
        <f t="shared" si="10"/>
        <v>#REF!</v>
      </c>
      <c r="AX56" s="12" t="e">
        <f t="shared" si="11"/>
        <v>#REF!</v>
      </c>
      <c r="AY56" s="12" t="e">
        <f t="shared" si="12"/>
        <v>#REF!</v>
      </c>
      <c r="AZ56" s="12">
        <f t="shared" si="1"/>
        <v>-139254990552</v>
      </c>
      <c r="BA56" s="12">
        <f t="shared" si="2"/>
        <v>24711804056.33</v>
      </c>
      <c r="BB56" s="12" t="e">
        <f t="shared" si="13"/>
        <v>#REF!</v>
      </c>
    </row>
    <row r="57" spans="1:54">
      <c r="A57" s="5" t="s">
        <v>163</v>
      </c>
      <c r="B57" s="5" t="s">
        <v>164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4"/>
        <v>138134680783.39</v>
      </c>
      <c r="AF57" s="9">
        <f t="shared" si="15"/>
        <v>121293029916.03</v>
      </c>
      <c r="AG57" s="9">
        <f t="shared" si="16"/>
        <v>16941758623.48</v>
      </c>
      <c r="AH57" s="9">
        <f t="shared" si="17"/>
        <v>17034837531.1</v>
      </c>
      <c r="AI57" s="9">
        <f t="shared" si="18"/>
        <v>14237598052.93</v>
      </c>
      <c r="AJ57" s="12" t="e">
        <f>#REF!-A57</f>
        <v>#REF!</v>
      </c>
      <c r="AK57" s="16"/>
      <c r="AL57" s="9">
        <f t="shared" si="8"/>
        <v>13590894069.82</v>
      </c>
      <c r="AM57" s="16"/>
      <c r="AN57" s="16"/>
      <c r="AO57" s="16"/>
      <c r="AP57" s="16"/>
      <c r="AQ57" s="12" t="e">
        <f>#REF!+#REF!+#REF!</f>
        <v>#REF!</v>
      </c>
      <c r="AR57" s="12">
        <f t="shared" si="0"/>
        <v>-113584658.5</v>
      </c>
      <c r="AS57" s="12" t="e">
        <f>#REF!-AU57+#REF!+#REF!</f>
        <v>#REF!</v>
      </c>
      <c r="AT57" s="12" t="e">
        <f>AS57-VLOOKUP(A57,[1]选股结果!$A$2:$BJ$3005,48,FALSE)*0.08</f>
        <v>#REF!</v>
      </c>
      <c r="AU57" s="12">
        <f t="shared" si="9"/>
        <v>2797239478.17</v>
      </c>
      <c r="AV57" s="12" t="e">
        <f>#REF!+S57+H57</f>
        <v>#REF!</v>
      </c>
      <c r="AW57" s="12" t="e">
        <f t="shared" si="10"/>
        <v>#REF!</v>
      </c>
      <c r="AX57" s="12" t="e">
        <f t="shared" si="11"/>
        <v>#REF!</v>
      </c>
      <c r="AY57" s="12" t="e">
        <f t="shared" si="12"/>
        <v>#REF!</v>
      </c>
      <c r="AZ57" s="12">
        <f t="shared" si="1"/>
        <v>-138530907875.13</v>
      </c>
      <c r="BA57" s="12">
        <f t="shared" si="2"/>
        <v>16941758623.48</v>
      </c>
      <c r="BB57" s="12" t="e">
        <f t="shared" si="13"/>
        <v>#REF!</v>
      </c>
    </row>
    <row r="58" spans="1:54">
      <c r="A58" s="5" t="s">
        <v>165</v>
      </c>
      <c r="B58" s="5" t="s">
        <v>166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4"/>
        <v>135860538479.03</v>
      </c>
      <c r="AF58" s="9">
        <f t="shared" si="15"/>
        <v>135662541814.49</v>
      </c>
      <c r="AG58" s="9">
        <f t="shared" si="16"/>
        <v>1370636232.26999</v>
      </c>
      <c r="AH58" s="9">
        <f t="shared" si="17"/>
        <v>1373733218.50999</v>
      </c>
      <c r="AI58" s="9">
        <f t="shared" si="18"/>
        <v>92401918.0899899</v>
      </c>
      <c r="AJ58" s="12" t="e">
        <f>#REF!-A58</f>
        <v>#REF!</v>
      </c>
      <c r="AK58" s="16"/>
      <c r="AL58" s="9">
        <f t="shared" si="8"/>
        <v>12490170991.94</v>
      </c>
      <c r="AM58" s="16"/>
      <c r="AN58" s="16"/>
      <c r="AO58" s="16"/>
      <c r="AP58" s="16"/>
      <c r="AQ58" s="12" t="e">
        <f>#REF!+#REF!+#REF!</f>
        <v>#REF!</v>
      </c>
      <c r="AR58" s="12">
        <f t="shared" si="0"/>
        <v>-203158146.25</v>
      </c>
      <c r="AS58" s="12" t="e">
        <f>#REF!-AU58+#REF!+#REF!</f>
        <v>#REF!</v>
      </c>
      <c r="AT58" s="12" t="e">
        <f>AS58-VLOOKUP(A58,[1]选股结果!$A$2:$BJ$3005,48,FALSE)*0.08</f>
        <v>#REF!</v>
      </c>
      <c r="AU58" s="12">
        <f t="shared" si="9"/>
        <v>1281331300.42</v>
      </c>
      <c r="AV58" s="12" t="e">
        <f>#REF!+S58+H58</f>
        <v>#REF!</v>
      </c>
      <c r="AW58" s="12" t="e">
        <f t="shared" si="10"/>
        <v>#REF!</v>
      </c>
      <c r="AX58" s="12" t="e">
        <f t="shared" si="11"/>
        <v>#REF!</v>
      </c>
      <c r="AY58" s="12" t="e">
        <f t="shared" si="12"/>
        <v>#REF!</v>
      </c>
      <c r="AZ58" s="12">
        <f t="shared" si="1"/>
        <v>-138253583890.89</v>
      </c>
      <c r="BA58" s="12">
        <f t="shared" si="2"/>
        <v>1370636232.26999</v>
      </c>
      <c r="BB58" s="12" t="e">
        <f t="shared" si="13"/>
        <v>#REF!</v>
      </c>
    </row>
    <row r="59" spans="1:54">
      <c r="A59" s="5" t="s">
        <v>167</v>
      </c>
      <c r="B59" s="5" t="s">
        <v>168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4"/>
        <v>135223500105.98</v>
      </c>
      <c r="AF59" s="9">
        <f t="shared" si="15"/>
        <v>126065738958.5</v>
      </c>
      <c r="AG59" s="9">
        <f t="shared" si="16"/>
        <v>9145717062.52999</v>
      </c>
      <c r="AH59" s="9">
        <f t="shared" si="17"/>
        <v>9136993950.35999</v>
      </c>
      <c r="AI59" s="9">
        <f t="shared" si="18"/>
        <v>7831160331.71999</v>
      </c>
      <c r="AJ59" s="12" t="e">
        <f>#REF!-A59</f>
        <v>#REF!</v>
      </c>
      <c r="AK59" s="16"/>
      <c r="AL59" s="9">
        <f t="shared" si="8"/>
        <v>3080969141.39</v>
      </c>
      <c r="AM59" s="16"/>
      <c r="AN59" s="16"/>
      <c r="AO59" s="16"/>
      <c r="AP59" s="16"/>
      <c r="AQ59" s="12" t="e">
        <f>#REF!+#REF!+#REF!</f>
        <v>#REF!</v>
      </c>
      <c r="AR59" s="12">
        <f t="shared" si="0"/>
        <v>-3003317.9</v>
      </c>
      <c r="AS59" s="12" t="e">
        <f>#REF!-AU59+#REF!+#REF!</f>
        <v>#REF!</v>
      </c>
      <c r="AT59" s="12" t="e">
        <f>AS59-VLOOKUP(A59,[1]选股结果!$A$2:$BJ$3005,48,FALSE)*0.08</f>
        <v>#REF!</v>
      </c>
      <c r="AU59" s="12">
        <f t="shared" si="9"/>
        <v>1305833618.64</v>
      </c>
      <c r="AV59" s="12" t="e">
        <f>#REF!+S59+H59</f>
        <v>#REF!</v>
      </c>
      <c r="AW59" s="12" t="e">
        <f t="shared" si="10"/>
        <v>#REF!</v>
      </c>
      <c r="AX59" s="12" t="e">
        <f t="shared" si="11"/>
        <v>#REF!</v>
      </c>
      <c r="AY59" s="12" t="e">
        <f t="shared" si="12"/>
        <v>#REF!</v>
      </c>
      <c r="AZ59" s="12">
        <f t="shared" si="1"/>
        <v>-136128472677.75</v>
      </c>
      <c r="BA59" s="12">
        <f t="shared" si="2"/>
        <v>9145717062.52999</v>
      </c>
      <c r="BB59" s="12" t="e">
        <f t="shared" si="13"/>
        <v>#REF!</v>
      </c>
    </row>
    <row r="60" spans="1:54">
      <c r="A60" s="5" t="s">
        <v>169</v>
      </c>
      <c r="B60" s="5" t="s">
        <v>170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4"/>
        <v>130635000000</v>
      </c>
      <c r="AF60" s="9">
        <f t="shared" si="15"/>
        <v>1397000000</v>
      </c>
      <c r="AG60" s="9">
        <f t="shared" si="16"/>
        <v>82635000000</v>
      </c>
      <c r="AH60" s="9">
        <f t="shared" si="17"/>
        <v>82431000000</v>
      </c>
      <c r="AI60" s="9">
        <f t="shared" si="18"/>
        <v>80174000000</v>
      </c>
      <c r="AJ60" s="12" t="e">
        <f>#REF!-A60</f>
        <v>#REF!</v>
      </c>
      <c r="AK60" s="16"/>
      <c r="AL60" s="9">
        <f t="shared" si="8"/>
        <v>2150000000</v>
      </c>
      <c r="AM60" s="16"/>
      <c r="AN60" s="16"/>
      <c r="AO60" s="16"/>
      <c r="AP60" s="16"/>
      <c r="AQ60" s="12" t="e">
        <f>#REF!+#REF!+#REF!</f>
        <v>#REF!</v>
      </c>
      <c r="AR60" s="12">
        <f t="shared" si="0"/>
        <v>-29000000</v>
      </c>
      <c r="AS60" s="12" t="e">
        <f>#REF!-AU60+#REF!+#REF!</f>
        <v>#REF!</v>
      </c>
      <c r="AT60" s="12" t="e">
        <f>AS60-VLOOKUP(A60,[1]选股结果!$A$2:$BJ$3005,48,FALSE)*0.08</f>
        <v>#REF!</v>
      </c>
      <c r="AU60" s="12">
        <f t="shared" si="9"/>
        <v>2257000000</v>
      </c>
      <c r="AV60" s="12" t="e">
        <f>#REF!+S60+H60</f>
        <v>#REF!</v>
      </c>
      <c r="AW60" s="12" t="e">
        <f t="shared" si="10"/>
        <v>#REF!</v>
      </c>
      <c r="AX60" s="12" t="e">
        <f t="shared" si="11"/>
        <v>#REF!</v>
      </c>
      <c r="AY60" s="12" t="e">
        <f t="shared" si="12"/>
        <v>#REF!</v>
      </c>
      <c r="AZ60" s="12">
        <f t="shared" si="1"/>
        <v>-131757000000</v>
      </c>
      <c r="BA60" s="12">
        <f t="shared" si="2"/>
        <v>82635000000</v>
      </c>
      <c r="BB60" s="12" t="e">
        <f t="shared" si="13"/>
        <v>#REF!</v>
      </c>
    </row>
    <row r="61" spans="1:54">
      <c r="A61" s="5" t="s">
        <v>171</v>
      </c>
      <c r="B61" s="5" t="s">
        <v>172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4"/>
        <v>129357060037.33</v>
      </c>
      <c r="AF61" s="9">
        <f t="shared" si="15"/>
        <v>106349829994.74</v>
      </c>
      <c r="AG61" s="9">
        <f t="shared" si="16"/>
        <v>23951455799.46</v>
      </c>
      <c r="AH61" s="9">
        <f t="shared" si="17"/>
        <v>23959032290.58</v>
      </c>
      <c r="AI61" s="9">
        <f t="shared" si="18"/>
        <v>18658952838.08</v>
      </c>
      <c r="AJ61" s="12" t="e">
        <f>#REF!-A61</f>
        <v>#REF!</v>
      </c>
      <c r="AK61" s="16"/>
      <c r="AL61" s="9">
        <f t="shared" si="8"/>
        <v>6543940796.2</v>
      </c>
      <c r="AM61" s="16"/>
      <c r="AN61" s="16"/>
      <c r="AO61" s="16"/>
      <c r="AP61" s="16"/>
      <c r="AQ61" s="12" t="e">
        <f>#REF!+#REF!+#REF!</f>
        <v>#REF!</v>
      </c>
      <c r="AR61" s="12">
        <f t="shared" si="0"/>
        <v>-9389171.83</v>
      </c>
      <c r="AS61" s="12" t="e">
        <f>#REF!-AU61+#REF!+#REF!</f>
        <v>#REF!</v>
      </c>
      <c r="AT61" s="12" t="e">
        <f>AS61-VLOOKUP(A61,[1]选股结果!$A$2:$BJ$3005,48,FALSE)*0.08</f>
        <v>#REF!</v>
      </c>
      <c r="AU61" s="12">
        <f t="shared" si="9"/>
        <v>5300079452.5</v>
      </c>
      <c r="AV61" s="12" t="e">
        <f>#REF!+S61+H61</f>
        <v>#REF!</v>
      </c>
      <c r="AW61" s="12" t="e">
        <f t="shared" si="10"/>
        <v>#REF!</v>
      </c>
      <c r="AX61" s="12" t="e">
        <f t="shared" si="11"/>
        <v>#REF!</v>
      </c>
      <c r="AY61" s="12" t="e">
        <f t="shared" si="12"/>
        <v>#REF!</v>
      </c>
      <c r="AZ61" s="12">
        <f t="shared" si="1"/>
        <v>-131604094902.12</v>
      </c>
      <c r="BA61" s="12">
        <f t="shared" si="2"/>
        <v>23951455799.46</v>
      </c>
      <c r="BB61" s="12" t="e">
        <f t="shared" si="13"/>
        <v>#REF!</v>
      </c>
    </row>
    <row r="62" spans="1:54">
      <c r="A62" s="5" t="s">
        <v>173</v>
      </c>
      <c r="B62" s="5" t="s">
        <v>174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4"/>
        <v>127190000000</v>
      </c>
      <c r="AF62" s="9">
        <f t="shared" si="15"/>
        <v>1229000000</v>
      </c>
      <c r="AG62" s="9">
        <f t="shared" si="16"/>
        <v>84080000000</v>
      </c>
      <c r="AH62" s="9">
        <f t="shared" si="17"/>
        <v>84038000000</v>
      </c>
      <c r="AI62" s="9">
        <f t="shared" si="18"/>
        <v>76386000000</v>
      </c>
      <c r="AJ62" s="12" t="e">
        <f>#REF!-A62</f>
        <v>#REF!</v>
      </c>
      <c r="AK62" s="16"/>
      <c r="AL62" s="9">
        <f t="shared" si="8"/>
        <v>2448000000</v>
      </c>
      <c r="AM62" s="16"/>
      <c r="AN62" s="16"/>
      <c r="AO62" s="16"/>
      <c r="AP62" s="16"/>
      <c r="AQ62" s="12" t="e">
        <f>#REF!+#REF!+#REF!</f>
        <v>#REF!</v>
      </c>
      <c r="AR62" s="12">
        <f t="shared" si="0"/>
        <v>-84000000</v>
      </c>
      <c r="AS62" s="12" t="e">
        <f>#REF!-AU62+#REF!+#REF!</f>
        <v>#REF!</v>
      </c>
      <c r="AT62" s="12" t="e">
        <f>AS62-VLOOKUP(A62,[1]选股结果!$A$2:$BJ$3005,48,FALSE)*0.08</f>
        <v>#REF!</v>
      </c>
      <c r="AU62" s="12">
        <f t="shared" si="9"/>
        <v>7652000000</v>
      </c>
      <c r="AV62" s="12" t="e">
        <f>#REF!+S62+H62</f>
        <v>#REF!</v>
      </c>
      <c r="AW62" s="12" t="e">
        <f t="shared" si="10"/>
        <v>#REF!</v>
      </c>
      <c r="AX62" s="12" t="e">
        <f t="shared" si="11"/>
        <v>#REF!</v>
      </c>
      <c r="AY62" s="12" t="e">
        <f t="shared" si="12"/>
        <v>#REF!</v>
      </c>
      <c r="AZ62" s="12">
        <f t="shared" si="1"/>
        <v>-133823000000</v>
      </c>
      <c r="BA62" s="12">
        <f t="shared" si="2"/>
        <v>84080000000</v>
      </c>
      <c r="BB62" s="12" t="e">
        <f t="shared" si="13"/>
        <v>#REF!</v>
      </c>
    </row>
    <row r="63" spans="1:54">
      <c r="A63" s="5" t="s">
        <v>175</v>
      </c>
      <c r="B63" s="5" t="s">
        <v>176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4"/>
        <v>126558604943.52</v>
      </c>
      <c r="AF63" s="9">
        <f t="shared" si="15"/>
        <v>117816999262.5</v>
      </c>
      <c r="AG63" s="9">
        <f t="shared" si="16"/>
        <v>6341199782.36</v>
      </c>
      <c r="AH63" s="9">
        <f t="shared" si="17"/>
        <v>6334292800.54</v>
      </c>
      <c r="AI63" s="9">
        <f t="shared" si="18"/>
        <v>4176261087.42</v>
      </c>
      <c r="AJ63" s="12" t="e">
        <f>#REF!-A63</f>
        <v>#REF!</v>
      </c>
      <c r="AK63" s="16"/>
      <c r="AL63" s="9">
        <f t="shared" si="8"/>
        <v>1962689421.6</v>
      </c>
      <c r="AM63" s="16"/>
      <c r="AN63" s="16"/>
      <c r="AO63" s="16"/>
      <c r="AP63" s="16"/>
      <c r="AQ63" s="12" t="e">
        <f>#REF!+#REF!+#REF!</f>
        <v>#REF!</v>
      </c>
      <c r="AR63" s="12">
        <f t="shared" si="0"/>
        <v>-18347598.73</v>
      </c>
      <c r="AS63" s="12" t="e">
        <f>#REF!-AU63+#REF!+#REF!</f>
        <v>#REF!</v>
      </c>
      <c r="AT63" s="12" t="e">
        <f>AS63-VLOOKUP(A63,[1]选股结果!$A$2:$BJ$3005,48,FALSE)*0.08</f>
        <v>#REF!</v>
      </c>
      <c r="AU63" s="12">
        <f t="shared" si="9"/>
        <v>2158031713.12</v>
      </c>
      <c r="AV63" s="12" t="e">
        <f>#REF!+S63+H63</f>
        <v>#REF!</v>
      </c>
      <c r="AW63" s="12" t="e">
        <f t="shared" si="10"/>
        <v>#REF!</v>
      </c>
      <c r="AX63" s="12" t="e">
        <f t="shared" si="11"/>
        <v>#REF!</v>
      </c>
      <c r="AY63" s="12" t="e">
        <f t="shared" si="12"/>
        <v>#REF!</v>
      </c>
      <c r="AZ63" s="12">
        <f t="shared" si="1"/>
        <v>-128849683524.9</v>
      </c>
      <c r="BA63" s="12">
        <f t="shared" si="2"/>
        <v>6341199782.36</v>
      </c>
      <c r="BB63" s="12" t="e">
        <f t="shared" si="13"/>
        <v>#REF!</v>
      </c>
    </row>
    <row r="64" spans="1:54">
      <c r="A64" s="5" t="s">
        <v>177</v>
      </c>
      <c r="B64" s="5" t="s">
        <v>178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4"/>
        <v>124156641250.08</v>
      </c>
      <c r="AF64" s="9">
        <f t="shared" si="15"/>
        <v>121301270916.5</v>
      </c>
      <c r="AG64" s="9">
        <f t="shared" si="16"/>
        <v>2488662925.91</v>
      </c>
      <c r="AH64" s="9">
        <f t="shared" si="17"/>
        <v>2374512051.4</v>
      </c>
      <c r="AI64" s="9">
        <f t="shared" si="18"/>
        <v>1731717850.92</v>
      </c>
      <c r="AJ64" s="12" t="e">
        <f>#REF!-A64</f>
        <v>#REF!</v>
      </c>
      <c r="AK64" s="16"/>
      <c r="AL64" s="9">
        <f t="shared" si="8"/>
        <v>2196094532.69</v>
      </c>
      <c r="AM64" s="16"/>
      <c r="AN64" s="16"/>
      <c r="AO64" s="16"/>
      <c r="AP64" s="16"/>
      <c r="AQ64" s="12" t="e">
        <f>#REF!+#REF!+#REF!</f>
        <v>#REF!</v>
      </c>
      <c r="AR64" s="12">
        <f t="shared" si="0"/>
        <v>-49317144.49</v>
      </c>
      <c r="AS64" s="12" t="e">
        <f>#REF!-AU64+#REF!+#REF!</f>
        <v>#REF!</v>
      </c>
      <c r="AT64" s="12" t="e">
        <f>AS64-VLOOKUP(A64,[1]选股结果!$A$2:$BJ$3005,48,FALSE)*0.08</f>
        <v>#REF!</v>
      </c>
      <c r="AU64" s="12">
        <f t="shared" si="9"/>
        <v>642794200.48</v>
      </c>
      <c r="AV64" s="12" t="e">
        <f>#REF!+S64+H64</f>
        <v>#REF!</v>
      </c>
      <c r="AW64" s="12" t="e">
        <f t="shared" si="10"/>
        <v>#REF!</v>
      </c>
      <c r="AX64" s="12" t="e">
        <f t="shared" si="11"/>
        <v>#REF!</v>
      </c>
      <c r="AY64" s="12" t="e">
        <f t="shared" si="12"/>
        <v>#REF!</v>
      </c>
      <c r="AZ64" s="12">
        <f t="shared" si="1"/>
        <v>-125150116138.32</v>
      </c>
      <c r="BA64" s="12">
        <f t="shared" si="2"/>
        <v>2488662925.91</v>
      </c>
      <c r="BB64" s="12" t="e">
        <f t="shared" si="13"/>
        <v>#REF!</v>
      </c>
    </row>
    <row r="65" spans="1:54">
      <c r="A65" s="5" t="s">
        <v>179</v>
      </c>
      <c r="B65" s="5" t="s">
        <v>180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4"/>
        <v>121746892451.45</v>
      </c>
      <c r="AF65" s="9">
        <f t="shared" si="15"/>
        <v>118811889609.61</v>
      </c>
      <c r="AG65" s="9">
        <f t="shared" si="16"/>
        <v>3410773297.93</v>
      </c>
      <c r="AH65" s="9">
        <f t="shared" si="17"/>
        <v>3401615391.67</v>
      </c>
      <c r="AI65" s="9">
        <f t="shared" si="18"/>
        <v>2591800351.56</v>
      </c>
      <c r="AJ65" s="12" t="e">
        <f>#REF!-A65</f>
        <v>#REF!</v>
      </c>
      <c r="AK65" s="16"/>
      <c r="AL65" s="9">
        <f t="shared" si="8"/>
        <v>3145924257.69</v>
      </c>
      <c r="AM65" s="16"/>
      <c r="AN65" s="16"/>
      <c r="AO65" s="16"/>
      <c r="AP65" s="16"/>
      <c r="AQ65" s="12" t="e">
        <f>#REF!+#REF!+#REF!</f>
        <v>#REF!</v>
      </c>
      <c r="AR65" s="12">
        <f t="shared" si="0"/>
        <v>-3307762.4</v>
      </c>
      <c r="AS65" s="12" t="e">
        <f>#REF!-AU65+#REF!+#REF!</f>
        <v>#REF!</v>
      </c>
      <c r="AT65" s="12" t="e">
        <f>AS65-VLOOKUP(A65,[1]选股结果!$A$2:$BJ$3005,48,FALSE)*0.08</f>
        <v>#REF!</v>
      </c>
      <c r="AU65" s="12">
        <f t="shared" si="9"/>
        <v>809815040.11</v>
      </c>
      <c r="AV65" s="12" t="e">
        <f>#REF!+S65+H65</f>
        <v>#REF!</v>
      </c>
      <c r="AW65" s="12" t="e">
        <f t="shared" si="10"/>
        <v>#REF!</v>
      </c>
      <c r="AX65" s="12" t="e">
        <f t="shared" si="11"/>
        <v>#REF!</v>
      </c>
      <c r="AY65" s="12" t="e">
        <f t="shared" si="12"/>
        <v>#REF!</v>
      </c>
      <c r="AZ65" s="12">
        <f t="shared" si="1"/>
        <v>-126704260700.13</v>
      </c>
      <c r="BA65" s="12">
        <f t="shared" si="2"/>
        <v>3410773297.93</v>
      </c>
      <c r="BB65" s="12" t="e">
        <f t="shared" si="13"/>
        <v>#REF!</v>
      </c>
    </row>
    <row r="66" spans="1:54">
      <c r="A66" s="5" t="s">
        <v>181</v>
      </c>
      <c r="B66" s="5" t="s">
        <v>182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4"/>
        <v>121710775277</v>
      </c>
      <c r="AF66" s="9">
        <f t="shared" si="15"/>
        <v>94917027433</v>
      </c>
      <c r="AG66" s="9">
        <f t="shared" si="16"/>
        <v>28253298057</v>
      </c>
      <c r="AH66" s="9">
        <f t="shared" si="17"/>
        <v>29016055290</v>
      </c>
      <c r="AI66" s="9">
        <f t="shared" si="18"/>
        <v>22266934269</v>
      </c>
      <c r="AJ66" s="12" t="e">
        <f>#REF!-A66</f>
        <v>#REF!</v>
      </c>
      <c r="AK66" s="16"/>
      <c r="AL66" s="9">
        <f t="shared" si="8"/>
        <v>6416067120</v>
      </c>
      <c r="AM66" s="16"/>
      <c r="AN66" s="16"/>
      <c r="AO66" s="16"/>
      <c r="AP66" s="16"/>
      <c r="AQ66" s="12" t="e">
        <f>#REF!+#REF!+#REF!</f>
        <v>#REF!</v>
      </c>
      <c r="AR66" s="12">
        <f t="shared" ref="AR66:AR129" si="19">AA66-AB66</f>
        <v>-817572197</v>
      </c>
      <c r="AS66" s="12" t="e">
        <f>#REF!-AU66+#REF!+#REF!</f>
        <v>#REF!</v>
      </c>
      <c r="AT66" s="12" t="e">
        <f>AS66-VLOOKUP(A66,[1]选股结果!$A$2:$BJ$3005,48,FALSE)*0.08</f>
        <v>#REF!</v>
      </c>
      <c r="AU66" s="12">
        <f t="shared" si="9"/>
        <v>6749121021</v>
      </c>
      <c r="AV66" s="12" t="e">
        <f>#REF!+S66+H66</f>
        <v>#REF!</v>
      </c>
      <c r="AW66" s="12" t="e">
        <f t="shared" si="10"/>
        <v>#REF!</v>
      </c>
      <c r="AX66" s="12" t="e">
        <f t="shared" si="11"/>
        <v>#REF!</v>
      </c>
      <c r="AY66" s="12" t="e">
        <f t="shared" si="12"/>
        <v>#REF!</v>
      </c>
      <c r="AZ66" s="12">
        <f t="shared" ref="AZ66:AZ129" si="20">O66-S66-AA66-AB66-AC66-AD66+AK66-AE66</f>
        <v>-127460687443</v>
      </c>
      <c r="BA66" s="12">
        <f t="shared" ref="BA66:BA129" si="21">AG66</f>
        <v>28253298057</v>
      </c>
      <c r="BB66" s="12" t="e">
        <f t="shared" si="13"/>
        <v>#REF!</v>
      </c>
    </row>
    <row r="67" spans="1:54">
      <c r="A67" s="5" t="s">
        <v>183</v>
      </c>
      <c r="B67" s="5" t="s">
        <v>184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4"/>
        <v>121310291503.13</v>
      </c>
      <c r="AF67" s="9">
        <f t="shared" si="15"/>
        <v>95744894030.49</v>
      </c>
      <c r="AG67" s="9">
        <f t="shared" si="16"/>
        <v>27258148281.39</v>
      </c>
      <c r="AH67" s="9">
        <f t="shared" si="17"/>
        <v>27132600196.49</v>
      </c>
      <c r="AI67" s="9">
        <f t="shared" si="18"/>
        <v>22825444447.03</v>
      </c>
      <c r="AJ67" s="12" t="e">
        <f>#REF!-A67</f>
        <v>#REF!</v>
      </c>
      <c r="AK67" s="16"/>
      <c r="AL67" s="9">
        <f t="shared" ref="AL67:AL130" si="22">O67+P67+Q67+Y67-AB67+AC67</f>
        <v>12070618122.03</v>
      </c>
      <c r="AM67" s="16"/>
      <c r="AN67" s="16"/>
      <c r="AO67" s="16"/>
      <c r="AP67" s="16"/>
      <c r="AQ67" s="12" t="e">
        <f>#REF!+#REF!+#REF!</f>
        <v>#REF!</v>
      </c>
      <c r="AR67" s="12">
        <f t="shared" si="19"/>
        <v>-65707916.26</v>
      </c>
      <c r="AS67" s="12" t="e">
        <f>#REF!-AU67+#REF!+#REF!</f>
        <v>#REF!</v>
      </c>
      <c r="AT67" s="12" t="e">
        <f>AS67-VLOOKUP(A67,[1]选股结果!$A$2:$BJ$3005,48,FALSE)*0.08</f>
        <v>#REF!</v>
      </c>
      <c r="AU67" s="12">
        <f t="shared" ref="AU67:AU130" si="23">AH67-AI67</f>
        <v>4307155749.46</v>
      </c>
      <c r="AV67" s="12" t="e">
        <f>#REF!+S67+H67</f>
        <v>#REF!</v>
      </c>
      <c r="AW67" s="12" t="e">
        <f t="shared" ref="AW67:AW130" si="24">AV67-AU67</f>
        <v>#REF!</v>
      </c>
      <c r="AX67" s="12" t="e">
        <f t="shared" ref="AX67:AX130" si="25">AV67-H67</f>
        <v>#REF!</v>
      </c>
      <c r="AY67" s="12" t="e">
        <f t="shared" ref="AY67:AY130" si="26">AV67-H67-AU67</f>
        <v>#REF!</v>
      </c>
      <c r="AZ67" s="12">
        <f t="shared" si="20"/>
        <v>-120280698923.1</v>
      </c>
      <c r="BA67" s="12">
        <f t="shared" si="21"/>
        <v>27258148281.39</v>
      </c>
      <c r="BB67" s="12" t="e">
        <f t="shared" ref="BB67:BB130" si="27">AF67-AG67+AH67+AI67-AJ67+AL67+AM67-AO67+AN67</f>
        <v>#REF!</v>
      </c>
    </row>
    <row r="68" spans="1:54">
      <c r="A68" s="5" t="s">
        <v>185</v>
      </c>
      <c r="B68" s="5" t="s">
        <v>186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4"/>
        <v>121251489340.14</v>
      </c>
      <c r="AF68" s="9">
        <f t="shared" si="15"/>
        <v>118491337141.74</v>
      </c>
      <c r="AG68" s="9">
        <f t="shared" si="16"/>
        <v>2525707349.39999</v>
      </c>
      <c r="AH68" s="9">
        <f t="shared" si="17"/>
        <v>2548988313.43999</v>
      </c>
      <c r="AI68" s="9">
        <f t="shared" si="18"/>
        <v>1806271406.08999</v>
      </c>
      <c r="AJ68" s="12" t="e">
        <f>#REF!-A68</f>
        <v>#REF!</v>
      </c>
      <c r="AK68" s="16"/>
      <c r="AL68" s="9">
        <f t="shared" si="22"/>
        <v>6496159781.52</v>
      </c>
      <c r="AM68" s="16"/>
      <c r="AN68" s="16"/>
      <c r="AO68" s="16"/>
      <c r="AP68" s="16"/>
      <c r="AQ68" s="12" t="e">
        <f>#REF!+#REF!+#REF!</f>
        <v>#REF!</v>
      </c>
      <c r="AR68" s="12">
        <f t="shared" si="19"/>
        <v>-59977345.71</v>
      </c>
      <c r="AS68" s="12" t="e">
        <f>#REF!-AU68+#REF!+#REF!</f>
        <v>#REF!</v>
      </c>
      <c r="AT68" s="12" t="e">
        <f>AS68-VLOOKUP(A68,[1]选股结果!$A$2:$BJ$3005,48,FALSE)*0.08</f>
        <v>#REF!</v>
      </c>
      <c r="AU68" s="12">
        <f t="shared" si="23"/>
        <v>742716907.35</v>
      </c>
      <c r="AV68" s="12" t="e">
        <f>#REF!+S68+H68</f>
        <v>#REF!</v>
      </c>
      <c r="AW68" s="12" t="e">
        <f t="shared" si="24"/>
        <v>#REF!</v>
      </c>
      <c r="AX68" s="12" t="e">
        <f t="shared" si="25"/>
        <v>#REF!</v>
      </c>
      <c r="AY68" s="12" t="e">
        <f t="shared" si="26"/>
        <v>#REF!</v>
      </c>
      <c r="AZ68" s="12">
        <f t="shared" si="20"/>
        <v>-123694895034.07</v>
      </c>
      <c r="BA68" s="12">
        <f t="shared" si="21"/>
        <v>2525707349.39999</v>
      </c>
      <c r="BB68" s="12" t="e">
        <f t="shared" si="27"/>
        <v>#REF!</v>
      </c>
    </row>
    <row r="69" spans="1:54">
      <c r="A69" s="5" t="s">
        <v>187</v>
      </c>
      <c r="B69" s="5" t="s">
        <v>188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4"/>
        <v>120928535190</v>
      </c>
      <c r="AF69" s="9">
        <f t="shared" si="15"/>
        <v>108607806332</v>
      </c>
      <c r="AG69" s="9">
        <f t="shared" si="16"/>
        <v>13698567813</v>
      </c>
      <c r="AH69" s="9">
        <f t="shared" si="17"/>
        <v>13941098855</v>
      </c>
      <c r="AI69" s="9">
        <f t="shared" si="18"/>
        <v>11838710510</v>
      </c>
      <c r="AJ69" s="12" t="e">
        <f>#REF!-A69</f>
        <v>#REF!</v>
      </c>
      <c r="AK69" s="16"/>
      <c r="AL69" s="9">
        <f t="shared" si="22"/>
        <v>6392871788</v>
      </c>
      <c r="AM69" s="16"/>
      <c r="AN69" s="16"/>
      <c r="AO69" s="16"/>
      <c r="AP69" s="16"/>
      <c r="AQ69" s="12" t="e">
        <f>#REF!+#REF!+#REF!</f>
        <v>#REF!</v>
      </c>
      <c r="AR69" s="12">
        <f t="shared" si="19"/>
        <v>-284672695</v>
      </c>
      <c r="AS69" s="12" t="e">
        <f>#REF!-AU69+#REF!+#REF!</f>
        <v>#REF!</v>
      </c>
      <c r="AT69" s="12" t="e">
        <f>AS69-VLOOKUP(A69,[1]选股结果!$A$2:$BJ$3005,48,FALSE)*0.08</f>
        <v>#REF!</v>
      </c>
      <c r="AU69" s="12">
        <f t="shared" si="23"/>
        <v>2102388345</v>
      </c>
      <c r="AV69" s="12" t="e">
        <f>#REF!+S69+H69</f>
        <v>#REF!</v>
      </c>
      <c r="AW69" s="12" t="e">
        <f t="shared" si="24"/>
        <v>#REF!</v>
      </c>
      <c r="AX69" s="12" t="e">
        <f t="shared" si="25"/>
        <v>#REF!</v>
      </c>
      <c r="AY69" s="12" t="e">
        <f t="shared" si="26"/>
        <v>#REF!</v>
      </c>
      <c r="AZ69" s="12">
        <f t="shared" si="20"/>
        <v>-125667596347</v>
      </c>
      <c r="BA69" s="12">
        <f t="shared" si="21"/>
        <v>13698567813</v>
      </c>
      <c r="BB69" s="12" t="e">
        <f t="shared" si="27"/>
        <v>#REF!</v>
      </c>
    </row>
    <row r="70" spans="1:54">
      <c r="A70" s="5" t="s">
        <v>189</v>
      </c>
      <c r="B70" s="5" t="s">
        <v>190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4"/>
        <v>119510502301.16</v>
      </c>
      <c r="AF70" s="9">
        <f t="shared" si="15"/>
        <v>115364589608.99</v>
      </c>
      <c r="AG70" s="9">
        <f t="shared" si="16"/>
        <v>4774742867.18998</v>
      </c>
      <c r="AH70" s="9">
        <f t="shared" si="17"/>
        <v>4824129944.77998</v>
      </c>
      <c r="AI70" s="9">
        <f t="shared" si="18"/>
        <v>3045714348.28998</v>
      </c>
      <c r="AJ70" s="12" t="e">
        <f>#REF!-A70</f>
        <v>#REF!</v>
      </c>
      <c r="AK70" s="16"/>
      <c r="AL70" s="9">
        <f t="shared" si="22"/>
        <v>2924375738.64</v>
      </c>
      <c r="AM70" s="16"/>
      <c r="AN70" s="16"/>
      <c r="AO70" s="16"/>
      <c r="AP70" s="16"/>
      <c r="AQ70" s="12" t="e">
        <f>#REF!+#REF!+#REF!</f>
        <v>#REF!</v>
      </c>
      <c r="AR70" s="12">
        <f t="shared" si="19"/>
        <v>-143198459.3</v>
      </c>
      <c r="AS70" s="12" t="e">
        <f>#REF!-AU70+#REF!+#REF!</f>
        <v>#REF!</v>
      </c>
      <c r="AT70" s="12" t="e">
        <f>AS70-VLOOKUP(A70,[1]选股结果!$A$2:$BJ$3005,48,FALSE)*0.08</f>
        <v>#REF!</v>
      </c>
      <c r="AU70" s="12">
        <f t="shared" si="23"/>
        <v>1778415596.49</v>
      </c>
      <c r="AV70" s="12" t="e">
        <f>#REF!+S70+H70</f>
        <v>#REF!</v>
      </c>
      <c r="AW70" s="12" t="e">
        <f t="shared" si="24"/>
        <v>#REF!</v>
      </c>
      <c r="AX70" s="12" t="e">
        <f t="shared" si="25"/>
        <v>#REF!</v>
      </c>
      <c r="AY70" s="12" t="e">
        <f t="shared" si="26"/>
        <v>#REF!</v>
      </c>
      <c r="AZ70" s="12">
        <f t="shared" si="20"/>
        <v>-125764859550.47</v>
      </c>
      <c r="BA70" s="12">
        <f t="shared" si="21"/>
        <v>4774742867.18998</v>
      </c>
      <c r="BB70" s="12" t="e">
        <f t="shared" si="27"/>
        <v>#REF!</v>
      </c>
    </row>
    <row r="71" spans="1:54">
      <c r="A71" s="5" t="s">
        <v>191</v>
      </c>
      <c r="B71" s="5" t="s">
        <v>192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4"/>
        <v>118463353639.97</v>
      </c>
      <c r="AF71" s="9">
        <f t="shared" si="15"/>
        <v>103252420005.85</v>
      </c>
      <c r="AG71" s="9">
        <f t="shared" si="16"/>
        <v>15483205286.13</v>
      </c>
      <c r="AH71" s="9">
        <f t="shared" si="17"/>
        <v>15435977882.33</v>
      </c>
      <c r="AI71" s="9">
        <f t="shared" si="18"/>
        <v>11130067570.27</v>
      </c>
      <c r="AJ71" s="12" t="e">
        <f>#REF!-A71</f>
        <v>#REF!</v>
      </c>
      <c r="AK71" s="16"/>
      <c r="AL71" s="9">
        <f t="shared" si="22"/>
        <v>9832198372.72</v>
      </c>
      <c r="AM71" s="16"/>
      <c r="AN71" s="16"/>
      <c r="AO71" s="16"/>
      <c r="AP71" s="16"/>
      <c r="AQ71" s="12" t="e">
        <f>#REF!+#REF!+#REF!</f>
        <v>#REF!</v>
      </c>
      <c r="AR71" s="12">
        <f t="shared" si="19"/>
        <v>-300201447.1</v>
      </c>
      <c r="AS71" s="12" t="e">
        <f>#REF!-AU71+#REF!+#REF!</f>
        <v>#REF!</v>
      </c>
      <c r="AT71" s="12" t="e">
        <f>AS71-VLOOKUP(A71,[1]选股结果!$A$2:$BJ$3005,48,FALSE)*0.08</f>
        <v>#REF!</v>
      </c>
      <c r="AU71" s="12">
        <f t="shared" si="23"/>
        <v>4305910312.06</v>
      </c>
      <c r="AV71" s="12" t="e">
        <f>#REF!+S71+H71</f>
        <v>#REF!</v>
      </c>
      <c r="AW71" s="12" t="e">
        <f t="shared" si="24"/>
        <v>#REF!</v>
      </c>
      <c r="AX71" s="12" t="e">
        <f t="shared" si="25"/>
        <v>#REF!</v>
      </c>
      <c r="AY71" s="12" t="e">
        <f t="shared" si="26"/>
        <v>#REF!</v>
      </c>
      <c r="AZ71" s="12">
        <f t="shared" si="20"/>
        <v>-125350656294.81</v>
      </c>
      <c r="BA71" s="12">
        <f t="shared" si="21"/>
        <v>15483205286.13</v>
      </c>
      <c r="BB71" s="12" t="e">
        <f t="shared" si="27"/>
        <v>#REF!</v>
      </c>
    </row>
    <row r="72" spans="1:54">
      <c r="A72" s="5" t="s">
        <v>193</v>
      </c>
      <c r="B72" s="5" t="s">
        <v>194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4"/>
        <v>118242302000</v>
      </c>
      <c r="AF72" s="9">
        <f t="shared" si="15"/>
        <v>105622763000</v>
      </c>
      <c r="AG72" s="9">
        <f t="shared" si="16"/>
        <v>13096146000</v>
      </c>
      <c r="AH72" s="9">
        <f t="shared" si="17"/>
        <v>13034185000</v>
      </c>
      <c r="AI72" s="9">
        <f t="shared" si="18"/>
        <v>9580639000</v>
      </c>
      <c r="AJ72" s="12" t="e">
        <f>#REF!-A72</f>
        <v>#REF!</v>
      </c>
      <c r="AK72" s="16"/>
      <c r="AL72" s="9">
        <f t="shared" si="22"/>
        <v>6480697000</v>
      </c>
      <c r="AM72" s="16"/>
      <c r="AN72" s="16"/>
      <c r="AO72" s="16"/>
      <c r="AP72" s="16"/>
      <c r="AQ72" s="12" t="e">
        <f>#REF!+#REF!+#REF!</f>
        <v>#REF!</v>
      </c>
      <c r="AR72" s="12">
        <f t="shared" si="19"/>
        <v>-111792000</v>
      </c>
      <c r="AS72" s="12" t="e">
        <f>#REF!-AU72+#REF!+#REF!</f>
        <v>#REF!</v>
      </c>
      <c r="AT72" s="12" t="e">
        <f>AS72-VLOOKUP(A72,[1]选股结果!$A$2:$BJ$3005,48,FALSE)*0.08</f>
        <v>#REF!</v>
      </c>
      <c r="AU72" s="12">
        <f t="shared" si="23"/>
        <v>3453546000</v>
      </c>
      <c r="AV72" s="12" t="e">
        <f>#REF!+S72+H72</f>
        <v>#REF!</v>
      </c>
      <c r="AW72" s="12" t="e">
        <f t="shared" si="24"/>
        <v>#REF!</v>
      </c>
      <c r="AX72" s="12" t="e">
        <f t="shared" si="25"/>
        <v>#REF!</v>
      </c>
      <c r="AY72" s="12" t="e">
        <f t="shared" si="26"/>
        <v>#REF!</v>
      </c>
      <c r="AZ72" s="12">
        <f t="shared" si="20"/>
        <v>-122608699000</v>
      </c>
      <c r="BA72" s="12">
        <f t="shared" si="21"/>
        <v>13096146000</v>
      </c>
      <c r="BB72" s="12" t="e">
        <f t="shared" si="27"/>
        <v>#REF!</v>
      </c>
    </row>
    <row r="73" spans="1:54">
      <c r="A73" s="5" t="s">
        <v>195</v>
      </c>
      <c r="B73" s="5" t="s">
        <v>196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4"/>
        <v>117784164857.56</v>
      </c>
      <c r="AF73" s="9">
        <f t="shared" si="15"/>
        <v>112281946411.83</v>
      </c>
      <c r="AG73" s="9">
        <f t="shared" si="16"/>
        <v>3999945534.29</v>
      </c>
      <c r="AH73" s="9">
        <f t="shared" si="17"/>
        <v>3996059501.78</v>
      </c>
      <c r="AI73" s="9">
        <f t="shared" si="18"/>
        <v>3489344019.8</v>
      </c>
      <c r="AJ73" s="12" t="e">
        <f>#REF!-A73</f>
        <v>#REF!</v>
      </c>
      <c r="AK73" s="16"/>
      <c r="AL73" s="9">
        <f t="shared" si="22"/>
        <v>2461857474.29</v>
      </c>
      <c r="AM73" s="16"/>
      <c r="AN73" s="16"/>
      <c r="AO73" s="16"/>
      <c r="AP73" s="16"/>
      <c r="AQ73" s="12" t="e">
        <f>#REF!+#REF!+#REF!</f>
        <v>#REF!</v>
      </c>
      <c r="AR73" s="12">
        <f t="shared" si="19"/>
        <v>-31401241.85</v>
      </c>
      <c r="AS73" s="12" t="e">
        <f>#REF!-AU73+#REF!+#REF!</f>
        <v>#REF!</v>
      </c>
      <c r="AT73" s="12" t="e">
        <f>AS73-VLOOKUP(A73,[1]选股结果!$A$2:$BJ$3005,48,FALSE)*0.08</f>
        <v>#REF!</v>
      </c>
      <c r="AU73" s="12">
        <f t="shared" si="23"/>
        <v>506715481.98</v>
      </c>
      <c r="AV73" s="12" t="e">
        <f>#REF!+S73+H73</f>
        <v>#REF!</v>
      </c>
      <c r="AW73" s="12" t="e">
        <f t="shared" si="24"/>
        <v>#REF!</v>
      </c>
      <c r="AX73" s="12" t="e">
        <f t="shared" si="25"/>
        <v>#REF!</v>
      </c>
      <c r="AY73" s="12" t="e">
        <f t="shared" si="26"/>
        <v>#REF!</v>
      </c>
      <c r="AZ73" s="12">
        <f t="shared" si="20"/>
        <v>-118557662804.5</v>
      </c>
      <c r="BA73" s="12">
        <f t="shared" si="21"/>
        <v>3999945534.29</v>
      </c>
      <c r="BB73" s="12" t="e">
        <f t="shared" si="27"/>
        <v>#REF!</v>
      </c>
    </row>
    <row r="74" spans="1:54">
      <c r="A74" s="5" t="s">
        <v>197</v>
      </c>
      <c r="B74" s="5" t="s">
        <v>198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4"/>
        <v>116778000000</v>
      </c>
      <c r="AF74" s="9">
        <f t="shared" si="15"/>
        <v>1217000000</v>
      </c>
      <c r="AG74" s="9">
        <f t="shared" si="16"/>
        <v>82518000000</v>
      </c>
      <c r="AH74" s="9">
        <f t="shared" si="17"/>
        <v>82691000000</v>
      </c>
      <c r="AI74" s="9">
        <f t="shared" si="18"/>
        <v>75123000000</v>
      </c>
      <c r="AJ74" s="12" t="e">
        <f>#REF!-A74</f>
        <v>#REF!</v>
      </c>
      <c r="AK74" s="16"/>
      <c r="AL74" s="9">
        <f t="shared" si="22"/>
        <v>1026000000</v>
      </c>
      <c r="AM74" s="16"/>
      <c r="AN74" s="16"/>
      <c r="AO74" s="16"/>
      <c r="AP74" s="16"/>
      <c r="AQ74" s="12" t="e">
        <f>#REF!+#REF!+#REF!</f>
        <v>#REF!</v>
      </c>
      <c r="AR74" s="12">
        <f t="shared" si="19"/>
        <v>-276000000</v>
      </c>
      <c r="AS74" s="12" t="e">
        <f>#REF!-AU74+#REF!+#REF!</f>
        <v>#REF!</v>
      </c>
      <c r="AT74" s="12" t="e">
        <f>AS74-VLOOKUP(A74,[1]选股结果!$A$2:$BJ$3005,48,FALSE)*0.08</f>
        <v>#REF!</v>
      </c>
      <c r="AU74" s="12">
        <f t="shared" si="23"/>
        <v>7568000000</v>
      </c>
      <c r="AV74" s="12" t="e">
        <f>#REF!+S74+H74</f>
        <v>#REF!</v>
      </c>
      <c r="AW74" s="12" t="e">
        <f t="shared" si="24"/>
        <v>#REF!</v>
      </c>
      <c r="AX74" s="12" t="e">
        <f t="shared" si="25"/>
        <v>#REF!</v>
      </c>
      <c r="AY74" s="12" t="e">
        <f t="shared" si="26"/>
        <v>#REF!</v>
      </c>
      <c r="AZ74" s="12">
        <f t="shared" si="20"/>
        <v>-123508000000</v>
      </c>
      <c r="BA74" s="12">
        <f t="shared" si="21"/>
        <v>82518000000</v>
      </c>
      <c r="BB74" s="12" t="e">
        <f t="shared" si="27"/>
        <v>#REF!</v>
      </c>
    </row>
    <row r="75" spans="1:54">
      <c r="A75" s="5" t="s">
        <v>199</v>
      </c>
      <c r="B75" s="5" t="s">
        <v>200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28">C75</f>
        <v>115573762000</v>
      </c>
      <c r="AF75" s="9">
        <f t="shared" ref="AF75:AF138" si="29">(G75+O75+P75+Q75+R75)+S75</f>
        <v>127754150000</v>
      </c>
      <c r="AG75" s="9">
        <f t="shared" ref="AG75:AG138" si="30">AE75-AF75+T75+V75+W75-X75-Y75+Z75+AA75</f>
        <v>-10527637000</v>
      </c>
      <c r="AH75" s="9">
        <f t="shared" ref="AH75:AH138" si="31">AG75+AB75-AC75</f>
        <v>-10567288000</v>
      </c>
      <c r="AI75" s="9">
        <f t="shared" ref="AI75:AI138" si="32">AH75-AD75</f>
        <v>-8477680000</v>
      </c>
      <c r="AJ75" s="12" t="e">
        <f>#REF!-A75</f>
        <v>#REF!</v>
      </c>
      <c r="AK75" s="16"/>
      <c r="AL75" s="9">
        <f t="shared" si="22"/>
        <v>20860058000</v>
      </c>
      <c r="AM75" s="16"/>
      <c r="AN75" s="16"/>
      <c r="AO75" s="16"/>
      <c r="AP75" s="16"/>
      <c r="AQ75" s="12" t="e">
        <f>#REF!+#REF!+#REF!</f>
        <v>#REF!</v>
      </c>
      <c r="AR75" s="12">
        <f t="shared" si="19"/>
        <v>-200860000</v>
      </c>
      <c r="AS75" s="12" t="e">
        <f>#REF!-AU75+#REF!+#REF!</f>
        <v>#REF!</v>
      </c>
      <c r="AT75" s="12" t="e">
        <f>AS75-VLOOKUP(A75,[1]选股结果!$A$2:$BJ$3005,48,FALSE)*0.08</f>
        <v>#REF!</v>
      </c>
      <c r="AU75" s="12">
        <f t="shared" si="23"/>
        <v>-2089608000</v>
      </c>
      <c r="AV75" s="12" t="e">
        <f>#REF!+S75+H75</f>
        <v>#REF!</v>
      </c>
      <c r="AW75" s="12" t="e">
        <f t="shared" si="24"/>
        <v>#REF!</v>
      </c>
      <c r="AX75" s="12" t="e">
        <f t="shared" si="25"/>
        <v>#REF!</v>
      </c>
      <c r="AY75" s="12" t="e">
        <f t="shared" si="26"/>
        <v>#REF!</v>
      </c>
      <c r="AZ75" s="12">
        <f t="shared" si="20"/>
        <v>-116169561000</v>
      </c>
      <c r="BA75" s="12">
        <f t="shared" si="21"/>
        <v>-10527637000</v>
      </c>
      <c r="BB75" s="12" t="e">
        <f t="shared" si="27"/>
        <v>#REF!</v>
      </c>
    </row>
    <row r="76" spans="1:54">
      <c r="A76" s="5" t="s">
        <v>201</v>
      </c>
      <c r="B76" s="5" t="s">
        <v>202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28"/>
        <v>109122253192</v>
      </c>
      <c r="AF76" s="9">
        <f t="shared" si="29"/>
        <v>99919240662</v>
      </c>
      <c r="AG76" s="9">
        <f t="shared" si="30"/>
        <v>9393327384</v>
      </c>
      <c r="AH76" s="9">
        <f t="shared" si="31"/>
        <v>9474837766</v>
      </c>
      <c r="AI76" s="9">
        <f t="shared" si="32"/>
        <v>6653793170</v>
      </c>
      <c r="AJ76" s="12" t="e">
        <f>#REF!-A76</f>
        <v>#REF!</v>
      </c>
      <c r="AK76" s="16"/>
      <c r="AL76" s="9">
        <f t="shared" si="22"/>
        <v>12345723507</v>
      </c>
      <c r="AM76" s="16"/>
      <c r="AN76" s="16"/>
      <c r="AO76" s="16"/>
      <c r="AP76" s="16"/>
      <c r="AQ76" s="12" t="e">
        <f>#REF!+#REF!+#REF!</f>
        <v>#REF!</v>
      </c>
      <c r="AR76" s="12">
        <f t="shared" si="19"/>
        <v>-209871673</v>
      </c>
      <c r="AS76" s="12" t="e">
        <f>#REF!-AU76+#REF!+#REF!</f>
        <v>#REF!</v>
      </c>
      <c r="AT76" s="12" t="e">
        <f>AS76-VLOOKUP(A76,[1]选股结果!$A$2:$BJ$3005,48,FALSE)*0.08</f>
        <v>#REF!</v>
      </c>
      <c r="AU76" s="12">
        <f t="shared" si="23"/>
        <v>2821044596</v>
      </c>
      <c r="AV76" s="12" t="e">
        <f>#REF!+S76+H76</f>
        <v>#REF!</v>
      </c>
      <c r="AW76" s="12" t="e">
        <f t="shared" si="24"/>
        <v>#REF!</v>
      </c>
      <c r="AX76" s="12" t="e">
        <f t="shared" si="25"/>
        <v>#REF!</v>
      </c>
      <c r="AY76" s="12" t="e">
        <f t="shared" si="26"/>
        <v>#REF!</v>
      </c>
      <c r="AZ76" s="12">
        <f t="shared" si="20"/>
        <v>-109303896861</v>
      </c>
      <c r="BA76" s="12">
        <f t="shared" si="21"/>
        <v>9393327384</v>
      </c>
      <c r="BB76" s="12" t="e">
        <f t="shared" si="27"/>
        <v>#REF!</v>
      </c>
    </row>
    <row r="77" spans="1:54">
      <c r="A77" s="5" t="s">
        <v>203</v>
      </c>
      <c r="B77" s="5" t="s">
        <v>204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28"/>
        <v>108537000000</v>
      </c>
      <c r="AF77" s="9">
        <f t="shared" si="29"/>
        <v>99244000000</v>
      </c>
      <c r="AG77" s="9">
        <f t="shared" si="30"/>
        <v>9695000000</v>
      </c>
      <c r="AH77" s="9">
        <f t="shared" si="31"/>
        <v>9626000000</v>
      </c>
      <c r="AI77" s="9">
        <f t="shared" si="32"/>
        <v>7483000000</v>
      </c>
      <c r="AJ77" s="12" t="e">
        <f>#REF!-A77</f>
        <v>#REF!</v>
      </c>
      <c r="AK77" s="16"/>
      <c r="AL77" s="9">
        <f t="shared" si="22"/>
        <v>2226000000</v>
      </c>
      <c r="AM77" s="16"/>
      <c r="AN77" s="16"/>
      <c r="AO77" s="16"/>
      <c r="AP77" s="16"/>
      <c r="AQ77" s="12" t="e">
        <f>#REF!+#REF!+#REF!</f>
        <v>#REF!</v>
      </c>
      <c r="AR77" s="12">
        <f t="shared" si="19"/>
        <v>-45000000</v>
      </c>
      <c r="AS77" s="12" t="e">
        <f>#REF!-AU77+#REF!+#REF!</f>
        <v>#REF!</v>
      </c>
      <c r="AT77" s="12" t="e">
        <f>AS77-VLOOKUP(A77,[1]选股结果!$A$2:$BJ$3005,48,FALSE)*0.08</f>
        <v>#REF!</v>
      </c>
      <c r="AU77" s="12">
        <f t="shared" si="23"/>
        <v>2143000000</v>
      </c>
      <c r="AV77" s="12" t="e">
        <f>#REF!+S77+H77</f>
        <v>#REF!</v>
      </c>
      <c r="AW77" s="12" t="e">
        <f t="shared" si="24"/>
        <v>#REF!</v>
      </c>
      <c r="AX77" s="12" t="e">
        <f t="shared" si="25"/>
        <v>#REF!</v>
      </c>
      <c r="AY77" s="12" t="e">
        <f t="shared" si="26"/>
        <v>#REF!</v>
      </c>
      <c r="AZ77" s="12">
        <f t="shared" si="20"/>
        <v>-110431000000</v>
      </c>
      <c r="BA77" s="12">
        <f t="shared" si="21"/>
        <v>9695000000</v>
      </c>
      <c r="BB77" s="12" t="e">
        <f t="shared" si="27"/>
        <v>#REF!</v>
      </c>
    </row>
    <row r="78" spans="1:54">
      <c r="A78" s="5" t="s">
        <v>205</v>
      </c>
      <c r="B78" s="5" t="s">
        <v>206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28"/>
        <v>107318461437.45</v>
      </c>
      <c r="AF78" s="9">
        <f t="shared" si="29"/>
        <v>83956697829.05</v>
      </c>
      <c r="AG78" s="9">
        <f t="shared" si="30"/>
        <v>23495012037.69</v>
      </c>
      <c r="AH78" s="9">
        <f t="shared" si="31"/>
        <v>23315566850.7</v>
      </c>
      <c r="AI78" s="9">
        <f t="shared" si="32"/>
        <v>19582250193.38</v>
      </c>
      <c r="AJ78" s="12" t="e">
        <f>#REF!-A78</f>
        <v>#REF!</v>
      </c>
      <c r="AK78" s="16"/>
      <c r="AL78" s="9">
        <f t="shared" si="22"/>
        <v>5385446712.19</v>
      </c>
      <c r="AM78" s="16"/>
      <c r="AN78" s="16"/>
      <c r="AO78" s="16"/>
      <c r="AP78" s="16"/>
      <c r="AQ78" s="12" t="e">
        <f>#REF!+#REF!+#REF!</f>
        <v>#REF!</v>
      </c>
      <c r="AR78" s="12">
        <f t="shared" si="19"/>
        <v>-69525342.83</v>
      </c>
      <c r="AS78" s="12" t="e">
        <f>#REF!-AU78+#REF!+#REF!</f>
        <v>#REF!</v>
      </c>
      <c r="AT78" s="12" t="e">
        <f>AS78-VLOOKUP(A78,[1]选股结果!$A$2:$BJ$3005,48,FALSE)*0.08</f>
        <v>#REF!</v>
      </c>
      <c r="AU78" s="12">
        <f t="shared" si="23"/>
        <v>3733316657.32</v>
      </c>
      <c r="AV78" s="12" t="e">
        <f>#REF!+S78+H78</f>
        <v>#REF!</v>
      </c>
      <c r="AW78" s="12" t="e">
        <f t="shared" si="24"/>
        <v>#REF!</v>
      </c>
      <c r="AX78" s="12" t="e">
        <f t="shared" si="25"/>
        <v>#REF!</v>
      </c>
      <c r="AY78" s="12" t="e">
        <f t="shared" si="26"/>
        <v>#REF!</v>
      </c>
      <c r="AZ78" s="12">
        <f t="shared" si="20"/>
        <v>-111733667779.41</v>
      </c>
      <c r="BA78" s="12">
        <f t="shared" si="21"/>
        <v>23495012037.69</v>
      </c>
      <c r="BB78" s="12" t="e">
        <f t="shared" si="27"/>
        <v>#REF!</v>
      </c>
    </row>
    <row r="79" spans="1:54">
      <c r="A79" s="5" t="s">
        <v>207</v>
      </c>
      <c r="B79" s="5" t="s">
        <v>208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28"/>
        <v>105035724000</v>
      </c>
      <c r="AF79" s="9">
        <f t="shared" si="29"/>
        <v>89473459000</v>
      </c>
      <c r="AG79" s="9">
        <f t="shared" si="30"/>
        <v>16919414000</v>
      </c>
      <c r="AH79" s="9">
        <f t="shared" si="31"/>
        <v>16536343000</v>
      </c>
      <c r="AI79" s="9">
        <f t="shared" si="32"/>
        <v>13412677000</v>
      </c>
      <c r="AJ79" s="12" t="e">
        <f>#REF!-A79</f>
        <v>#REF!</v>
      </c>
      <c r="AK79" s="16"/>
      <c r="AL79" s="9">
        <f t="shared" si="22"/>
        <v>9601638000</v>
      </c>
      <c r="AM79" s="16"/>
      <c r="AN79" s="16"/>
      <c r="AO79" s="16"/>
      <c r="AP79" s="16"/>
      <c r="AQ79" s="12" t="e">
        <f>#REF!+#REF!+#REF!</f>
        <v>#REF!</v>
      </c>
      <c r="AR79" s="12">
        <f t="shared" si="19"/>
        <v>-233863000</v>
      </c>
      <c r="AS79" s="12" t="e">
        <f>#REF!-AU79+#REF!+#REF!</f>
        <v>#REF!</v>
      </c>
      <c r="AT79" s="12" t="e">
        <f>AS79-VLOOKUP(A79,[1]选股结果!$A$2:$BJ$3005,48,FALSE)*0.08</f>
        <v>#REF!</v>
      </c>
      <c r="AU79" s="12">
        <f t="shared" si="23"/>
        <v>3123666000</v>
      </c>
      <c r="AV79" s="12" t="e">
        <f>#REF!+S79+H79</f>
        <v>#REF!</v>
      </c>
      <c r="AW79" s="12" t="e">
        <f t="shared" si="24"/>
        <v>#REF!</v>
      </c>
      <c r="AX79" s="12" t="e">
        <f t="shared" si="25"/>
        <v>#REF!</v>
      </c>
      <c r="AY79" s="12" t="e">
        <f t="shared" si="26"/>
        <v>#REF!</v>
      </c>
      <c r="AZ79" s="12">
        <f t="shared" si="20"/>
        <v>-109740185000</v>
      </c>
      <c r="BA79" s="12">
        <f t="shared" si="21"/>
        <v>16919414000</v>
      </c>
      <c r="BB79" s="12" t="e">
        <f t="shared" si="27"/>
        <v>#REF!</v>
      </c>
    </row>
    <row r="80" spans="1:54">
      <c r="A80" s="5" t="s">
        <v>209</v>
      </c>
      <c r="B80" s="5" t="s">
        <v>210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28"/>
        <v>100722475745.46</v>
      </c>
      <c r="AF80" s="9">
        <f t="shared" si="29"/>
        <v>97067464159.46</v>
      </c>
      <c r="AG80" s="9">
        <f t="shared" si="30"/>
        <v>3353320898.62001</v>
      </c>
      <c r="AH80" s="9">
        <f t="shared" si="31"/>
        <v>3347974778.79001</v>
      </c>
      <c r="AI80" s="9">
        <f t="shared" si="32"/>
        <v>2614815989.03001</v>
      </c>
      <c r="AJ80" s="12" t="e">
        <f>#REF!-A80</f>
        <v>#REF!</v>
      </c>
      <c r="AK80" s="16"/>
      <c r="AL80" s="9">
        <f t="shared" si="22"/>
        <v>1775483691.72</v>
      </c>
      <c r="AM80" s="16"/>
      <c r="AN80" s="16"/>
      <c r="AO80" s="16"/>
      <c r="AP80" s="16"/>
      <c r="AQ80" s="12" t="e">
        <f>#REF!+#REF!+#REF!</f>
        <v>#REF!</v>
      </c>
      <c r="AR80" s="12">
        <f t="shared" si="19"/>
        <v>-11062086.88</v>
      </c>
      <c r="AS80" s="12" t="e">
        <f>#REF!-AU80+#REF!+#REF!</f>
        <v>#REF!</v>
      </c>
      <c r="AT80" s="12" t="e">
        <f>AS80-VLOOKUP(A80,[1]选股结果!$A$2:$BJ$3005,48,FALSE)*0.08</f>
        <v>#REF!</v>
      </c>
      <c r="AU80" s="12">
        <f t="shared" si="23"/>
        <v>733158789.76</v>
      </c>
      <c r="AV80" s="12" t="e">
        <f>#REF!+S80+H80</f>
        <v>#REF!</v>
      </c>
      <c r="AW80" s="12" t="e">
        <f t="shared" si="24"/>
        <v>#REF!</v>
      </c>
      <c r="AX80" s="12" t="e">
        <f t="shared" si="25"/>
        <v>#REF!</v>
      </c>
      <c r="AY80" s="12" t="e">
        <f t="shared" si="26"/>
        <v>#REF!</v>
      </c>
      <c r="AZ80" s="12">
        <f t="shared" si="20"/>
        <v>-101774222014.65</v>
      </c>
      <c r="BA80" s="12">
        <f t="shared" si="21"/>
        <v>3353320898.62001</v>
      </c>
      <c r="BB80" s="12" t="e">
        <f t="shared" si="27"/>
        <v>#REF!</v>
      </c>
    </row>
    <row r="81" spans="1:54">
      <c r="A81" s="5" t="s">
        <v>211</v>
      </c>
      <c r="B81" s="5" t="s">
        <v>212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28"/>
        <v>100334247776.03</v>
      </c>
      <c r="AF81" s="9">
        <f t="shared" si="29"/>
        <v>97004766320</v>
      </c>
      <c r="AG81" s="9">
        <f t="shared" si="30"/>
        <v>6514311617.10998</v>
      </c>
      <c r="AH81" s="9">
        <f t="shared" si="31"/>
        <v>6543042778.11998</v>
      </c>
      <c r="AI81" s="9">
        <f t="shared" si="32"/>
        <v>5650332414.11998</v>
      </c>
      <c r="AJ81" s="12" t="e">
        <f>#REF!-A81</f>
        <v>#REF!</v>
      </c>
      <c r="AK81" s="16"/>
      <c r="AL81" s="9">
        <f t="shared" si="22"/>
        <v>7496382348.8</v>
      </c>
      <c r="AM81" s="16"/>
      <c r="AN81" s="16"/>
      <c r="AO81" s="16"/>
      <c r="AP81" s="16"/>
      <c r="AQ81" s="12" t="e">
        <f>#REF!+#REF!+#REF!</f>
        <v>#REF!</v>
      </c>
      <c r="AR81" s="12">
        <f t="shared" si="19"/>
        <v>-78362496.65</v>
      </c>
      <c r="AS81" s="12" t="e">
        <f>#REF!-AU81+#REF!+#REF!</f>
        <v>#REF!</v>
      </c>
      <c r="AT81" s="12" t="e">
        <f>AS81-VLOOKUP(A81,[1]选股结果!$A$2:$BJ$3005,48,FALSE)*0.08</f>
        <v>#REF!</v>
      </c>
      <c r="AU81" s="12">
        <f t="shared" si="23"/>
        <v>892710364</v>
      </c>
      <c r="AV81" s="12" t="e">
        <f>#REF!+S81+H81</f>
        <v>#REF!</v>
      </c>
      <c r="AW81" s="12" t="e">
        <f t="shared" si="24"/>
        <v>#REF!</v>
      </c>
      <c r="AX81" s="12" t="e">
        <f t="shared" si="25"/>
        <v>#REF!</v>
      </c>
      <c r="AY81" s="12" t="e">
        <f t="shared" si="26"/>
        <v>#REF!</v>
      </c>
      <c r="AZ81" s="12">
        <f t="shared" si="20"/>
        <v>-100935732882.74</v>
      </c>
      <c r="BA81" s="12">
        <f t="shared" si="21"/>
        <v>6514311617.10998</v>
      </c>
      <c r="BB81" s="12" t="e">
        <f t="shared" si="27"/>
        <v>#REF!</v>
      </c>
    </row>
    <row r="82" spans="1:54">
      <c r="A82" s="5" t="s">
        <v>213</v>
      </c>
      <c r="B82" s="5" t="s">
        <v>214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28"/>
        <v>99589775271.25</v>
      </c>
      <c r="AF82" s="9">
        <f t="shared" si="29"/>
        <v>91496361065.04</v>
      </c>
      <c r="AG82" s="9">
        <f t="shared" si="30"/>
        <v>8069907584.54001</v>
      </c>
      <c r="AH82" s="9">
        <f t="shared" si="31"/>
        <v>8063001531.85001</v>
      </c>
      <c r="AI82" s="9">
        <f t="shared" si="32"/>
        <v>6850771301.58001</v>
      </c>
      <c r="AJ82" s="12" t="e">
        <f>#REF!-A82</f>
        <v>#REF!</v>
      </c>
      <c r="AK82" s="16"/>
      <c r="AL82" s="9">
        <f t="shared" si="22"/>
        <v>1980261795.16</v>
      </c>
      <c r="AM82" s="16"/>
      <c r="AN82" s="16"/>
      <c r="AO82" s="16"/>
      <c r="AP82" s="16"/>
      <c r="AQ82" s="12" t="e">
        <f>#REF!+#REF!+#REF!</f>
        <v>#REF!</v>
      </c>
      <c r="AR82" s="12">
        <f t="shared" si="19"/>
        <v>-3306648.55</v>
      </c>
      <c r="AS82" s="12" t="e">
        <f>#REF!-AU82+#REF!+#REF!</f>
        <v>#REF!</v>
      </c>
      <c r="AT82" s="12" t="e">
        <f>AS82-VLOOKUP(A82,[1]选股结果!$A$2:$BJ$3005,48,FALSE)*0.08</f>
        <v>#REF!</v>
      </c>
      <c r="AU82" s="12">
        <f t="shared" si="23"/>
        <v>1212230230.27</v>
      </c>
      <c r="AV82" s="12" t="e">
        <f>#REF!+S82+H82</f>
        <v>#REF!</v>
      </c>
      <c r="AW82" s="12" t="e">
        <f t="shared" si="24"/>
        <v>#REF!</v>
      </c>
      <c r="AX82" s="12" t="e">
        <f t="shared" si="25"/>
        <v>#REF!</v>
      </c>
      <c r="AY82" s="12" t="e">
        <f t="shared" si="26"/>
        <v>#REF!</v>
      </c>
      <c r="AZ82" s="12">
        <f t="shared" si="20"/>
        <v>-101788925215.81</v>
      </c>
      <c r="BA82" s="12">
        <f t="shared" si="21"/>
        <v>8069907584.54001</v>
      </c>
      <c r="BB82" s="12" t="e">
        <f t="shared" si="27"/>
        <v>#REF!</v>
      </c>
    </row>
    <row r="83" spans="1:54">
      <c r="A83" s="5" t="s">
        <v>215</v>
      </c>
      <c r="B83" s="5" t="s">
        <v>216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28"/>
        <v>97815648460.31</v>
      </c>
      <c r="AF83" s="9">
        <f t="shared" si="29"/>
        <v>97002912740.06</v>
      </c>
      <c r="AG83" s="9">
        <f t="shared" si="30"/>
        <v>2729039214.46998</v>
      </c>
      <c r="AH83" s="9">
        <f t="shared" si="31"/>
        <v>2608280580.13998</v>
      </c>
      <c r="AI83" s="9">
        <f t="shared" si="32"/>
        <v>2033034649.76998</v>
      </c>
      <c r="AJ83" s="12" t="e">
        <f>#REF!-A83</f>
        <v>#REF!</v>
      </c>
      <c r="AK83" s="16"/>
      <c r="AL83" s="9">
        <f t="shared" si="22"/>
        <v>3108515889.04</v>
      </c>
      <c r="AM83" s="16"/>
      <c r="AN83" s="16"/>
      <c r="AO83" s="16"/>
      <c r="AP83" s="16"/>
      <c r="AQ83" s="12" t="e">
        <f>#REF!+#REF!+#REF!</f>
        <v>#REF!</v>
      </c>
      <c r="AR83" s="12">
        <f t="shared" si="19"/>
        <v>-69891464.6</v>
      </c>
      <c r="AS83" s="12" t="e">
        <f>#REF!-AU83+#REF!+#REF!</f>
        <v>#REF!</v>
      </c>
      <c r="AT83" s="12" t="e">
        <f>AS83-VLOOKUP(A83,[1]选股结果!$A$2:$BJ$3005,48,FALSE)*0.08</f>
        <v>#REF!</v>
      </c>
      <c r="AU83" s="12">
        <f t="shared" si="23"/>
        <v>575245930.37</v>
      </c>
      <c r="AV83" s="12" t="e">
        <f>#REF!+S83+H83</f>
        <v>#REF!</v>
      </c>
      <c r="AW83" s="12" t="e">
        <f t="shared" si="24"/>
        <v>#REF!</v>
      </c>
      <c r="AX83" s="12" t="e">
        <f t="shared" si="25"/>
        <v>#REF!</v>
      </c>
      <c r="AY83" s="12" t="e">
        <f t="shared" si="26"/>
        <v>#REF!</v>
      </c>
      <c r="AZ83" s="12">
        <f t="shared" si="20"/>
        <v>-98752852485.97</v>
      </c>
      <c r="BA83" s="12">
        <f t="shared" si="21"/>
        <v>2729039214.46998</v>
      </c>
      <c r="BB83" s="12" t="e">
        <f t="shared" si="27"/>
        <v>#REF!</v>
      </c>
    </row>
    <row r="84" spans="1:54">
      <c r="A84" s="5" t="s">
        <v>217</v>
      </c>
      <c r="B84" s="5" t="s">
        <v>218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28"/>
        <v>96691236313</v>
      </c>
      <c r="AF84" s="9">
        <f t="shared" si="29"/>
        <v>93444186678.75</v>
      </c>
      <c r="AG84" s="9">
        <f t="shared" si="30"/>
        <v>3717580723.89</v>
      </c>
      <c r="AH84" s="9">
        <f t="shared" si="31"/>
        <v>3723924879.94</v>
      </c>
      <c r="AI84" s="9">
        <f t="shared" si="32"/>
        <v>3317014812.42</v>
      </c>
      <c r="AJ84" s="12" t="e">
        <f>#REF!-A84</f>
        <v>#REF!</v>
      </c>
      <c r="AK84" s="16"/>
      <c r="AL84" s="9">
        <f t="shared" si="22"/>
        <v>1049122549.86</v>
      </c>
      <c r="AM84" s="16"/>
      <c r="AN84" s="16"/>
      <c r="AO84" s="16"/>
      <c r="AP84" s="16"/>
      <c r="AQ84" s="12" t="e">
        <f>#REF!+#REF!+#REF!</f>
        <v>#REF!</v>
      </c>
      <c r="AR84" s="12">
        <f t="shared" si="19"/>
        <v>-26879026.06</v>
      </c>
      <c r="AS84" s="12" t="e">
        <f>#REF!-AU84+#REF!+#REF!</f>
        <v>#REF!</v>
      </c>
      <c r="AT84" s="12" t="e">
        <f>AS84-VLOOKUP(A84,[1]选股结果!$A$2:$BJ$3005,48,FALSE)*0.08</f>
        <v>#REF!</v>
      </c>
      <c r="AU84" s="12">
        <f t="shared" si="23"/>
        <v>406910067.52</v>
      </c>
      <c r="AV84" s="12" t="e">
        <f>#REF!+S84+H84</f>
        <v>#REF!</v>
      </c>
      <c r="AW84" s="12" t="e">
        <f t="shared" si="24"/>
        <v>#REF!</v>
      </c>
      <c r="AX84" s="12" t="e">
        <f t="shared" si="25"/>
        <v>#REF!</v>
      </c>
      <c r="AY84" s="12" t="e">
        <f t="shared" si="26"/>
        <v>#REF!</v>
      </c>
      <c r="AZ84" s="12">
        <f t="shared" si="20"/>
        <v>-98611115005.54</v>
      </c>
      <c r="BA84" s="12">
        <f t="shared" si="21"/>
        <v>3717580723.89</v>
      </c>
      <c r="BB84" s="12" t="e">
        <f t="shared" si="27"/>
        <v>#REF!</v>
      </c>
    </row>
    <row r="85" spans="1:54">
      <c r="A85" s="5" t="s">
        <v>219</v>
      </c>
      <c r="B85" s="5" t="s">
        <v>220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28"/>
        <v>94475412101.5</v>
      </c>
      <c r="AF85" s="9">
        <f t="shared" si="29"/>
        <v>98078878527.79</v>
      </c>
      <c r="AG85" s="9">
        <f t="shared" si="30"/>
        <v>-4087845020.66001</v>
      </c>
      <c r="AH85" s="9">
        <f t="shared" si="31"/>
        <v>-5798150549.61001</v>
      </c>
      <c r="AI85" s="9">
        <f t="shared" si="32"/>
        <v>-6186417444.25001</v>
      </c>
      <c r="AJ85" s="12" t="e">
        <f>#REF!-A85</f>
        <v>#REF!</v>
      </c>
      <c r="AK85" s="16"/>
      <c r="AL85" s="9">
        <f t="shared" si="22"/>
        <v>8464397753.31</v>
      </c>
      <c r="AM85" s="16"/>
      <c r="AN85" s="16"/>
      <c r="AO85" s="16"/>
      <c r="AP85" s="16"/>
      <c r="AQ85" s="12" t="e">
        <f>#REF!+#REF!+#REF!</f>
        <v>#REF!</v>
      </c>
      <c r="AR85" s="12">
        <f t="shared" si="19"/>
        <v>-78391334.09</v>
      </c>
      <c r="AS85" s="12" t="e">
        <f>#REF!-AU85+#REF!+#REF!</f>
        <v>#REF!</v>
      </c>
      <c r="AT85" s="12" t="e">
        <f>AS85-VLOOKUP(A85,[1]选股结果!$A$2:$BJ$3005,48,FALSE)*0.08</f>
        <v>#REF!</v>
      </c>
      <c r="AU85" s="12">
        <f t="shared" si="23"/>
        <v>388266894.639999</v>
      </c>
      <c r="AV85" s="12" t="e">
        <f>#REF!+S85+H85</f>
        <v>#REF!</v>
      </c>
      <c r="AW85" s="12" t="e">
        <f t="shared" si="24"/>
        <v>#REF!</v>
      </c>
      <c r="AX85" s="12" t="e">
        <f t="shared" si="25"/>
        <v>#REF!</v>
      </c>
      <c r="AY85" s="12" t="e">
        <f t="shared" si="26"/>
        <v>#REF!</v>
      </c>
      <c r="AZ85" s="12">
        <f t="shared" si="20"/>
        <v>-97370186985.48</v>
      </c>
      <c r="BA85" s="12">
        <f t="shared" si="21"/>
        <v>-4087845020.66001</v>
      </c>
      <c r="BB85" s="12" t="e">
        <f t="shared" si="27"/>
        <v>#REF!</v>
      </c>
    </row>
    <row r="86" spans="1:54">
      <c r="A86" s="5" t="s">
        <v>221</v>
      </c>
      <c r="B86" s="5" t="s">
        <v>222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28"/>
        <v>93040256000</v>
      </c>
      <c r="AF86" s="9">
        <f t="shared" si="29"/>
        <v>91326341000</v>
      </c>
      <c r="AG86" s="9">
        <f t="shared" si="30"/>
        <v>-4259420000</v>
      </c>
      <c r="AH86" s="9">
        <f t="shared" si="31"/>
        <v>-4089443000</v>
      </c>
      <c r="AI86" s="9">
        <f t="shared" si="32"/>
        <v>-4732858000</v>
      </c>
      <c r="AJ86" s="12" t="e">
        <f>#REF!-A86</f>
        <v>#REF!</v>
      </c>
      <c r="AK86" s="16"/>
      <c r="AL86" s="9">
        <f t="shared" si="22"/>
        <v>11433812000</v>
      </c>
      <c r="AM86" s="16"/>
      <c r="AN86" s="16"/>
      <c r="AO86" s="16"/>
      <c r="AP86" s="16"/>
      <c r="AQ86" s="12" t="e">
        <f>#REF!+#REF!+#REF!</f>
        <v>#REF!</v>
      </c>
      <c r="AR86" s="12">
        <f t="shared" si="19"/>
        <v>-241345000</v>
      </c>
      <c r="AS86" s="12" t="e">
        <f>#REF!-AU86+#REF!+#REF!</f>
        <v>#REF!</v>
      </c>
      <c r="AT86" s="12" t="e">
        <f>AS86-VLOOKUP(A86,[1]选股结果!$A$2:$BJ$3005,48,FALSE)*0.08</f>
        <v>#REF!</v>
      </c>
      <c r="AU86" s="12">
        <f t="shared" si="23"/>
        <v>643415000</v>
      </c>
      <c r="AV86" s="12" t="e">
        <f>#REF!+S86+H86</f>
        <v>#REF!</v>
      </c>
      <c r="AW86" s="12" t="e">
        <f t="shared" si="24"/>
        <v>#REF!</v>
      </c>
      <c r="AX86" s="12" t="e">
        <f t="shared" si="25"/>
        <v>#REF!</v>
      </c>
      <c r="AY86" s="12" t="e">
        <f t="shared" si="26"/>
        <v>#REF!</v>
      </c>
      <c r="AZ86" s="12">
        <f t="shared" si="20"/>
        <v>-94584019000</v>
      </c>
      <c r="BA86" s="12">
        <f t="shared" si="21"/>
        <v>-4259420000</v>
      </c>
      <c r="BB86" s="12" t="e">
        <f t="shared" si="27"/>
        <v>#REF!</v>
      </c>
    </row>
    <row r="87" spans="1:54">
      <c r="A87" s="5" t="s">
        <v>223</v>
      </c>
      <c r="B87" s="5" t="s">
        <v>224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28"/>
        <v>93000470739.06</v>
      </c>
      <c r="AF87" s="9">
        <f t="shared" si="29"/>
        <v>91818366705.57</v>
      </c>
      <c r="AG87" s="9">
        <f t="shared" si="30"/>
        <v>1484052898.94001</v>
      </c>
      <c r="AH87" s="9">
        <f t="shared" si="31"/>
        <v>1483563127.98001</v>
      </c>
      <c r="AI87" s="9">
        <f t="shared" si="32"/>
        <v>1099106938.74001</v>
      </c>
      <c r="AJ87" s="12" t="e">
        <f>#REF!-A87</f>
        <v>#REF!</v>
      </c>
      <c r="AK87" s="16"/>
      <c r="AL87" s="9">
        <f t="shared" si="22"/>
        <v>1766934617.05</v>
      </c>
      <c r="AM87" s="16"/>
      <c r="AN87" s="16"/>
      <c r="AO87" s="16"/>
      <c r="AP87" s="16"/>
      <c r="AQ87" s="12" t="e">
        <f>#REF!+#REF!+#REF!</f>
        <v>#REF!</v>
      </c>
      <c r="AR87" s="12">
        <f t="shared" si="19"/>
        <v>-7198244.23</v>
      </c>
      <c r="AS87" s="12" t="e">
        <f>#REF!-AU87+#REF!+#REF!</f>
        <v>#REF!</v>
      </c>
      <c r="AT87" s="12" t="e">
        <f>AS87-VLOOKUP(A87,[1]选股结果!$A$2:$BJ$3005,48,FALSE)*0.08</f>
        <v>#REF!</v>
      </c>
      <c r="AU87" s="12">
        <f t="shared" si="23"/>
        <v>384456189.24</v>
      </c>
      <c r="AV87" s="12" t="e">
        <f>#REF!+S87+H87</f>
        <v>#REF!</v>
      </c>
      <c r="AW87" s="12" t="e">
        <f t="shared" si="24"/>
        <v>#REF!</v>
      </c>
      <c r="AX87" s="12" t="e">
        <f t="shared" si="25"/>
        <v>#REF!</v>
      </c>
      <c r="AY87" s="12" t="e">
        <f t="shared" si="26"/>
        <v>#REF!</v>
      </c>
      <c r="AZ87" s="12">
        <f t="shared" si="20"/>
        <v>-93770706677.71</v>
      </c>
      <c r="BA87" s="12">
        <f t="shared" si="21"/>
        <v>1484052898.94001</v>
      </c>
      <c r="BB87" s="12" t="e">
        <f t="shared" si="27"/>
        <v>#REF!</v>
      </c>
    </row>
    <row r="88" spans="1:54">
      <c r="A88" s="5" t="s">
        <v>225</v>
      </c>
      <c r="B88" s="5" t="s">
        <v>226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28"/>
        <v>92093636970.9</v>
      </c>
      <c r="AF88" s="9">
        <f t="shared" si="29"/>
        <v>90013856015.74</v>
      </c>
      <c r="AG88" s="9">
        <f t="shared" si="30"/>
        <v>3325658012.29999</v>
      </c>
      <c r="AH88" s="9">
        <f t="shared" si="31"/>
        <v>3123054888.98999</v>
      </c>
      <c r="AI88" s="9">
        <f t="shared" si="32"/>
        <v>2331163070.32999</v>
      </c>
      <c r="AJ88" s="12" t="e">
        <f>#REF!-A88</f>
        <v>#REF!</v>
      </c>
      <c r="AK88" s="16"/>
      <c r="AL88" s="9">
        <f t="shared" si="22"/>
        <v>4883825895.15</v>
      </c>
      <c r="AM88" s="16"/>
      <c r="AN88" s="16"/>
      <c r="AO88" s="16"/>
      <c r="AP88" s="16"/>
      <c r="AQ88" s="12" t="e">
        <f>#REF!+#REF!+#REF!</f>
        <v>#REF!</v>
      </c>
      <c r="AR88" s="12">
        <f t="shared" si="19"/>
        <v>-11242270.67</v>
      </c>
      <c r="AS88" s="12" t="e">
        <f>#REF!-AU88+#REF!+#REF!</f>
        <v>#REF!</v>
      </c>
      <c r="AT88" s="12" t="e">
        <f>AS88-VLOOKUP(A88,[1]选股结果!$A$2:$BJ$3005,48,FALSE)*0.08</f>
        <v>#REF!</v>
      </c>
      <c r="AU88" s="12">
        <f t="shared" si="23"/>
        <v>791891818.66</v>
      </c>
      <c r="AV88" s="12" t="e">
        <f>#REF!+S88+H88</f>
        <v>#REF!</v>
      </c>
      <c r="AW88" s="12" t="e">
        <f t="shared" si="24"/>
        <v>#REF!</v>
      </c>
      <c r="AX88" s="12" t="e">
        <f t="shared" si="25"/>
        <v>#REF!</v>
      </c>
      <c r="AY88" s="12" t="e">
        <f t="shared" si="26"/>
        <v>#REF!</v>
      </c>
      <c r="AZ88" s="12">
        <f t="shared" si="20"/>
        <v>-93608411004.97</v>
      </c>
      <c r="BA88" s="12">
        <f t="shared" si="21"/>
        <v>3325658012.29999</v>
      </c>
      <c r="BB88" s="12" t="e">
        <f t="shared" si="27"/>
        <v>#REF!</v>
      </c>
    </row>
    <row r="89" spans="1:54">
      <c r="A89" s="5" t="s">
        <v>227</v>
      </c>
      <c r="B89" s="5" t="s">
        <v>228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28"/>
        <v>90797258492.46</v>
      </c>
      <c r="AF89" s="9">
        <f t="shared" si="29"/>
        <v>87137424520.53</v>
      </c>
      <c r="AG89" s="9">
        <f t="shared" si="30"/>
        <v>4439034124.18001</v>
      </c>
      <c r="AH89" s="9">
        <f t="shared" si="31"/>
        <v>4598387869.50001</v>
      </c>
      <c r="AI89" s="9">
        <f t="shared" si="32"/>
        <v>4105694971.54001</v>
      </c>
      <c r="AJ89" s="12" t="e">
        <f>#REF!-A89</f>
        <v>#REF!</v>
      </c>
      <c r="AK89" s="16"/>
      <c r="AL89" s="9">
        <f t="shared" si="22"/>
        <v>9042100510.28</v>
      </c>
      <c r="AM89" s="16"/>
      <c r="AN89" s="16"/>
      <c r="AO89" s="16"/>
      <c r="AP89" s="16"/>
      <c r="AQ89" s="12" t="e">
        <f>#REF!+#REF!+#REF!</f>
        <v>#REF!</v>
      </c>
      <c r="AR89" s="12">
        <f t="shared" si="19"/>
        <v>-189911766.44</v>
      </c>
      <c r="AS89" s="12" t="e">
        <f>#REF!-AU89+#REF!+#REF!</f>
        <v>#REF!</v>
      </c>
      <c r="AT89" s="12" t="e">
        <f>AS89-VLOOKUP(A89,[1]选股结果!$A$2:$BJ$3005,48,FALSE)*0.08</f>
        <v>#REF!</v>
      </c>
      <c r="AU89" s="12">
        <f t="shared" si="23"/>
        <v>492692897.96</v>
      </c>
      <c r="AV89" s="12" t="e">
        <f>#REF!+S89+H89</f>
        <v>#REF!</v>
      </c>
      <c r="AW89" s="12" t="e">
        <f t="shared" si="24"/>
        <v>#REF!</v>
      </c>
      <c r="AX89" s="12" t="e">
        <f t="shared" si="25"/>
        <v>#REF!</v>
      </c>
      <c r="AY89" s="12" t="e">
        <f t="shared" si="26"/>
        <v>#REF!</v>
      </c>
      <c r="AZ89" s="12">
        <f t="shared" si="20"/>
        <v>-88491099399.9</v>
      </c>
      <c r="BA89" s="12">
        <f t="shared" si="21"/>
        <v>4439034124.18001</v>
      </c>
      <c r="BB89" s="12" t="e">
        <f t="shared" si="27"/>
        <v>#REF!</v>
      </c>
    </row>
    <row r="90" spans="1:54">
      <c r="A90" s="5" t="s">
        <v>229</v>
      </c>
      <c r="B90" s="5" t="s">
        <v>230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28"/>
        <v>89985651455.1</v>
      </c>
      <c r="AF90" s="9">
        <f t="shared" si="29"/>
        <v>86742509706.99</v>
      </c>
      <c r="AG90" s="9">
        <f t="shared" si="30"/>
        <v>3220734132.35003</v>
      </c>
      <c r="AH90" s="9">
        <f t="shared" si="31"/>
        <v>3282140916.31003</v>
      </c>
      <c r="AI90" s="9">
        <f t="shared" si="32"/>
        <v>2640223649.71003</v>
      </c>
      <c r="AJ90" s="12" t="e">
        <f>#REF!-A90</f>
        <v>#REF!</v>
      </c>
      <c r="AK90" s="16"/>
      <c r="AL90" s="9">
        <f t="shared" si="22"/>
        <v>2273429080.93</v>
      </c>
      <c r="AM90" s="16"/>
      <c r="AN90" s="16"/>
      <c r="AO90" s="16"/>
      <c r="AP90" s="16"/>
      <c r="AQ90" s="12" t="e">
        <f>#REF!+#REF!+#REF!</f>
        <v>#REF!</v>
      </c>
      <c r="AR90" s="12">
        <f t="shared" si="19"/>
        <v>-125466886.55</v>
      </c>
      <c r="AS90" s="12" t="e">
        <f>#REF!-AU90+#REF!+#REF!</f>
        <v>#REF!</v>
      </c>
      <c r="AT90" s="12" t="e">
        <f>AS90-VLOOKUP(A90,[1]选股结果!$A$2:$BJ$3005,48,FALSE)*0.08</f>
        <v>#REF!</v>
      </c>
      <c r="AU90" s="12">
        <f t="shared" si="23"/>
        <v>641917266.6</v>
      </c>
      <c r="AV90" s="12" t="e">
        <f>#REF!+S90+H90</f>
        <v>#REF!</v>
      </c>
      <c r="AW90" s="12" t="e">
        <f t="shared" si="24"/>
        <v>#REF!</v>
      </c>
      <c r="AX90" s="12" t="e">
        <f t="shared" si="25"/>
        <v>#REF!</v>
      </c>
      <c r="AY90" s="12" t="e">
        <f t="shared" si="26"/>
        <v>#REF!</v>
      </c>
      <c r="AZ90" s="12">
        <f t="shared" si="20"/>
        <v>-90814930881.67</v>
      </c>
      <c r="BA90" s="12">
        <f t="shared" si="21"/>
        <v>3220734132.35003</v>
      </c>
      <c r="BB90" s="12" t="e">
        <f t="shared" si="27"/>
        <v>#REF!</v>
      </c>
    </row>
    <row r="91" spans="1:54">
      <c r="A91" s="5" t="s">
        <v>231</v>
      </c>
      <c r="B91" s="5" t="s">
        <v>232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28"/>
        <v>88601476202.19</v>
      </c>
      <c r="AF91" s="9">
        <f t="shared" si="29"/>
        <v>85221213616.4</v>
      </c>
      <c r="AG91" s="9">
        <f t="shared" si="30"/>
        <v>3787556603.88999</v>
      </c>
      <c r="AH91" s="9">
        <f t="shared" si="31"/>
        <v>3810680374.71999</v>
      </c>
      <c r="AI91" s="9">
        <f t="shared" si="32"/>
        <v>3339914742.58999</v>
      </c>
      <c r="AJ91" s="12" t="e">
        <f>#REF!-A91</f>
        <v>#REF!</v>
      </c>
      <c r="AK91" s="16"/>
      <c r="AL91" s="9">
        <f t="shared" si="22"/>
        <v>3742075674.75</v>
      </c>
      <c r="AM91" s="16"/>
      <c r="AN91" s="16"/>
      <c r="AO91" s="16"/>
      <c r="AP91" s="16"/>
      <c r="AQ91" s="12" t="e">
        <f>#REF!+#REF!+#REF!</f>
        <v>#REF!</v>
      </c>
      <c r="AR91" s="12">
        <f t="shared" si="19"/>
        <v>-47627709.23</v>
      </c>
      <c r="AS91" s="12" t="e">
        <f>#REF!-AU91+#REF!+#REF!</f>
        <v>#REF!</v>
      </c>
      <c r="AT91" s="12" t="e">
        <f>AS91-VLOOKUP(A91,[1]选股结果!$A$2:$BJ$3005,48,FALSE)*0.08</f>
        <v>#REF!</v>
      </c>
      <c r="AU91" s="12">
        <f t="shared" si="23"/>
        <v>470765632.13</v>
      </c>
      <c r="AV91" s="12" t="e">
        <f>#REF!+S91+H91</f>
        <v>#REF!</v>
      </c>
      <c r="AW91" s="12" t="e">
        <f t="shared" si="24"/>
        <v>#REF!</v>
      </c>
      <c r="AX91" s="12" t="e">
        <f t="shared" si="25"/>
        <v>#REF!</v>
      </c>
      <c r="AY91" s="12" t="e">
        <f t="shared" si="26"/>
        <v>#REF!</v>
      </c>
      <c r="AZ91" s="12">
        <f t="shared" si="20"/>
        <v>-87962409628.31</v>
      </c>
      <c r="BA91" s="12">
        <f t="shared" si="21"/>
        <v>3787556603.88999</v>
      </c>
      <c r="BB91" s="12" t="e">
        <f t="shared" si="27"/>
        <v>#REF!</v>
      </c>
    </row>
    <row r="92" spans="1:54">
      <c r="A92" s="5" t="s">
        <v>233</v>
      </c>
      <c r="B92" s="5" t="s">
        <v>234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28"/>
        <v>87718220000</v>
      </c>
      <c r="AF92" s="9">
        <f t="shared" si="29"/>
        <v>75358198000</v>
      </c>
      <c r="AG92" s="9">
        <f t="shared" si="30"/>
        <v>13071033000</v>
      </c>
      <c r="AH92" s="9">
        <f t="shared" si="31"/>
        <v>13089012000</v>
      </c>
      <c r="AI92" s="9">
        <f t="shared" si="32"/>
        <v>11273484000</v>
      </c>
      <c r="AJ92" s="12" t="e">
        <f>#REF!-A92</f>
        <v>#REF!</v>
      </c>
      <c r="AK92" s="16"/>
      <c r="AL92" s="9">
        <f t="shared" si="22"/>
        <v>7407497000</v>
      </c>
      <c r="AM92" s="16"/>
      <c r="AN92" s="16"/>
      <c r="AO92" s="16"/>
      <c r="AP92" s="16"/>
      <c r="AQ92" s="12" t="e">
        <f>#REF!+#REF!+#REF!</f>
        <v>#REF!</v>
      </c>
      <c r="AR92" s="12">
        <f t="shared" si="19"/>
        <v>-109017000</v>
      </c>
      <c r="AS92" s="12" t="e">
        <f>#REF!-AU92+#REF!+#REF!</f>
        <v>#REF!</v>
      </c>
      <c r="AT92" s="12" t="e">
        <f>AS92-VLOOKUP(A92,[1]选股结果!$A$2:$BJ$3005,48,FALSE)*0.08</f>
        <v>#REF!</v>
      </c>
      <c r="AU92" s="12">
        <f t="shared" si="23"/>
        <v>1815528000</v>
      </c>
      <c r="AV92" s="12" t="e">
        <f>#REF!+S92+H92</f>
        <v>#REF!</v>
      </c>
      <c r="AW92" s="12" t="e">
        <f t="shared" si="24"/>
        <v>#REF!</v>
      </c>
      <c r="AX92" s="12" t="e">
        <f t="shared" si="25"/>
        <v>#REF!</v>
      </c>
      <c r="AY92" s="12" t="e">
        <f t="shared" si="26"/>
        <v>#REF!</v>
      </c>
      <c r="AZ92" s="12">
        <f t="shared" si="20"/>
        <v>-89185176000</v>
      </c>
      <c r="BA92" s="12">
        <f t="shared" si="21"/>
        <v>13071033000</v>
      </c>
      <c r="BB92" s="12" t="e">
        <f t="shared" si="27"/>
        <v>#REF!</v>
      </c>
    </row>
    <row r="93" spans="1:54">
      <c r="A93" s="5" t="s">
        <v>235</v>
      </c>
      <c r="B93" s="5" t="s">
        <v>236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28"/>
        <v>87405261814.21</v>
      </c>
      <c r="AF93" s="9">
        <f t="shared" si="29"/>
        <v>82655339865.1</v>
      </c>
      <c r="AG93" s="9">
        <f t="shared" si="30"/>
        <v>5185529412.05999</v>
      </c>
      <c r="AH93" s="9">
        <f t="shared" si="31"/>
        <v>5781176750.97999</v>
      </c>
      <c r="AI93" s="9">
        <f t="shared" si="32"/>
        <v>3981474422.77999</v>
      </c>
      <c r="AJ93" s="12" t="e">
        <f>#REF!-A93</f>
        <v>#REF!</v>
      </c>
      <c r="AK93" s="16"/>
      <c r="AL93" s="9">
        <f t="shared" si="22"/>
        <v>7477826561.57</v>
      </c>
      <c r="AM93" s="16"/>
      <c r="AN93" s="16"/>
      <c r="AO93" s="16"/>
      <c r="AP93" s="16"/>
      <c r="AQ93" s="12" t="e">
        <f>#REF!+#REF!+#REF!</f>
        <v>#REF!</v>
      </c>
      <c r="AR93" s="12">
        <f t="shared" si="19"/>
        <v>-810474773.84</v>
      </c>
      <c r="AS93" s="12" t="e">
        <f>#REF!-AU93+#REF!+#REF!</f>
        <v>#REF!</v>
      </c>
      <c r="AT93" s="12" t="e">
        <f>AS93-VLOOKUP(A93,[1]选股结果!$A$2:$BJ$3005,48,FALSE)*0.08</f>
        <v>#REF!</v>
      </c>
      <c r="AU93" s="12">
        <f t="shared" si="23"/>
        <v>1799702328.2</v>
      </c>
      <c r="AV93" s="12" t="e">
        <f>#REF!+S93+H93</f>
        <v>#REF!</v>
      </c>
      <c r="AW93" s="12" t="e">
        <f t="shared" si="24"/>
        <v>#REF!</v>
      </c>
      <c r="AX93" s="12" t="e">
        <f t="shared" si="25"/>
        <v>#REF!</v>
      </c>
      <c r="AY93" s="12" t="e">
        <f t="shared" si="26"/>
        <v>#REF!</v>
      </c>
      <c r="AZ93" s="12">
        <f t="shared" si="20"/>
        <v>-90883098857.56</v>
      </c>
      <c r="BA93" s="12">
        <f t="shared" si="21"/>
        <v>5185529412.05999</v>
      </c>
      <c r="BB93" s="12" t="e">
        <f t="shared" si="27"/>
        <v>#REF!</v>
      </c>
    </row>
    <row r="94" spans="1:54">
      <c r="A94" s="5" t="s">
        <v>237</v>
      </c>
      <c r="B94" s="5" t="s">
        <v>238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28"/>
        <v>87290934711.52</v>
      </c>
      <c r="AF94" s="9">
        <f t="shared" si="29"/>
        <v>81933395725.89</v>
      </c>
      <c r="AG94" s="9">
        <f t="shared" si="30"/>
        <v>5407921242.03</v>
      </c>
      <c r="AH94" s="9">
        <f t="shared" si="31"/>
        <v>5404284430.62</v>
      </c>
      <c r="AI94" s="9">
        <f t="shared" si="32"/>
        <v>4270632305.78</v>
      </c>
      <c r="AJ94" s="12" t="e">
        <f>#REF!-A94</f>
        <v>#REF!</v>
      </c>
      <c r="AK94" s="16"/>
      <c r="AL94" s="9">
        <f t="shared" si="22"/>
        <v>1536589692.83</v>
      </c>
      <c r="AM94" s="16"/>
      <c r="AN94" s="16"/>
      <c r="AO94" s="16"/>
      <c r="AP94" s="16"/>
      <c r="AQ94" s="12" t="e">
        <f>#REF!+#REF!+#REF!</f>
        <v>#REF!</v>
      </c>
      <c r="AR94" s="12">
        <f t="shared" si="19"/>
        <v>-30469963.51</v>
      </c>
      <c r="AS94" s="12" t="e">
        <f>#REF!-AU94+#REF!+#REF!</f>
        <v>#REF!</v>
      </c>
      <c r="AT94" s="12" t="e">
        <f>AS94-VLOOKUP(A94,[1]选股结果!$A$2:$BJ$3005,48,FALSE)*0.08</f>
        <v>#REF!</v>
      </c>
      <c r="AU94" s="12">
        <f t="shared" si="23"/>
        <v>1133652124.84</v>
      </c>
      <c r="AV94" s="12" t="e">
        <f>#REF!+S94+H94</f>
        <v>#REF!</v>
      </c>
      <c r="AW94" s="12" t="e">
        <f t="shared" si="24"/>
        <v>#REF!</v>
      </c>
      <c r="AX94" s="12" t="e">
        <f t="shared" si="25"/>
        <v>#REF!</v>
      </c>
      <c r="AY94" s="12" t="e">
        <f t="shared" si="26"/>
        <v>#REF!</v>
      </c>
      <c r="AZ94" s="12">
        <f t="shared" si="20"/>
        <v>-88803577058.76</v>
      </c>
      <c r="BA94" s="12">
        <f t="shared" si="21"/>
        <v>5407921242.03</v>
      </c>
      <c r="BB94" s="12" t="e">
        <f t="shared" si="27"/>
        <v>#REF!</v>
      </c>
    </row>
    <row r="95" spans="1:54">
      <c r="A95" s="5" t="s">
        <v>239</v>
      </c>
      <c r="B95" s="5" t="s">
        <v>240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28"/>
        <v>86010595812.24</v>
      </c>
      <c r="AF95" s="9">
        <f t="shared" si="29"/>
        <v>85071776504.81</v>
      </c>
      <c r="AG95" s="9">
        <f t="shared" si="30"/>
        <v>174788627.150008</v>
      </c>
      <c r="AH95" s="9">
        <f t="shared" si="31"/>
        <v>187196615.180008</v>
      </c>
      <c r="AI95" s="9">
        <f t="shared" si="32"/>
        <v>17752164.900008</v>
      </c>
      <c r="AJ95" s="12" t="e">
        <f>#REF!-A95</f>
        <v>#REF!</v>
      </c>
      <c r="AK95" s="16"/>
      <c r="AL95" s="9">
        <f t="shared" si="22"/>
        <v>1858858077.54</v>
      </c>
      <c r="AM95" s="16"/>
      <c r="AN95" s="16"/>
      <c r="AO95" s="16"/>
      <c r="AP95" s="16"/>
      <c r="AQ95" s="12" t="e">
        <f>#REF!+#REF!+#REF!</f>
        <v>#REF!</v>
      </c>
      <c r="AR95" s="12">
        <f t="shared" si="19"/>
        <v>-9453923.38</v>
      </c>
      <c r="AS95" s="12" t="e">
        <f>#REF!-AU95+#REF!+#REF!</f>
        <v>#REF!</v>
      </c>
      <c r="AT95" s="12" t="e">
        <f>AS95-VLOOKUP(A95,[1]选股结果!$A$2:$BJ$3005,48,FALSE)*0.08</f>
        <v>#REF!</v>
      </c>
      <c r="AU95" s="12">
        <f t="shared" si="23"/>
        <v>169444450.28</v>
      </c>
      <c r="AV95" s="12" t="e">
        <f>#REF!+S95+H95</f>
        <v>#REF!</v>
      </c>
      <c r="AW95" s="12" t="e">
        <f t="shared" si="24"/>
        <v>#REF!</v>
      </c>
      <c r="AX95" s="12" t="e">
        <f t="shared" si="25"/>
        <v>#REF!</v>
      </c>
      <c r="AY95" s="12" t="e">
        <f t="shared" si="26"/>
        <v>#REF!</v>
      </c>
      <c r="AZ95" s="12">
        <f t="shared" si="20"/>
        <v>-86369912299.77</v>
      </c>
      <c r="BA95" s="12">
        <f t="shared" si="21"/>
        <v>174788627.150008</v>
      </c>
      <c r="BB95" s="12" t="e">
        <f t="shared" si="27"/>
        <v>#REF!</v>
      </c>
    </row>
    <row r="96" spans="1:54">
      <c r="A96" s="5" t="s">
        <v>241</v>
      </c>
      <c r="B96" s="5" t="s">
        <v>242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28"/>
        <v>85815514287</v>
      </c>
      <c r="AF96" s="9">
        <f t="shared" si="29"/>
        <v>77925800267</v>
      </c>
      <c r="AG96" s="9">
        <f t="shared" si="30"/>
        <v>8586630888</v>
      </c>
      <c r="AH96" s="9">
        <f t="shared" si="31"/>
        <v>8616623772</v>
      </c>
      <c r="AI96" s="9">
        <f t="shared" si="32"/>
        <v>7024002641</v>
      </c>
      <c r="AJ96" s="12" t="e">
        <f>#REF!-A96</f>
        <v>#REF!</v>
      </c>
      <c r="AK96" s="16"/>
      <c r="AL96" s="9">
        <f t="shared" si="22"/>
        <v>2529173302</v>
      </c>
      <c r="AM96" s="16"/>
      <c r="AN96" s="16"/>
      <c r="AO96" s="16"/>
      <c r="AP96" s="16"/>
      <c r="AQ96" s="12" t="e">
        <f>#REF!+#REF!+#REF!</f>
        <v>#REF!</v>
      </c>
      <c r="AR96" s="12">
        <f t="shared" si="19"/>
        <v>-76316432</v>
      </c>
      <c r="AS96" s="12" t="e">
        <f>#REF!-AU96+#REF!+#REF!</f>
        <v>#REF!</v>
      </c>
      <c r="AT96" s="12" t="e">
        <f>AS96-VLOOKUP(A96,[1]选股结果!$A$2:$BJ$3005,48,FALSE)*0.08</f>
        <v>#REF!</v>
      </c>
      <c r="AU96" s="12">
        <f t="shared" si="23"/>
        <v>1592621131</v>
      </c>
      <c r="AV96" s="12" t="e">
        <f>#REF!+S96+H96</f>
        <v>#REF!</v>
      </c>
      <c r="AW96" s="12" t="e">
        <f t="shared" si="24"/>
        <v>#REF!</v>
      </c>
      <c r="AX96" s="12" t="e">
        <f t="shared" si="25"/>
        <v>#REF!</v>
      </c>
      <c r="AY96" s="12" t="e">
        <f t="shared" si="26"/>
        <v>#REF!</v>
      </c>
      <c r="AZ96" s="12">
        <f t="shared" si="20"/>
        <v>-87518234990</v>
      </c>
      <c r="BA96" s="12">
        <f t="shared" si="21"/>
        <v>8586630888</v>
      </c>
      <c r="BB96" s="12" t="e">
        <f t="shared" si="27"/>
        <v>#REF!</v>
      </c>
    </row>
    <row r="97" spans="1:54">
      <c r="A97" s="5" t="s">
        <v>243</v>
      </c>
      <c r="B97" s="5" t="s">
        <v>244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28"/>
        <v>85445258320.47</v>
      </c>
      <c r="AF97" s="9">
        <f t="shared" si="29"/>
        <v>81676437935.29</v>
      </c>
      <c r="AG97" s="9">
        <f t="shared" si="30"/>
        <v>3957986578.63002</v>
      </c>
      <c r="AH97" s="9">
        <f t="shared" si="31"/>
        <v>3962547408.65002</v>
      </c>
      <c r="AI97" s="9">
        <f t="shared" si="32"/>
        <v>3403901257.93002</v>
      </c>
      <c r="AJ97" s="12" t="e">
        <f>#REF!-A97</f>
        <v>#REF!</v>
      </c>
      <c r="AK97" s="16"/>
      <c r="AL97" s="9">
        <f t="shared" si="22"/>
        <v>766657415.74</v>
      </c>
      <c r="AM97" s="16"/>
      <c r="AN97" s="16"/>
      <c r="AO97" s="16"/>
      <c r="AP97" s="16"/>
      <c r="AQ97" s="12" t="e">
        <f>#REF!+#REF!+#REF!</f>
        <v>#REF!</v>
      </c>
      <c r="AR97" s="12">
        <f t="shared" si="19"/>
        <v>-7168498.07</v>
      </c>
      <c r="AS97" s="12" t="e">
        <f>#REF!-AU97+#REF!+#REF!</f>
        <v>#REF!</v>
      </c>
      <c r="AT97" s="12" t="e">
        <f>AS97-VLOOKUP(A97,[1]选股结果!$A$2:$BJ$3005,48,FALSE)*0.08</f>
        <v>#REF!</v>
      </c>
      <c r="AU97" s="12">
        <f t="shared" si="23"/>
        <v>558646150.72</v>
      </c>
      <c r="AV97" s="12" t="e">
        <f>#REF!+S97+H97</f>
        <v>#REF!</v>
      </c>
      <c r="AW97" s="12" t="e">
        <f t="shared" si="24"/>
        <v>#REF!</v>
      </c>
      <c r="AX97" s="12" t="e">
        <f t="shared" si="25"/>
        <v>#REF!</v>
      </c>
      <c r="AY97" s="12" t="e">
        <f t="shared" si="26"/>
        <v>#REF!</v>
      </c>
      <c r="AZ97" s="12">
        <f t="shared" si="20"/>
        <v>-85877366682.68</v>
      </c>
      <c r="BA97" s="12">
        <f t="shared" si="21"/>
        <v>3957986578.63002</v>
      </c>
      <c r="BB97" s="12" t="e">
        <f t="shared" si="27"/>
        <v>#REF!</v>
      </c>
    </row>
    <row r="98" spans="1:54">
      <c r="A98" s="5" t="s">
        <v>245</v>
      </c>
      <c r="B98" s="5" t="s">
        <v>246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28"/>
        <v>84674219328.57</v>
      </c>
      <c r="AF98" s="9">
        <f t="shared" si="29"/>
        <v>76296422996.22</v>
      </c>
      <c r="AG98" s="9">
        <f t="shared" si="30"/>
        <v>8572303121.01001</v>
      </c>
      <c r="AH98" s="9">
        <f t="shared" si="31"/>
        <v>8470291443.81001</v>
      </c>
      <c r="AI98" s="9">
        <f t="shared" si="32"/>
        <v>7130164527.80001</v>
      </c>
      <c r="AJ98" s="12" t="e">
        <f>#REF!-A98</f>
        <v>#REF!</v>
      </c>
      <c r="AK98" s="16"/>
      <c r="AL98" s="9">
        <f t="shared" si="22"/>
        <v>22616546253.78</v>
      </c>
      <c r="AM98" s="16"/>
      <c r="AN98" s="16"/>
      <c r="AO98" s="16"/>
      <c r="AP98" s="16"/>
      <c r="AQ98" s="12" t="e">
        <f>#REF!+#REF!+#REF!</f>
        <v>#REF!</v>
      </c>
      <c r="AR98" s="12">
        <f t="shared" si="19"/>
        <v>-35037330.21</v>
      </c>
      <c r="AS98" s="12" t="e">
        <f>#REF!-AU98+#REF!+#REF!</f>
        <v>#REF!</v>
      </c>
      <c r="AT98" s="12" t="e">
        <f>AS98-VLOOKUP(A98,[1]选股结果!$A$2:$BJ$3005,48,FALSE)*0.08</f>
        <v>#REF!</v>
      </c>
      <c r="AU98" s="12">
        <f t="shared" si="23"/>
        <v>1340126916.01</v>
      </c>
      <c r="AV98" s="12" t="e">
        <f>#REF!+S98+H98</f>
        <v>#REF!</v>
      </c>
      <c r="AW98" s="12" t="e">
        <f t="shared" si="24"/>
        <v>#REF!</v>
      </c>
      <c r="AX98" s="12" t="e">
        <f t="shared" si="25"/>
        <v>#REF!</v>
      </c>
      <c r="AY98" s="12" t="e">
        <f t="shared" si="26"/>
        <v>#REF!</v>
      </c>
      <c r="AZ98" s="12">
        <f t="shared" si="20"/>
        <v>-85659925908.17</v>
      </c>
      <c r="BA98" s="12">
        <f t="shared" si="21"/>
        <v>8572303121.01001</v>
      </c>
      <c r="BB98" s="12" t="e">
        <f t="shared" si="27"/>
        <v>#REF!</v>
      </c>
    </row>
    <row r="99" spans="1:54">
      <c r="A99" s="5" t="s">
        <v>247</v>
      </c>
      <c r="B99" s="5" t="s">
        <v>248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28"/>
        <v>83934042729.66</v>
      </c>
      <c r="AF99" s="9">
        <f t="shared" si="29"/>
        <v>83443563041.61</v>
      </c>
      <c r="AG99" s="9">
        <f t="shared" si="30"/>
        <v>212470407.910003</v>
      </c>
      <c r="AH99" s="9">
        <f t="shared" si="31"/>
        <v>213182818.660003</v>
      </c>
      <c r="AI99" s="9">
        <f t="shared" si="32"/>
        <v>96425767.620003</v>
      </c>
      <c r="AJ99" s="12" t="e">
        <f>#REF!-A99</f>
        <v>#REF!</v>
      </c>
      <c r="AK99" s="16"/>
      <c r="AL99" s="9">
        <f t="shared" si="22"/>
        <v>823471366.19</v>
      </c>
      <c r="AM99" s="16"/>
      <c r="AN99" s="16"/>
      <c r="AO99" s="16"/>
      <c r="AP99" s="16"/>
      <c r="AQ99" s="12" t="e">
        <f>#REF!+#REF!+#REF!</f>
        <v>#REF!</v>
      </c>
      <c r="AR99" s="12">
        <f t="shared" si="19"/>
        <v>-7527375.75</v>
      </c>
      <c r="AS99" s="12" t="e">
        <f>#REF!-AU99+#REF!+#REF!</f>
        <v>#REF!</v>
      </c>
      <c r="AT99" s="12" t="e">
        <f>AS99-VLOOKUP(A99,[1]选股结果!$A$2:$BJ$3005,48,FALSE)*0.08</f>
        <v>#REF!</v>
      </c>
      <c r="AU99" s="12">
        <f t="shared" si="23"/>
        <v>116757051.04</v>
      </c>
      <c r="AV99" s="12" t="e">
        <f>#REF!+S99+H99</f>
        <v>#REF!</v>
      </c>
      <c r="AW99" s="12" t="e">
        <f t="shared" si="24"/>
        <v>#REF!</v>
      </c>
      <c r="AX99" s="12" t="e">
        <f t="shared" si="25"/>
        <v>#REF!</v>
      </c>
      <c r="AY99" s="12" t="e">
        <f t="shared" si="26"/>
        <v>#REF!</v>
      </c>
      <c r="AZ99" s="12">
        <f t="shared" si="20"/>
        <v>-84316364495.87</v>
      </c>
      <c r="BA99" s="12">
        <f t="shared" si="21"/>
        <v>212470407.910003</v>
      </c>
      <c r="BB99" s="12" t="e">
        <f t="shared" si="27"/>
        <v>#REF!</v>
      </c>
    </row>
    <row r="100" spans="1:54">
      <c r="A100" s="5" t="s">
        <v>249</v>
      </c>
      <c r="B100" s="5" t="s">
        <v>250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28"/>
        <v>83825169000</v>
      </c>
      <c r="AF100" s="9">
        <f t="shared" si="29"/>
        <v>78973087000</v>
      </c>
      <c r="AG100" s="9">
        <f t="shared" si="30"/>
        <v>6034692000</v>
      </c>
      <c r="AH100" s="9">
        <f t="shared" si="31"/>
        <v>5984960000</v>
      </c>
      <c r="AI100" s="9">
        <f t="shared" si="32"/>
        <v>4522310000</v>
      </c>
      <c r="AJ100" s="12" t="e">
        <f>#REF!-A100</f>
        <v>#REF!</v>
      </c>
      <c r="AK100" s="16"/>
      <c r="AL100" s="9">
        <f t="shared" si="22"/>
        <v>11392102000</v>
      </c>
      <c r="AM100" s="16"/>
      <c r="AN100" s="16"/>
      <c r="AO100" s="16"/>
      <c r="AP100" s="16"/>
      <c r="AQ100" s="12" t="e">
        <f>#REF!+#REF!+#REF!</f>
        <v>#REF!</v>
      </c>
      <c r="AR100" s="12">
        <f t="shared" si="19"/>
        <v>-226564000</v>
      </c>
      <c r="AS100" s="12" t="e">
        <f>#REF!-AU100+#REF!+#REF!</f>
        <v>#REF!</v>
      </c>
      <c r="AT100" s="12" t="e">
        <f>AS100-VLOOKUP(A100,[1]选股结果!$A$2:$BJ$3005,48,FALSE)*0.08</f>
        <v>#REF!</v>
      </c>
      <c r="AU100" s="12">
        <f t="shared" si="23"/>
        <v>1462650000</v>
      </c>
      <c r="AV100" s="12" t="e">
        <f>#REF!+S100+H100</f>
        <v>#REF!</v>
      </c>
      <c r="AW100" s="12" t="e">
        <f t="shared" si="24"/>
        <v>#REF!</v>
      </c>
      <c r="AX100" s="12" t="e">
        <f t="shared" si="25"/>
        <v>#REF!</v>
      </c>
      <c r="AY100" s="12" t="e">
        <f t="shared" si="26"/>
        <v>#REF!</v>
      </c>
      <c r="AZ100" s="12">
        <f t="shared" si="20"/>
        <v>-86041833000</v>
      </c>
      <c r="BA100" s="12">
        <f t="shared" si="21"/>
        <v>6034692000</v>
      </c>
      <c r="BB100" s="12" t="e">
        <f t="shared" si="27"/>
        <v>#REF!</v>
      </c>
    </row>
    <row r="101" spans="1:54">
      <c r="A101" s="5" t="s">
        <v>251</v>
      </c>
      <c r="B101" s="5" t="s">
        <v>252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28"/>
        <v>81757575013.99</v>
      </c>
      <c r="AF101" s="9">
        <f t="shared" si="29"/>
        <v>72514816538.55</v>
      </c>
      <c r="AG101" s="9">
        <f t="shared" si="30"/>
        <v>12263698952.45</v>
      </c>
      <c r="AH101" s="9">
        <f t="shared" si="31"/>
        <v>12319717577.01</v>
      </c>
      <c r="AI101" s="9">
        <f t="shared" si="32"/>
        <v>8596599388.07</v>
      </c>
      <c r="AJ101" s="12" t="e">
        <f>#REF!-A101</f>
        <v>#REF!</v>
      </c>
      <c r="AK101" s="16"/>
      <c r="AL101" s="9">
        <f t="shared" si="22"/>
        <v>7074767673.47</v>
      </c>
      <c r="AM101" s="16"/>
      <c r="AN101" s="16"/>
      <c r="AO101" s="16"/>
      <c r="AP101" s="16"/>
      <c r="AQ101" s="12" t="e">
        <f>#REF!+#REF!+#REF!</f>
        <v>#REF!</v>
      </c>
      <c r="AR101" s="12">
        <f t="shared" si="19"/>
        <v>-119933064.08</v>
      </c>
      <c r="AS101" s="12" t="e">
        <f>#REF!-AU101+#REF!+#REF!</f>
        <v>#REF!</v>
      </c>
      <c r="AT101" s="12" t="e">
        <f>AS101-VLOOKUP(A101,[1]选股结果!$A$2:$BJ$3005,48,FALSE)*0.08</f>
        <v>#REF!</v>
      </c>
      <c r="AU101" s="12">
        <f t="shared" si="23"/>
        <v>3723118188.94</v>
      </c>
      <c r="AV101" s="12" t="e">
        <f>#REF!+S101+H101</f>
        <v>#REF!</v>
      </c>
      <c r="AW101" s="12" t="e">
        <f t="shared" si="24"/>
        <v>#REF!</v>
      </c>
      <c r="AX101" s="12" t="e">
        <f t="shared" si="25"/>
        <v>#REF!</v>
      </c>
      <c r="AY101" s="12" t="e">
        <f t="shared" si="26"/>
        <v>#REF!</v>
      </c>
      <c r="AZ101" s="12">
        <f t="shared" si="20"/>
        <v>-83497384219.72</v>
      </c>
      <c r="BA101" s="12">
        <f t="shared" si="21"/>
        <v>12263698952.45</v>
      </c>
      <c r="BB101" s="12" t="e">
        <f t="shared" si="27"/>
        <v>#REF!</v>
      </c>
    </row>
    <row r="102" spans="1:54">
      <c r="A102" s="5" t="s">
        <v>253</v>
      </c>
      <c r="B102" s="5" t="s">
        <v>254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28"/>
        <v>81012583278.32</v>
      </c>
      <c r="AF102" s="9">
        <f t="shared" si="29"/>
        <v>76375994529.19</v>
      </c>
      <c r="AG102" s="9">
        <f t="shared" si="30"/>
        <v>5035871247.58</v>
      </c>
      <c r="AH102" s="9">
        <f t="shared" si="31"/>
        <v>5010533915.85</v>
      </c>
      <c r="AI102" s="9">
        <f t="shared" si="32"/>
        <v>4667221945.19</v>
      </c>
      <c r="AJ102" s="12" t="e">
        <f>#REF!-A102</f>
        <v>#REF!</v>
      </c>
      <c r="AK102" s="16"/>
      <c r="AL102" s="9">
        <f t="shared" si="22"/>
        <v>3349140323.1</v>
      </c>
      <c r="AM102" s="16"/>
      <c r="AN102" s="16"/>
      <c r="AO102" s="16"/>
      <c r="AP102" s="16"/>
      <c r="AQ102" s="12" t="e">
        <f>#REF!+#REF!+#REF!</f>
        <v>#REF!</v>
      </c>
      <c r="AR102" s="12">
        <f t="shared" si="19"/>
        <v>-18445367.51</v>
      </c>
      <c r="AS102" s="12" t="e">
        <f>#REF!-AU102+#REF!+#REF!</f>
        <v>#REF!</v>
      </c>
      <c r="AT102" s="12" t="e">
        <f>AS102-VLOOKUP(A102,[1]选股结果!$A$2:$BJ$3005,48,FALSE)*0.08</f>
        <v>#REF!</v>
      </c>
      <c r="AU102" s="12">
        <f t="shared" si="23"/>
        <v>343311970.660001</v>
      </c>
      <c r="AV102" s="12" t="e">
        <f>#REF!+S102+H102</f>
        <v>#REF!</v>
      </c>
      <c r="AW102" s="12" t="e">
        <f t="shared" si="24"/>
        <v>#REF!</v>
      </c>
      <c r="AX102" s="12" t="e">
        <f t="shared" si="25"/>
        <v>#REF!</v>
      </c>
      <c r="AY102" s="12" t="e">
        <f t="shared" si="26"/>
        <v>#REF!</v>
      </c>
      <c r="AZ102" s="12">
        <f t="shared" si="20"/>
        <v>-81563069863.12</v>
      </c>
      <c r="BA102" s="12">
        <f t="shared" si="21"/>
        <v>5035871247.58</v>
      </c>
      <c r="BB102" s="12" t="e">
        <f t="shared" si="27"/>
        <v>#REF!</v>
      </c>
    </row>
    <row r="103" spans="1:54">
      <c r="A103" s="5" t="s">
        <v>255</v>
      </c>
      <c r="B103" s="5" t="s">
        <v>256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28"/>
        <v>79644350000</v>
      </c>
      <c r="AF103" s="9">
        <f t="shared" si="29"/>
        <v>71113290000</v>
      </c>
      <c r="AG103" s="9">
        <f t="shared" si="30"/>
        <v>9997120000</v>
      </c>
      <c r="AH103" s="9">
        <f t="shared" si="31"/>
        <v>9972580000</v>
      </c>
      <c r="AI103" s="9">
        <f t="shared" si="32"/>
        <v>7689970000</v>
      </c>
      <c r="AJ103" s="12" t="e">
        <f>#REF!-A103</f>
        <v>#REF!</v>
      </c>
      <c r="AK103" s="16"/>
      <c r="AL103" s="9">
        <f t="shared" si="22"/>
        <v>4122470000</v>
      </c>
      <c r="AM103" s="16"/>
      <c r="AN103" s="16"/>
      <c r="AO103" s="16"/>
      <c r="AP103" s="16"/>
      <c r="AQ103" s="12" t="e">
        <f>#REF!+#REF!+#REF!</f>
        <v>#REF!</v>
      </c>
      <c r="AR103" s="12">
        <f t="shared" si="19"/>
        <v>-68760000</v>
      </c>
      <c r="AS103" s="12" t="e">
        <f>#REF!-AU103+#REF!+#REF!</f>
        <v>#REF!</v>
      </c>
      <c r="AT103" s="12" t="e">
        <f>AS103-VLOOKUP(A103,[1]选股结果!$A$2:$BJ$3005,48,FALSE)*0.08</f>
        <v>#REF!</v>
      </c>
      <c r="AU103" s="12">
        <f t="shared" si="23"/>
        <v>2282610000</v>
      </c>
      <c r="AV103" s="12" t="e">
        <f>#REF!+S103+H103</f>
        <v>#REF!</v>
      </c>
      <c r="AW103" s="12" t="e">
        <f t="shared" si="24"/>
        <v>#REF!</v>
      </c>
      <c r="AX103" s="12" t="e">
        <f t="shared" si="25"/>
        <v>#REF!</v>
      </c>
      <c r="AY103" s="12" t="e">
        <f t="shared" si="26"/>
        <v>#REF!</v>
      </c>
      <c r="AZ103" s="12">
        <f t="shared" si="20"/>
        <v>-82164640000</v>
      </c>
      <c r="BA103" s="12">
        <f t="shared" si="21"/>
        <v>9997120000</v>
      </c>
      <c r="BB103" s="12" t="e">
        <f t="shared" si="27"/>
        <v>#REF!</v>
      </c>
    </row>
    <row r="104" spans="1:54">
      <c r="A104" s="5" t="s">
        <v>257</v>
      </c>
      <c r="B104" s="5" t="s">
        <v>258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28"/>
        <v>79199506065.57</v>
      </c>
      <c r="AF104" s="9">
        <f t="shared" si="29"/>
        <v>77217230853.66</v>
      </c>
      <c r="AG104" s="9">
        <f t="shared" si="30"/>
        <v>3019819334.14002</v>
      </c>
      <c r="AH104" s="9">
        <f t="shared" si="31"/>
        <v>3052258443.94002</v>
      </c>
      <c r="AI104" s="9">
        <f t="shared" si="32"/>
        <v>2929890956.96002</v>
      </c>
      <c r="AJ104" s="12" t="e">
        <f>#REF!-A104</f>
        <v>#REF!</v>
      </c>
      <c r="AK104" s="16"/>
      <c r="AL104" s="9">
        <f t="shared" si="22"/>
        <v>9229412586.71</v>
      </c>
      <c r="AM104" s="16"/>
      <c r="AN104" s="16"/>
      <c r="AO104" s="16"/>
      <c r="AP104" s="16"/>
      <c r="AQ104" s="12" t="e">
        <f>#REF!+#REF!+#REF!</f>
        <v>#REF!</v>
      </c>
      <c r="AR104" s="12">
        <f t="shared" si="19"/>
        <v>-73226393.04</v>
      </c>
      <c r="AS104" s="12" t="e">
        <f>#REF!-AU104+#REF!+#REF!</f>
        <v>#REF!</v>
      </c>
      <c r="AT104" s="12" t="e">
        <f>AS104-VLOOKUP(A104,[1]选股结果!$A$2:$BJ$3005,48,FALSE)*0.08</f>
        <v>#REF!</v>
      </c>
      <c r="AU104" s="12">
        <f t="shared" si="23"/>
        <v>122367486.98</v>
      </c>
      <c r="AV104" s="12" t="e">
        <f>#REF!+S104+H104</f>
        <v>#REF!</v>
      </c>
      <c r="AW104" s="12" t="e">
        <f t="shared" si="24"/>
        <v>#REF!</v>
      </c>
      <c r="AX104" s="12" t="e">
        <f t="shared" si="25"/>
        <v>#REF!</v>
      </c>
      <c r="AY104" s="12" t="e">
        <f t="shared" si="26"/>
        <v>#REF!</v>
      </c>
      <c r="AZ104" s="12">
        <f t="shared" si="20"/>
        <v>-76075847539.96</v>
      </c>
      <c r="BA104" s="12">
        <f t="shared" si="21"/>
        <v>3019819334.14002</v>
      </c>
      <c r="BB104" s="12" t="e">
        <f t="shared" si="27"/>
        <v>#REF!</v>
      </c>
    </row>
    <row r="105" spans="1:54">
      <c r="A105" s="5" t="s">
        <v>259</v>
      </c>
      <c r="B105" s="5" t="s">
        <v>260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28"/>
        <v>78495000000</v>
      </c>
      <c r="AF105" s="9">
        <f t="shared" si="29"/>
        <v>88437000000</v>
      </c>
      <c r="AG105" s="9">
        <f t="shared" si="30"/>
        <v>-9685000000</v>
      </c>
      <c r="AH105" s="9">
        <f t="shared" si="31"/>
        <v>-9308000000</v>
      </c>
      <c r="AI105" s="9">
        <f t="shared" si="32"/>
        <v>-7781000000</v>
      </c>
      <c r="AJ105" s="12" t="e">
        <f>#REF!-A105</f>
        <v>#REF!</v>
      </c>
      <c r="AK105" s="16"/>
      <c r="AL105" s="9">
        <f t="shared" si="22"/>
        <v>6288000000</v>
      </c>
      <c r="AM105" s="16"/>
      <c r="AN105" s="16"/>
      <c r="AO105" s="16"/>
      <c r="AP105" s="16"/>
      <c r="AQ105" s="12" t="e">
        <f>#REF!+#REF!+#REF!</f>
        <v>#REF!</v>
      </c>
      <c r="AR105" s="12">
        <f t="shared" si="19"/>
        <v>-417000000</v>
      </c>
      <c r="AS105" s="12" t="e">
        <f>#REF!-AU105+#REF!+#REF!</f>
        <v>#REF!</v>
      </c>
      <c r="AT105" s="12" t="e">
        <f>AS105-VLOOKUP(A105,[1]选股结果!$A$2:$BJ$3005,48,FALSE)*0.08</f>
        <v>#REF!</v>
      </c>
      <c r="AU105" s="12">
        <f t="shared" si="23"/>
        <v>-1527000000</v>
      </c>
      <c r="AV105" s="12" t="e">
        <f>#REF!+S105+H105</f>
        <v>#REF!</v>
      </c>
      <c r="AW105" s="12" t="e">
        <f t="shared" si="24"/>
        <v>#REF!</v>
      </c>
      <c r="AX105" s="12" t="e">
        <f t="shared" si="25"/>
        <v>#REF!</v>
      </c>
      <c r="AY105" s="12" t="e">
        <f t="shared" si="26"/>
        <v>#REF!</v>
      </c>
      <c r="AZ105" s="12">
        <f t="shared" si="20"/>
        <v>-80860000000</v>
      </c>
      <c r="BA105" s="12">
        <f t="shared" si="21"/>
        <v>-9685000000</v>
      </c>
      <c r="BB105" s="12" t="e">
        <f t="shared" si="27"/>
        <v>#REF!</v>
      </c>
    </row>
    <row r="106" spans="1:54">
      <c r="A106" s="5" t="s">
        <v>261</v>
      </c>
      <c r="B106" s="5" t="s">
        <v>262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28"/>
        <v>78001888000</v>
      </c>
      <c r="AF106" s="9">
        <f t="shared" si="29"/>
        <v>80190162000</v>
      </c>
      <c r="AG106" s="9">
        <f t="shared" si="30"/>
        <v>1141107000</v>
      </c>
      <c r="AH106" s="9">
        <f t="shared" si="31"/>
        <v>1223008000</v>
      </c>
      <c r="AI106" s="9">
        <f t="shared" si="32"/>
        <v>1159557000</v>
      </c>
      <c r="AJ106" s="12" t="e">
        <f>#REF!-A106</f>
        <v>#REF!</v>
      </c>
      <c r="AK106" s="16"/>
      <c r="AL106" s="9">
        <f t="shared" si="22"/>
        <v>3640764000</v>
      </c>
      <c r="AM106" s="16"/>
      <c r="AN106" s="16"/>
      <c r="AO106" s="16"/>
      <c r="AP106" s="16"/>
      <c r="AQ106" s="12" t="e">
        <f>#REF!+#REF!+#REF!</f>
        <v>#REF!</v>
      </c>
      <c r="AR106" s="12">
        <f t="shared" si="19"/>
        <v>-199266000</v>
      </c>
      <c r="AS106" s="12" t="e">
        <f>#REF!-AU106+#REF!+#REF!</f>
        <v>#REF!</v>
      </c>
      <c r="AT106" s="12" t="e">
        <f>AS106-VLOOKUP(A106,[1]选股结果!$A$2:$BJ$3005,48,FALSE)*0.08</f>
        <v>#REF!</v>
      </c>
      <c r="AU106" s="12">
        <f t="shared" si="23"/>
        <v>63451000</v>
      </c>
      <c r="AV106" s="12" t="e">
        <f>#REF!+S106+H106</f>
        <v>#REF!</v>
      </c>
      <c r="AW106" s="12" t="e">
        <f t="shared" si="24"/>
        <v>#REF!</v>
      </c>
      <c r="AX106" s="12" t="e">
        <f t="shared" si="25"/>
        <v>#REF!</v>
      </c>
      <c r="AY106" s="12" t="e">
        <f t="shared" si="26"/>
        <v>#REF!</v>
      </c>
      <c r="AZ106" s="12">
        <f t="shared" si="20"/>
        <v>-80673014000</v>
      </c>
      <c r="BA106" s="12">
        <f t="shared" si="21"/>
        <v>1141107000</v>
      </c>
      <c r="BB106" s="12" t="e">
        <f t="shared" si="27"/>
        <v>#REF!</v>
      </c>
    </row>
    <row r="107" spans="1:54">
      <c r="A107" s="5" t="s">
        <v>263</v>
      </c>
      <c r="B107" s="5" t="s">
        <v>264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28"/>
        <v>75148326000</v>
      </c>
      <c r="AF107" s="9">
        <f t="shared" si="29"/>
        <v>76024129000</v>
      </c>
      <c r="AG107" s="9">
        <f t="shared" si="30"/>
        <v>220459000</v>
      </c>
      <c r="AH107" s="9">
        <f t="shared" si="31"/>
        <v>236904000</v>
      </c>
      <c r="AI107" s="9">
        <f t="shared" si="32"/>
        <v>-379450000</v>
      </c>
      <c r="AJ107" s="12" t="e">
        <f>#REF!-A107</f>
        <v>#REF!</v>
      </c>
      <c r="AK107" s="16"/>
      <c r="AL107" s="9">
        <f t="shared" si="22"/>
        <v>3101075000</v>
      </c>
      <c r="AM107" s="16"/>
      <c r="AN107" s="16"/>
      <c r="AO107" s="16"/>
      <c r="AP107" s="16"/>
      <c r="AQ107" s="12" t="e">
        <f>#REF!+#REF!+#REF!</f>
        <v>#REF!</v>
      </c>
      <c r="AR107" s="12">
        <f t="shared" si="19"/>
        <v>-75219000</v>
      </c>
      <c r="AS107" s="12" t="e">
        <f>#REF!-AU107+#REF!+#REF!</f>
        <v>#REF!</v>
      </c>
      <c r="AT107" s="12" t="e">
        <f>AS107-VLOOKUP(A107,[1]选股结果!$A$2:$BJ$3005,48,FALSE)*0.08</f>
        <v>#REF!</v>
      </c>
      <c r="AU107" s="12">
        <f t="shared" si="23"/>
        <v>616354000</v>
      </c>
      <c r="AV107" s="12" t="e">
        <f>#REF!+S107+H107</f>
        <v>#REF!</v>
      </c>
      <c r="AW107" s="12" t="e">
        <f t="shared" si="24"/>
        <v>#REF!</v>
      </c>
      <c r="AX107" s="12" t="e">
        <f t="shared" si="25"/>
        <v>#REF!</v>
      </c>
      <c r="AY107" s="12" t="e">
        <f t="shared" si="26"/>
        <v>#REF!</v>
      </c>
      <c r="AZ107" s="12">
        <f t="shared" si="20"/>
        <v>-79846976000</v>
      </c>
      <c r="BA107" s="12">
        <f t="shared" si="21"/>
        <v>220459000</v>
      </c>
      <c r="BB107" s="12" t="e">
        <f t="shared" si="27"/>
        <v>#REF!</v>
      </c>
    </row>
    <row r="108" spans="1:54">
      <c r="A108" s="5" t="s">
        <v>265</v>
      </c>
      <c r="B108" s="5" t="s">
        <v>266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28"/>
        <v>74651445125.47</v>
      </c>
      <c r="AF108" s="9">
        <f t="shared" si="29"/>
        <v>66915732426.52</v>
      </c>
      <c r="AG108" s="9">
        <f t="shared" si="30"/>
        <v>7586866458.19001</v>
      </c>
      <c r="AH108" s="9">
        <f t="shared" si="31"/>
        <v>7536879502.23001</v>
      </c>
      <c r="AI108" s="9">
        <f t="shared" si="32"/>
        <v>6768774962.26001</v>
      </c>
      <c r="AJ108" s="12" t="e">
        <f>#REF!-A108</f>
        <v>#REF!</v>
      </c>
      <c r="AK108" s="16"/>
      <c r="AL108" s="9">
        <f t="shared" si="22"/>
        <v>2475190264.99</v>
      </c>
      <c r="AM108" s="16"/>
      <c r="AN108" s="16"/>
      <c r="AO108" s="16"/>
      <c r="AP108" s="16"/>
      <c r="AQ108" s="12" t="e">
        <f>#REF!+#REF!+#REF!</f>
        <v>#REF!</v>
      </c>
      <c r="AR108" s="12">
        <f t="shared" si="19"/>
        <v>-7105186.83</v>
      </c>
      <c r="AS108" s="12" t="e">
        <f>#REF!-AU108+#REF!+#REF!</f>
        <v>#REF!</v>
      </c>
      <c r="AT108" s="12" t="e">
        <f>AS108-VLOOKUP(A108,[1]选股结果!$A$2:$BJ$3005,48,FALSE)*0.08</f>
        <v>#REF!</v>
      </c>
      <c r="AU108" s="12">
        <f t="shared" si="23"/>
        <v>768104539.97</v>
      </c>
      <c r="AV108" s="12" t="e">
        <f>#REF!+S108+H108</f>
        <v>#REF!</v>
      </c>
      <c r="AW108" s="12" t="e">
        <f t="shared" si="24"/>
        <v>#REF!</v>
      </c>
      <c r="AX108" s="12" t="e">
        <f t="shared" si="25"/>
        <v>#REF!</v>
      </c>
      <c r="AY108" s="12" t="e">
        <f t="shared" si="26"/>
        <v>#REF!</v>
      </c>
      <c r="AZ108" s="12">
        <f t="shared" si="20"/>
        <v>-75411747986.19</v>
      </c>
      <c r="BA108" s="12">
        <f t="shared" si="21"/>
        <v>7586866458.19001</v>
      </c>
      <c r="BB108" s="12" t="e">
        <f t="shared" si="27"/>
        <v>#REF!</v>
      </c>
    </row>
    <row r="109" spans="1:54">
      <c r="A109" s="5" t="s">
        <v>267</v>
      </c>
      <c r="B109" s="5" t="s">
        <v>268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28"/>
        <v>74642203802.55</v>
      </c>
      <c r="AF109" s="9">
        <f t="shared" si="29"/>
        <v>23947442649.74</v>
      </c>
      <c r="AG109" s="9">
        <f t="shared" si="30"/>
        <v>50724799778.65</v>
      </c>
      <c r="AH109" s="9">
        <f t="shared" si="31"/>
        <v>50557931263.47</v>
      </c>
      <c r="AI109" s="9">
        <f t="shared" si="32"/>
        <v>37276798533.34</v>
      </c>
      <c r="AJ109" s="12" t="e">
        <f>#REF!-A109</f>
        <v>#REF!</v>
      </c>
      <c r="AK109" s="16"/>
      <c r="AL109" s="9">
        <f t="shared" si="22"/>
        <v>18110688186.97</v>
      </c>
      <c r="AM109" s="16"/>
      <c r="AN109" s="16"/>
      <c r="AO109" s="16"/>
      <c r="AP109" s="16"/>
      <c r="AQ109" s="12" t="e">
        <f>#REF!+#REF!+#REF!</f>
        <v>#REF!</v>
      </c>
      <c r="AR109" s="12">
        <f t="shared" si="19"/>
        <v>-5033924.5</v>
      </c>
      <c r="AS109" s="12" t="e">
        <f>#REF!-AU109+#REF!+#REF!</f>
        <v>#REF!</v>
      </c>
      <c r="AT109" s="12" t="e">
        <f>AS109-VLOOKUP(A109,[1]选股结果!$A$2:$BJ$3005,48,FALSE)*0.08</f>
        <v>#REF!</v>
      </c>
      <c r="AU109" s="12">
        <f t="shared" si="23"/>
        <v>13281132730.13</v>
      </c>
      <c r="AV109" s="12" t="e">
        <f>#REF!+S109+H109</f>
        <v>#REF!</v>
      </c>
      <c r="AW109" s="12" t="e">
        <f t="shared" si="24"/>
        <v>#REF!</v>
      </c>
      <c r="AX109" s="12" t="e">
        <f t="shared" si="25"/>
        <v>#REF!</v>
      </c>
      <c r="AY109" s="12" t="e">
        <f t="shared" si="26"/>
        <v>#REF!</v>
      </c>
      <c r="AZ109" s="12">
        <f t="shared" si="20"/>
        <v>-76880892199.04</v>
      </c>
      <c r="BA109" s="12">
        <f t="shared" si="21"/>
        <v>50724799778.65</v>
      </c>
      <c r="BB109" s="12" t="e">
        <f t="shared" si="27"/>
        <v>#REF!</v>
      </c>
    </row>
    <row r="110" spans="1:54">
      <c r="A110" s="5" t="s">
        <v>269</v>
      </c>
      <c r="B110" s="5" t="s">
        <v>270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28"/>
        <v>74216403433.42</v>
      </c>
      <c r="AF110" s="9">
        <f t="shared" si="29"/>
        <v>66670436305.95</v>
      </c>
      <c r="AG110" s="9">
        <f t="shared" si="30"/>
        <v>7177616261.21</v>
      </c>
      <c r="AH110" s="9">
        <f t="shared" si="31"/>
        <v>7151204140.72</v>
      </c>
      <c r="AI110" s="9">
        <f t="shared" si="32"/>
        <v>5933315703.78</v>
      </c>
      <c r="AJ110" s="12" t="e">
        <f>#REF!-A110</f>
        <v>#REF!</v>
      </c>
      <c r="AK110" s="16"/>
      <c r="AL110" s="9">
        <f t="shared" si="22"/>
        <v>2124582995.09</v>
      </c>
      <c r="AM110" s="16"/>
      <c r="AN110" s="16"/>
      <c r="AO110" s="16"/>
      <c r="AP110" s="16"/>
      <c r="AQ110" s="12" t="e">
        <f>#REF!+#REF!+#REF!</f>
        <v>#REF!</v>
      </c>
      <c r="AR110" s="12">
        <f t="shared" si="19"/>
        <v>-70491602.52</v>
      </c>
      <c r="AS110" s="12" t="e">
        <f>#REF!-AU110+#REF!+#REF!</f>
        <v>#REF!</v>
      </c>
      <c r="AT110" s="12" t="e">
        <f>AS110-VLOOKUP(A110,[1]选股结果!$A$2:$BJ$3005,48,FALSE)*0.08</f>
        <v>#REF!</v>
      </c>
      <c r="AU110" s="12">
        <f t="shared" si="23"/>
        <v>1217888436.94</v>
      </c>
      <c r="AV110" s="12" t="e">
        <f>#REF!+S110+H110</f>
        <v>#REF!</v>
      </c>
      <c r="AW110" s="12" t="e">
        <f t="shared" si="24"/>
        <v>#REF!</v>
      </c>
      <c r="AX110" s="12" t="e">
        <f t="shared" si="25"/>
        <v>#REF!</v>
      </c>
      <c r="AY110" s="12" t="e">
        <f t="shared" si="26"/>
        <v>#REF!</v>
      </c>
      <c r="AZ110" s="12">
        <f t="shared" si="20"/>
        <v>-75475990763.49</v>
      </c>
      <c r="BA110" s="12">
        <f t="shared" si="21"/>
        <v>7177616261.21</v>
      </c>
      <c r="BB110" s="12" t="e">
        <f t="shared" si="27"/>
        <v>#REF!</v>
      </c>
    </row>
    <row r="111" spans="1:54">
      <c r="A111" s="5" t="s">
        <v>271</v>
      </c>
      <c r="B111" s="5" t="s">
        <v>272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28"/>
        <v>72862405726</v>
      </c>
      <c r="AF111" s="9">
        <f t="shared" si="29"/>
        <v>72440996753.86</v>
      </c>
      <c r="AG111" s="9">
        <f t="shared" si="30"/>
        <v>405259803.849999</v>
      </c>
      <c r="AH111" s="9">
        <f t="shared" si="31"/>
        <v>409643772.729999</v>
      </c>
      <c r="AI111" s="9">
        <f t="shared" si="32"/>
        <v>247953534.359999</v>
      </c>
      <c r="AJ111" s="12" t="e">
        <f>#REF!-A111</f>
        <v>#REF!</v>
      </c>
      <c r="AK111" s="16"/>
      <c r="AL111" s="9">
        <f t="shared" si="22"/>
        <v>5113578621.73</v>
      </c>
      <c r="AM111" s="16"/>
      <c r="AN111" s="16"/>
      <c r="AO111" s="16"/>
      <c r="AP111" s="16"/>
      <c r="AQ111" s="12" t="e">
        <f>#REF!+#REF!+#REF!</f>
        <v>#REF!</v>
      </c>
      <c r="AR111" s="12">
        <f t="shared" si="19"/>
        <v>-32176969.65</v>
      </c>
      <c r="AS111" s="12" t="e">
        <f>#REF!-AU111+#REF!+#REF!</f>
        <v>#REF!</v>
      </c>
      <c r="AT111" s="12" t="e">
        <f>AS111-VLOOKUP(A111,[1]选股结果!$A$2:$BJ$3005,48,FALSE)*0.08</f>
        <v>#REF!</v>
      </c>
      <c r="AU111" s="12">
        <f t="shared" si="23"/>
        <v>161690238.37</v>
      </c>
      <c r="AV111" s="12" t="e">
        <f>#REF!+S111+H111</f>
        <v>#REF!</v>
      </c>
      <c r="AW111" s="12" t="e">
        <f t="shared" si="24"/>
        <v>#REF!</v>
      </c>
      <c r="AX111" s="12" t="e">
        <f t="shared" si="25"/>
        <v>#REF!</v>
      </c>
      <c r="AY111" s="12" t="e">
        <f t="shared" si="26"/>
        <v>#REF!</v>
      </c>
      <c r="AZ111" s="12">
        <f t="shared" si="20"/>
        <v>-72942538847.19</v>
      </c>
      <c r="BA111" s="12">
        <f t="shared" si="21"/>
        <v>405259803.849999</v>
      </c>
      <c r="BB111" s="12" t="e">
        <f t="shared" si="27"/>
        <v>#REF!</v>
      </c>
    </row>
    <row r="112" spans="1:54">
      <c r="A112" s="5" t="s">
        <v>273</v>
      </c>
      <c r="B112" s="5" t="s">
        <v>274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28"/>
        <v>72493000000</v>
      </c>
      <c r="AF112" s="9">
        <f t="shared" si="29"/>
        <v>751000000</v>
      </c>
      <c r="AG112" s="9">
        <f t="shared" si="30"/>
        <v>46059000000</v>
      </c>
      <c r="AH112" s="9">
        <f t="shared" si="31"/>
        <v>46050000000</v>
      </c>
      <c r="AI112" s="9">
        <f t="shared" si="32"/>
        <v>40839000000</v>
      </c>
      <c r="AJ112" s="12" t="e">
        <f>#REF!-A112</f>
        <v>#REF!</v>
      </c>
      <c r="AK112" s="16"/>
      <c r="AL112" s="9">
        <f t="shared" si="22"/>
        <v>929000000</v>
      </c>
      <c r="AM112" s="16"/>
      <c r="AN112" s="16"/>
      <c r="AO112" s="16"/>
      <c r="AP112" s="16"/>
      <c r="AQ112" s="12" t="e">
        <f>#REF!+#REF!+#REF!</f>
        <v>#REF!</v>
      </c>
      <c r="AR112" s="12">
        <f t="shared" si="19"/>
        <v>-151000000</v>
      </c>
      <c r="AS112" s="12" t="e">
        <f>#REF!-AU112+#REF!+#REF!</f>
        <v>#REF!</v>
      </c>
      <c r="AT112" s="12" t="e">
        <f>AS112-VLOOKUP(A112,[1]选股结果!$A$2:$BJ$3005,48,FALSE)*0.08</f>
        <v>#REF!</v>
      </c>
      <c r="AU112" s="12">
        <f t="shared" si="23"/>
        <v>5211000000</v>
      </c>
      <c r="AV112" s="12" t="e">
        <f>#REF!+S112+H112</f>
        <v>#REF!</v>
      </c>
      <c r="AW112" s="12" t="e">
        <f t="shared" si="24"/>
        <v>#REF!</v>
      </c>
      <c r="AX112" s="12" t="e">
        <f t="shared" si="25"/>
        <v>#REF!</v>
      </c>
      <c r="AY112" s="12" t="e">
        <f t="shared" si="26"/>
        <v>#REF!</v>
      </c>
      <c r="AZ112" s="12">
        <f t="shared" si="20"/>
        <v>-77264000000</v>
      </c>
      <c r="BA112" s="12">
        <f t="shared" si="21"/>
        <v>46059000000</v>
      </c>
      <c r="BB112" s="12" t="e">
        <f t="shared" si="27"/>
        <v>#REF!</v>
      </c>
    </row>
    <row r="113" spans="1:54">
      <c r="A113" s="5" t="s">
        <v>275</v>
      </c>
      <c r="B113" s="5" t="s">
        <v>276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28"/>
        <v>69835253044.45</v>
      </c>
      <c r="AF113" s="9">
        <f t="shared" si="29"/>
        <v>72146203253.5</v>
      </c>
      <c r="AG113" s="9">
        <f t="shared" si="30"/>
        <v>-2976673820.6</v>
      </c>
      <c r="AH113" s="9">
        <f t="shared" si="31"/>
        <v>-2820329771.14</v>
      </c>
      <c r="AI113" s="9">
        <f t="shared" si="32"/>
        <v>-2595594286.55</v>
      </c>
      <c r="AJ113" s="12" t="e">
        <f>#REF!-A113</f>
        <v>#REF!</v>
      </c>
      <c r="AK113" s="16"/>
      <c r="AL113" s="9">
        <f t="shared" si="22"/>
        <v>13891994245.79</v>
      </c>
      <c r="AM113" s="16"/>
      <c r="AN113" s="16"/>
      <c r="AO113" s="16"/>
      <c r="AP113" s="16"/>
      <c r="AQ113" s="12" t="e">
        <f>#REF!+#REF!+#REF!</f>
        <v>#REF!</v>
      </c>
      <c r="AR113" s="12">
        <f t="shared" si="19"/>
        <v>-252118301.58</v>
      </c>
      <c r="AS113" s="12" t="e">
        <f>#REF!-AU113+#REF!+#REF!</f>
        <v>#REF!</v>
      </c>
      <c r="AT113" s="12" t="e">
        <f>AS113-VLOOKUP(A113,[1]选股结果!$A$2:$BJ$3005,48,FALSE)*0.08</f>
        <v>#REF!</v>
      </c>
      <c r="AU113" s="12">
        <f t="shared" si="23"/>
        <v>-224735484.59</v>
      </c>
      <c r="AV113" s="12" t="e">
        <f>#REF!+S113+H113</f>
        <v>#REF!</v>
      </c>
      <c r="AW113" s="12" t="e">
        <f t="shared" si="24"/>
        <v>#REF!</v>
      </c>
      <c r="AX113" s="12" t="e">
        <f t="shared" si="25"/>
        <v>#REF!</v>
      </c>
      <c r="AY113" s="12" t="e">
        <f t="shared" si="26"/>
        <v>#REF!</v>
      </c>
      <c r="AZ113" s="12">
        <f t="shared" si="20"/>
        <v>-70965948294.66</v>
      </c>
      <c r="BA113" s="12">
        <f t="shared" si="21"/>
        <v>-2976673820.6</v>
      </c>
      <c r="BB113" s="12" t="e">
        <f t="shared" si="27"/>
        <v>#REF!</v>
      </c>
    </row>
    <row r="114" spans="1:54">
      <c r="A114" s="5" t="s">
        <v>277</v>
      </c>
      <c r="B114" s="5" t="s">
        <v>278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28"/>
        <v>69795855677.5</v>
      </c>
      <c r="AF114" s="9">
        <f t="shared" si="29"/>
        <v>64861644979.99</v>
      </c>
      <c r="AG114" s="9">
        <f t="shared" si="30"/>
        <v>4865893363.81999</v>
      </c>
      <c r="AH114" s="9">
        <f t="shared" si="31"/>
        <v>5008180704.76999</v>
      </c>
      <c r="AI114" s="9">
        <f t="shared" si="32"/>
        <v>4411866132.12999</v>
      </c>
      <c r="AJ114" s="12" t="e">
        <f>#REF!-A114</f>
        <v>#REF!</v>
      </c>
      <c r="AK114" s="16"/>
      <c r="AL114" s="9">
        <f t="shared" si="22"/>
        <v>4113156186.55</v>
      </c>
      <c r="AM114" s="16"/>
      <c r="AN114" s="16"/>
      <c r="AO114" s="16"/>
      <c r="AP114" s="16"/>
      <c r="AQ114" s="12" t="e">
        <f>#REF!+#REF!+#REF!</f>
        <v>#REF!</v>
      </c>
      <c r="AR114" s="12">
        <f t="shared" si="19"/>
        <v>-148436331.22</v>
      </c>
      <c r="AS114" s="12" t="e">
        <f>#REF!-AU114+#REF!+#REF!</f>
        <v>#REF!</v>
      </c>
      <c r="AT114" s="12" t="e">
        <f>AS114-VLOOKUP(A114,[1]选股结果!$A$2:$BJ$3005,48,FALSE)*0.08</f>
        <v>#REF!</v>
      </c>
      <c r="AU114" s="12">
        <f t="shared" si="23"/>
        <v>596314572.64</v>
      </c>
      <c r="AV114" s="12" t="e">
        <f>#REF!+S114+H114</f>
        <v>#REF!</v>
      </c>
      <c r="AW114" s="12" t="e">
        <f t="shared" si="24"/>
        <v>#REF!</v>
      </c>
      <c r="AX114" s="12" t="e">
        <f t="shared" si="25"/>
        <v>#REF!</v>
      </c>
      <c r="AY114" s="12" t="e">
        <f t="shared" si="26"/>
        <v>#REF!</v>
      </c>
      <c r="AZ114" s="12">
        <f t="shared" si="20"/>
        <v>-70350060300.71</v>
      </c>
      <c r="BA114" s="12">
        <f t="shared" si="21"/>
        <v>4865893363.81999</v>
      </c>
      <c r="BB114" s="12" t="e">
        <f t="shared" si="27"/>
        <v>#REF!</v>
      </c>
    </row>
    <row r="115" spans="1:54">
      <c r="A115" s="5" t="s">
        <v>279</v>
      </c>
      <c r="B115" s="5" t="s">
        <v>280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28"/>
        <v>68382063600.76</v>
      </c>
      <c r="AF115" s="9">
        <f t="shared" si="29"/>
        <v>66680658264.86</v>
      </c>
      <c r="AG115" s="9">
        <f t="shared" si="30"/>
        <v>1353884724.13001</v>
      </c>
      <c r="AH115" s="9">
        <f t="shared" si="31"/>
        <v>1389943218.12001</v>
      </c>
      <c r="AI115" s="9">
        <f t="shared" si="32"/>
        <v>1056777699.05001</v>
      </c>
      <c r="AJ115" s="12" t="e">
        <f>#REF!-A115</f>
        <v>#REF!</v>
      </c>
      <c r="AK115" s="16"/>
      <c r="AL115" s="9">
        <f t="shared" si="22"/>
        <v>1275983332.63</v>
      </c>
      <c r="AM115" s="16"/>
      <c r="AN115" s="16"/>
      <c r="AO115" s="16"/>
      <c r="AP115" s="16"/>
      <c r="AQ115" s="12" t="e">
        <f>#REF!+#REF!+#REF!</f>
        <v>#REF!</v>
      </c>
      <c r="AR115" s="12">
        <f t="shared" si="19"/>
        <v>-54479360.58</v>
      </c>
      <c r="AS115" s="12" t="e">
        <f>#REF!-AU115+#REF!+#REF!</f>
        <v>#REF!</v>
      </c>
      <c r="AT115" s="12" t="e">
        <f>AS115-VLOOKUP(A115,[1]选股结果!$A$2:$BJ$3005,48,FALSE)*0.08</f>
        <v>#REF!</v>
      </c>
      <c r="AU115" s="12">
        <f t="shared" si="23"/>
        <v>333165519.07</v>
      </c>
      <c r="AV115" s="12" t="e">
        <f>#REF!+S115+H115</f>
        <v>#REF!</v>
      </c>
      <c r="AW115" s="12" t="e">
        <f t="shared" si="24"/>
        <v>#REF!</v>
      </c>
      <c r="AX115" s="12" t="e">
        <f t="shared" si="25"/>
        <v>#REF!</v>
      </c>
      <c r="AY115" s="12" t="e">
        <f t="shared" si="26"/>
        <v>#REF!</v>
      </c>
      <c r="AZ115" s="12">
        <f t="shared" si="20"/>
        <v>-68703817259.94</v>
      </c>
      <c r="BA115" s="12">
        <f t="shared" si="21"/>
        <v>1353884724.13001</v>
      </c>
      <c r="BB115" s="12" t="e">
        <f t="shared" si="27"/>
        <v>#REF!</v>
      </c>
    </row>
    <row r="116" spans="1:54">
      <c r="A116" s="5" t="s">
        <v>281</v>
      </c>
      <c r="B116" s="5" t="s">
        <v>282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28"/>
        <v>66041508993.54</v>
      </c>
      <c r="AF116" s="9">
        <f t="shared" si="29"/>
        <v>65148501087.07</v>
      </c>
      <c r="AG116" s="9">
        <f t="shared" si="30"/>
        <v>586504018.349994</v>
      </c>
      <c r="AH116" s="9">
        <f t="shared" si="31"/>
        <v>575260673.529994</v>
      </c>
      <c r="AI116" s="9">
        <f t="shared" si="32"/>
        <v>320658762.399994</v>
      </c>
      <c r="AJ116" s="12" t="e">
        <f>#REF!-A116</f>
        <v>#REF!</v>
      </c>
      <c r="AK116" s="16"/>
      <c r="AL116" s="9">
        <f t="shared" si="22"/>
        <v>1091997486.05</v>
      </c>
      <c r="AM116" s="16"/>
      <c r="AN116" s="16"/>
      <c r="AO116" s="16"/>
      <c r="AP116" s="16"/>
      <c r="AQ116" s="12" t="e">
        <f>#REF!+#REF!+#REF!</f>
        <v>#REF!</v>
      </c>
      <c r="AR116" s="12">
        <f t="shared" si="19"/>
        <v>-13604886.74</v>
      </c>
      <c r="AS116" s="12" t="e">
        <f>#REF!-AU116+#REF!+#REF!</f>
        <v>#REF!</v>
      </c>
      <c r="AT116" s="12" t="e">
        <f>AS116-VLOOKUP(A116,[1]选股结果!$A$2:$BJ$3005,48,FALSE)*0.08</f>
        <v>#REF!</v>
      </c>
      <c r="AU116" s="12">
        <f t="shared" si="23"/>
        <v>254601911.13</v>
      </c>
      <c r="AV116" s="12" t="e">
        <f>#REF!+S116+H116</f>
        <v>#REF!</v>
      </c>
      <c r="AW116" s="12" t="e">
        <f t="shared" si="24"/>
        <v>#REF!</v>
      </c>
      <c r="AX116" s="12" t="e">
        <f t="shared" si="25"/>
        <v>#REF!</v>
      </c>
      <c r="AY116" s="12" t="e">
        <f t="shared" si="26"/>
        <v>#REF!</v>
      </c>
      <c r="AZ116" s="12">
        <f t="shared" si="20"/>
        <v>-66494848941.95</v>
      </c>
      <c r="BA116" s="12">
        <f t="shared" si="21"/>
        <v>586504018.349994</v>
      </c>
      <c r="BB116" s="12" t="e">
        <f t="shared" si="27"/>
        <v>#REF!</v>
      </c>
    </row>
    <row r="117" spans="1:54">
      <c r="A117" s="5" t="s">
        <v>283</v>
      </c>
      <c r="B117" s="5" t="s">
        <v>284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28"/>
        <v>65230512239.93</v>
      </c>
      <c r="AF117" s="9">
        <f t="shared" si="29"/>
        <v>64521160999.66</v>
      </c>
      <c r="AG117" s="9">
        <f t="shared" si="30"/>
        <v>1032545423.96</v>
      </c>
      <c r="AH117" s="9">
        <f t="shared" si="31"/>
        <v>1036676887.18</v>
      </c>
      <c r="AI117" s="9">
        <f t="shared" si="32"/>
        <v>740989766.36</v>
      </c>
      <c r="AJ117" s="12" t="e">
        <f>#REF!-A117</f>
        <v>#REF!</v>
      </c>
      <c r="AK117" s="16"/>
      <c r="AL117" s="9">
        <f t="shared" si="22"/>
        <v>1176768279.66</v>
      </c>
      <c r="AM117" s="16"/>
      <c r="AN117" s="16"/>
      <c r="AO117" s="16"/>
      <c r="AP117" s="16"/>
      <c r="AQ117" s="12" t="e">
        <f>#REF!+#REF!+#REF!</f>
        <v>#REF!</v>
      </c>
      <c r="AR117" s="12">
        <f t="shared" si="19"/>
        <v>-5240311.23</v>
      </c>
      <c r="AS117" s="12" t="e">
        <f>#REF!-AU117+#REF!+#REF!</f>
        <v>#REF!</v>
      </c>
      <c r="AT117" s="12" t="e">
        <f>AS117-VLOOKUP(A117,[1]选股结果!$A$2:$BJ$3005,48,FALSE)*0.08</f>
        <v>#REF!</v>
      </c>
      <c r="AU117" s="12">
        <f t="shared" si="23"/>
        <v>295687120.82</v>
      </c>
      <c r="AV117" s="12" t="e">
        <f>#REF!+S117+H117</f>
        <v>#REF!</v>
      </c>
      <c r="AW117" s="12" t="e">
        <f t="shared" si="24"/>
        <v>#REF!</v>
      </c>
      <c r="AX117" s="12" t="e">
        <f t="shared" si="25"/>
        <v>#REF!</v>
      </c>
      <c r="AY117" s="12" t="e">
        <f t="shared" si="26"/>
        <v>#REF!</v>
      </c>
      <c r="AZ117" s="12">
        <f t="shared" si="20"/>
        <v>-65587180431.59</v>
      </c>
      <c r="BA117" s="12">
        <f t="shared" si="21"/>
        <v>1032545423.96</v>
      </c>
      <c r="BB117" s="12" t="e">
        <f t="shared" si="27"/>
        <v>#REF!</v>
      </c>
    </row>
    <row r="118" spans="1:54">
      <c r="A118" s="5" t="s">
        <v>285</v>
      </c>
      <c r="B118" s="5" t="s">
        <v>286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28"/>
        <v>65108087799.77</v>
      </c>
      <c r="AF118" s="9">
        <f t="shared" si="29"/>
        <v>61313756142.79</v>
      </c>
      <c r="AG118" s="9">
        <f t="shared" si="30"/>
        <v>3794620115.89999</v>
      </c>
      <c r="AH118" s="9">
        <f t="shared" si="31"/>
        <v>3804871134.18999</v>
      </c>
      <c r="AI118" s="9">
        <f t="shared" si="32"/>
        <v>3498300361.86999</v>
      </c>
      <c r="AJ118" s="12" t="e">
        <f>#REF!-A118</f>
        <v>#REF!</v>
      </c>
      <c r="AK118" s="16"/>
      <c r="AL118" s="9">
        <f t="shared" si="22"/>
        <v>1065022975.96</v>
      </c>
      <c r="AM118" s="16"/>
      <c r="AN118" s="16"/>
      <c r="AO118" s="16"/>
      <c r="AP118" s="16"/>
      <c r="AQ118" s="12" t="e">
        <f>#REF!+#REF!+#REF!</f>
        <v>#REF!</v>
      </c>
      <c r="AR118" s="12">
        <f t="shared" si="19"/>
        <v>-20457384.59</v>
      </c>
      <c r="AS118" s="12" t="e">
        <f>#REF!-AU118+#REF!+#REF!</f>
        <v>#REF!</v>
      </c>
      <c r="AT118" s="12" t="e">
        <f>AS118-VLOOKUP(A118,[1]选股结果!$A$2:$BJ$3005,48,FALSE)*0.08</f>
        <v>#REF!</v>
      </c>
      <c r="AU118" s="12">
        <f t="shared" si="23"/>
        <v>306570772.32</v>
      </c>
      <c r="AV118" s="12" t="e">
        <f>#REF!+S118+H118</f>
        <v>#REF!</v>
      </c>
      <c r="AW118" s="12" t="e">
        <f t="shared" si="24"/>
        <v>#REF!</v>
      </c>
      <c r="AX118" s="12" t="e">
        <f t="shared" si="25"/>
        <v>#REF!</v>
      </c>
      <c r="AY118" s="12" t="e">
        <f t="shared" si="26"/>
        <v>#REF!</v>
      </c>
      <c r="AZ118" s="12">
        <f t="shared" si="20"/>
        <v>-65795124530</v>
      </c>
      <c r="BA118" s="12">
        <f t="shared" si="21"/>
        <v>3794620115.89999</v>
      </c>
      <c r="BB118" s="12" t="e">
        <f t="shared" si="27"/>
        <v>#REF!</v>
      </c>
    </row>
    <row r="119" spans="1:54">
      <c r="A119" s="5" t="s">
        <v>287</v>
      </c>
      <c r="B119" s="5" t="s">
        <v>288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28"/>
        <v>64313902856.38</v>
      </c>
      <c r="AF119" s="9">
        <f t="shared" si="29"/>
        <v>62078616315.42</v>
      </c>
      <c r="AG119" s="9">
        <f t="shared" si="30"/>
        <v>2540604642.06</v>
      </c>
      <c r="AH119" s="9">
        <f t="shared" si="31"/>
        <v>2530465016.06</v>
      </c>
      <c r="AI119" s="9">
        <f t="shared" si="32"/>
        <v>1910006944.5</v>
      </c>
      <c r="AJ119" s="12" t="e">
        <f>#REF!-A119</f>
        <v>#REF!</v>
      </c>
      <c r="AK119" s="16"/>
      <c r="AL119" s="9">
        <f t="shared" si="22"/>
        <v>2956816640.05</v>
      </c>
      <c r="AM119" s="16"/>
      <c r="AN119" s="16"/>
      <c r="AO119" s="16"/>
      <c r="AP119" s="16"/>
      <c r="AQ119" s="12" t="e">
        <f>#REF!+#REF!+#REF!</f>
        <v>#REF!</v>
      </c>
      <c r="AR119" s="12">
        <f t="shared" si="19"/>
        <v>-23756754.63</v>
      </c>
      <c r="AS119" s="12" t="e">
        <f>#REF!-AU119+#REF!+#REF!</f>
        <v>#REF!</v>
      </c>
      <c r="AT119" s="12" t="e">
        <f>AS119-VLOOKUP(A119,[1]选股结果!$A$2:$BJ$3005,48,FALSE)*0.08</f>
        <v>#REF!</v>
      </c>
      <c r="AU119" s="12">
        <f t="shared" si="23"/>
        <v>620458071.56</v>
      </c>
      <c r="AV119" s="12" t="e">
        <f>#REF!+S119+H119</f>
        <v>#REF!</v>
      </c>
      <c r="AW119" s="12" t="e">
        <f t="shared" si="24"/>
        <v>#REF!</v>
      </c>
      <c r="AX119" s="12" t="e">
        <f t="shared" si="25"/>
        <v>#REF!</v>
      </c>
      <c r="AY119" s="12" t="e">
        <f t="shared" si="26"/>
        <v>#REF!</v>
      </c>
      <c r="AZ119" s="12">
        <f t="shared" si="20"/>
        <v>-65212070298.82</v>
      </c>
      <c r="BA119" s="12">
        <f t="shared" si="21"/>
        <v>2540604642.06</v>
      </c>
      <c r="BB119" s="12" t="e">
        <f t="shared" si="27"/>
        <v>#REF!</v>
      </c>
    </row>
    <row r="120" spans="1:54">
      <c r="A120" s="5" t="s">
        <v>289</v>
      </c>
      <c r="B120" s="5" t="s">
        <v>290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28"/>
        <v>64254778192.75</v>
      </c>
      <c r="AF120" s="9">
        <f t="shared" si="29"/>
        <v>62304934200.22</v>
      </c>
      <c r="AG120" s="9">
        <f t="shared" si="30"/>
        <v>1784930409.07</v>
      </c>
      <c r="AH120" s="9">
        <f t="shared" si="31"/>
        <v>1798572612.87</v>
      </c>
      <c r="AI120" s="9">
        <f t="shared" si="32"/>
        <v>1438854934.34</v>
      </c>
      <c r="AJ120" s="12" t="e">
        <f>#REF!-A120</f>
        <v>#REF!</v>
      </c>
      <c r="AK120" s="16"/>
      <c r="AL120" s="9">
        <f t="shared" si="22"/>
        <v>1729569451.06</v>
      </c>
      <c r="AM120" s="16"/>
      <c r="AN120" s="16"/>
      <c r="AO120" s="16"/>
      <c r="AP120" s="16"/>
      <c r="AQ120" s="12" t="e">
        <f>#REF!+#REF!+#REF!</f>
        <v>#REF!</v>
      </c>
      <c r="AR120" s="12">
        <f t="shared" si="19"/>
        <v>-32827263.57</v>
      </c>
      <c r="AS120" s="12" t="e">
        <f>#REF!-AU120+#REF!+#REF!</f>
        <v>#REF!</v>
      </c>
      <c r="AT120" s="12" t="e">
        <f>AS120-VLOOKUP(A120,[1]选股结果!$A$2:$BJ$3005,48,FALSE)*0.08</f>
        <v>#REF!</v>
      </c>
      <c r="AU120" s="12">
        <f t="shared" si="23"/>
        <v>359717678.53</v>
      </c>
      <c r="AV120" s="12" t="e">
        <f>#REF!+S120+H120</f>
        <v>#REF!</v>
      </c>
      <c r="AW120" s="12" t="e">
        <f t="shared" si="24"/>
        <v>#REF!</v>
      </c>
      <c r="AX120" s="12" t="e">
        <f t="shared" si="25"/>
        <v>#REF!</v>
      </c>
      <c r="AY120" s="12" t="e">
        <f t="shared" si="26"/>
        <v>#REF!</v>
      </c>
      <c r="AZ120" s="12">
        <f t="shared" si="20"/>
        <v>-65429003217.89</v>
      </c>
      <c r="BA120" s="12">
        <f t="shared" si="21"/>
        <v>1784930409.07</v>
      </c>
      <c r="BB120" s="12" t="e">
        <f t="shared" si="27"/>
        <v>#REF!</v>
      </c>
    </row>
    <row r="121" spans="1:54">
      <c r="A121" s="5" t="s">
        <v>291</v>
      </c>
      <c r="B121" s="5" t="s">
        <v>292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28"/>
        <v>63996224555.72</v>
      </c>
      <c r="AF121" s="9">
        <f t="shared" si="29"/>
        <v>58948480080.75</v>
      </c>
      <c r="AG121" s="9">
        <f t="shared" si="30"/>
        <v>5026473959.69</v>
      </c>
      <c r="AH121" s="9">
        <f t="shared" si="31"/>
        <v>5000169467.15</v>
      </c>
      <c r="AI121" s="9">
        <f t="shared" si="32"/>
        <v>4239198723.45</v>
      </c>
      <c r="AJ121" s="12" t="e">
        <f>#REF!-A121</f>
        <v>#REF!</v>
      </c>
      <c r="AK121" s="16"/>
      <c r="AL121" s="9">
        <f t="shared" si="22"/>
        <v>2406320372.25</v>
      </c>
      <c r="AM121" s="16"/>
      <c r="AN121" s="16"/>
      <c r="AO121" s="16"/>
      <c r="AP121" s="16"/>
      <c r="AQ121" s="12" t="e">
        <f>#REF!+#REF!+#REF!</f>
        <v>#REF!</v>
      </c>
      <c r="AR121" s="12">
        <f t="shared" si="19"/>
        <v>-20887822.2</v>
      </c>
      <c r="AS121" s="12" t="e">
        <f>#REF!-AU121+#REF!+#REF!</f>
        <v>#REF!</v>
      </c>
      <c r="AT121" s="12" t="e">
        <f>AS121-VLOOKUP(A121,[1]选股结果!$A$2:$BJ$3005,48,FALSE)*0.08</f>
        <v>#REF!</v>
      </c>
      <c r="AU121" s="12">
        <f t="shared" si="23"/>
        <v>760970743.7</v>
      </c>
      <c r="AV121" s="12" t="e">
        <f>#REF!+S121+H121</f>
        <v>#REF!</v>
      </c>
      <c r="AW121" s="12" t="e">
        <f t="shared" si="24"/>
        <v>#REF!</v>
      </c>
      <c r="AX121" s="12" t="e">
        <f t="shared" si="25"/>
        <v>#REF!</v>
      </c>
      <c r="AY121" s="12" t="e">
        <f t="shared" si="26"/>
        <v>#REF!</v>
      </c>
      <c r="AZ121" s="12">
        <f t="shared" si="20"/>
        <v>-65883657413.66</v>
      </c>
      <c r="BA121" s="12">
        <f t="shared" si="21"/>
        <v>5026473959.69</v>
      </c>
      <c r="BB121" s="12" t="e">
        <f t="shared" si="27"/>
        <v>#REF!</v>
      </c>
    </row>
    <row r="122" spans="1:54">
      <c r="A122" s="5" t="s">
        <v>293</v>
      </c>
      <c r="B122" s="5" t="s">
        <v>294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28"/>
        <v>63683363299.64</v>
      </c>
      <c r="AF122" s="9">
        <f t="shared" si="29"/>
        <v>57656355907.72</v>
      </c>
      <c r="AG122" s="9">
        <f t="shared" si="30"/>
        <v>7422485362.99</v>
      </c>
      <c r="AH122" s="9">
        <f t="shared" si="31"/>
        <v>7513125723.14</v>
      </c>
      <c r="AI122" s="9">
        <f t="shared" si="32"/>
        <v>5864294341.32</v>
      </c>
      <c r="AJ122" s="12" t="e">
        <f>#REF!-A122</f>
        <v>#REF!</v>
      </c>
      <c r="AK122" s="16"/>
      <c r="AL122" s="9">
        <f t="shared" si="22"/>
        <v>5768275801.77</v>
      </c>
      <c r="AM122" s="16"/>
      <c r="AN122" s="16"/>
      <c r="AO122" s="16"/>
      <c r="AP122" s="16"/>
      <c r="AQ122" s="12" t="e">
        <f>#REF!+#REF!+#REF!</f>
        <v>#REF!</v>
      </c>
      <c r="AR122" s="12">
        <f t="shared" si="19"/>
        <v>-187546138.27</v>
      </c>
      <c r="AS122" s="12" t="e">
        <f>#REF!-AU122+#REF!+#REF!</f>
        <v>#REF!</v>
      </c>
      <c r="AT122" s="12" t="e">
        <f>AS122-VLOOKUP(A122,[1]选股结果!$A$2:$BJ$3005,48,FALSE)*0.08</f>
        <v>#REF!</v>
      </c>
      <c r="AU122" s="12">
        <f t="shared" si="23"/>
        <v>1648831381.82</v>
      </c>
      <c r="AV122" s="12" t="e">
        <f>#REF!+S122+H122</f>
        <v>#REF!</v>
      </c>
      <c r="AW122" s="12" t="e">
        <f t="shared" si="24"/>
        <v>#REF!</v>
      </c>
      <c r="AX122" s="12" t="e">
        <f t="shared" si="25"/>
        <v>#REF!</v>
      </c>
      <c r="AY122" s="12" t="e">
        <f t="shared" si="26"/>
        <v>#REF!</v>
      </c>
      <c r="AZ122" s="12">
        <f t="shared" si="20"/>
        <v>-65003671587.48</v>
      </c>
      <c r="BA122" s="12">
        <f t="shared" si="21"/>
        <v>7422485362.99</v>
      </c>
      <c r="BB122" s="12" t="e">
        <f t="shared" si="27"/>
        <v>#REF!</v>
      </c>
    </row>
    <row r="123" spans="1:54">
      <c r="A123" s="5" t="s">
        <v>295</v>
      </c>
      <c r="B123" s="5" t="s">
        <v>296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28"/>
        <v>61863093000</v>
      </c>
      <c r="AF123" s="9">
        <f t="shared" si="29"/>
        <v>60150245000</v>
      </c>
      <c r="AG123" s="9">
        <f t="shared" si="30"/>
        <v>2488467000</v>
      </c>
      <c r="AH123" s="9">
        <f t="shared" si="31"/>
        <v>2426951000</v>
      </c>
      <c r="AI123" s="9">
        <f t="shared" si="32"/>
        <v>1946069000</v>
      </c>
      <c r="AJ123" s="12" t="e">
        <f>#REF!-A123</f>
        <v>#REF!</v>
      </c>
      <c r="AK123" s="16"/>
      <c r="AL123" s="9">
        <f t="shared" si="22"/>
        <v>12515864000</v>
      </c>
      <c r="AM123" s="16"/>
      <c r="AN123" s="16"/>
      <c r="AO123" s="16"/>
      <c r="AP123" s="16"/>
      <c r="AQ123" s="12" t="e">
        <f>#REF!+#REF!+#REF!</f>
        <v>#REF!</v>
      </c>
      <c r="AR123" s="12">
        <f t="shared" si="19"/>
        <v>-11365000</v>
      </c>
      <c r="AS123" s="12" t="e">
        <f>#REF!-AU123+#REF!+#REF!</f>
        <v>#REF!</v>
      </c>
      <c r="AT123" s="12" t="e">
        <f>AS123-VLOOKUP(A123,[1]选股结果!$A$2:$BJ$3005,48,FALSE)*0.08</f>
        <v>#REF!</v>
      </c>
      <c r="AU123" s="12">
        <f t="shared" si="23"/>
        <v>480882000</v>
      </c>
      <c r="AV123" s="12" t="e">
        <f>#REF!+S123+H123</f>
        <v>#REF!</v>
      </c>
      <c r="AW123" s="12" t="e">
        <f t="shared" si="24"/>
        <v>#REF!</v>
      </c>
      <c r="AX123" s="12" t="e">
        <f t="shared" si="25"/>
        <v>#REF!</v>
      </c>
      <c r="AY123" s="12" t="e">
        <f t="shared" si="26"/>
        <v>#REF!</v>
      </c>
      <c r="AZ123" s="12">
        <f t="shared" si="20"/>
        <v>-52949230000</v>
      </c>
      <c r="BA123" s="12">
        <f t="shared" si="21"/>
        <v>2488467000</v>
      </c>
      <c r="BB123" s="12" t="e">
        <f t="shared" si="27"/>
        <v>#REF!</v>
      </c>
    </row>
    <row r="124" spans="1:54">
      <c r="A124" s="5" t="s">
        <v>297</v>
      </c>
      <c r="B124" s="5" t="s">
        <v>298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28"/>
        <v>61427400512.67</v>
      </c>
      <c r="AF124" s="9">
        <f t="shared" si="29"/>
        <v>56367721090.19</v>
      </c>
      <c r="AG124" s="9">
        <f t="shared" si="30"/>
        <v>5071099842.81</v>
      </c>
      <c r="AH124" s="9">
        <f t="shared" si="31"/>
        <v>5040573419.6</v>
      </c>
      <c r="AI124" s="9">
        <f t="shared" si="32"/>
        <v>3757192145.32</v>
      </c>
      <c r="AJ124" s="12" t="e">
        <f>#REF!-A124</f>
        <v>#REF!</v>
      </c>
      <c r="AK124" s="16"/>
      <c r="AL124" s="9">
        <f t="shared" si="22"/>
        <v>1133728342.23</v>
      </c>
      <c r="AM124" s="16"/>
      <c r="AN124" s="16"/>
      <c r="AO124" s="16"/>
      <c r="AP124" s="16"/>
      <c r="AQ124" s="12" t="e">
        <f>#REF!+#REF!+#REF!</f>
        <v>#REF!</v>
      </c>
      <c r="AR124" s="12">
        <f t="shared" si="19"/>
        <v>-4758875.68</v>
      </c>
      <c r="AS124" s="12" t="e">
        <f>#REF!-AU124+#REF!+#REF!</f>
        <v>#REF!</v>
      </c>
      <c r="AT124" s="12" t="e">
        <f>AS124-VLOOKUP(A124,[1]选股结果!$A$2:$BJ$3005,48,FALSE)*0.08</f>
        <v>#REF!</v>
      </c>
      <c r="AU124" s="12">
        <f t="shared" si="23"/>
        <v>1283381274.28</v>
      </c>
      <c r="AV124" s="12" t="e">
        <f>#REF!+S124+H124</f>
        <v>#REF!</v>
      </c>
      <c r="AW124" s="12" t="e">
        <f t="shared" si="24"/>
        <v>#REF!</v>
      </c>
      <c r="AX124" s="12" t="e">
        <f t="shared" si="25"/>
        <v>#REF!</v>
      </c>
      <c r="AY124" s="12" t="e">
        <f t="shared" si="26"/>
        <v>#REF!</v>
      </c>
      <c r="AZ124" s="12">
        <f t="shared" si="20"/>
        <v>-62915241258.6</v>
      </c>
      <c r="BA124" s="12">
        <f t="shared" si="21"/>
        <v>5071099842.81</v>
      </c>
      <c r="BB124" s="12" t="e">
        <f t="shared" si="27"/>
        <v>#REF!</v>
      </c>
    </row>
    <row r="125" spans="1:54">
      <c r="A125" s="5" t="s">
        <v>299</v>
      </c>
      <c r="B125" s="5" t="s">
        <v>300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28"/>
        <v>61084129041.92</v>
      </c>
      <c r="AF125" s="9">
        <f t="shared" si="29"/>
        <v>57925164783.62</v>
      </c>
      <c r="AG125" s="9">
        <f t="shared" si="30"/>
        <v>4186882625.02</v>
      </c>
      <c r="AH125" s="9">
        <f t="shared" si="31"/>
        <v>4049817119.12</v>
      </c>
      <c r="AI125" s="9">
        <f t="shared" si="32"/>
        <v>3067829502.05</v>
      </c>
      <c r="AJ125" s="12" t="e">
        <f>#REF!-A125</f>
        <v>#REF!</v>
      </c>
      <c r="AK125" s="16"/>
      <c r="AL125" s="9">
        <f t="shared" si="22"/>
        <v>5959241121.61</v>
      </c>
      <c r="AM125" s="16"/>
      <c r="AN125" s="16"/>
      <c r="AO125" s="16"/>
      <c r="AP125" s="16"/>
      <c r="AQ125" s="12" t="e">
        <f>#REF!+#REF!+#REF!</f>
        <v>#REF!</v>
      </c>
      <c r="AR125" s="12">
        <f t="shared" si="19"/>
        <v>-74753521.56</v>
      </c>
      <c r="AS125" s="12" t="e">
        <f>#REF!-AU125+#REF!+#REF!</f>
        <v>#REF!</v>
      </c>
      <c r="AT125" s="12" t="e">
        <f>AS125-VLOOKUP(A125,[1]选股结果!$A$2:$BJ$3005,48,FALSE)*0.08</f>
        <v>#REF!</v>
      </c>
      <c r="AU125" s="12">
        <f t="shared" si="23"/>
        <v>981987617.07</v>
      </c>
      <c r="AV125" s="12" t="e">
        <f>#REF!+S125+H125</f>
        <v>#REF!</v>
      </c>
      <c r="AW125" s="12" t="e">
        <f t="shared" si="24"/>
        <v>#REF!</v>
      </c>
      <c r="AX125" s="12" t="e">
        <f t="shared" si="25"/>
        <v>#REF!</v>
      </c>
      <c r="AY125" s="12" t="e">
        <f t="shared" si="26"/>
        <v>#REF!</v>
      </c>
      <c r="AZ125" s="12">
        <f t="shared" si="20"/>
        <v>-61005117390.9</v>
      </c>
      <c r="BA125" s="12">
        <f t="shared" si="21"/>
        <v>4186882625.02</v>
      </c>
      <c r="BB125" s="12" t="e">
        <f t="shared" si="27"/>
        <v>#REF!</v>
      </c>
    </row>
    <row r="126" spans="1:54">
      <c r="A126" s="5" t="s">
        <v>301</v>
      </c>
      <c r="B126" s="5" t="s">
        <v>302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28"/>
        <v>60078565970.03</v>
      </c>
      <c r="AF126" s="9">
        <f t="shared" si="29"/>
        <v>59836007759.82</v>
      </c>
      <c r="AG126" s="9">
        <f t="shared" si="30"/>
        <v>266637673.839991</v>
      </c>
      <c r="AH126" s="9">
        <f t="shared" si="31"/>
        <v>275358074.899991</v>
      </c>
      <c r="AI126" s="9">
        <f t="shared" si="32"/>
        <v>213756238.849991</v>
      </c>
      <c r="AJ126" s="12" t="e">
        <f>#REF!-A126</f>
        <v>#REF!</v>
      </c>
      <c r="AK126" s="16"/>
      <c r="AL126" s="9">
        <f t="shared" si="22"/>
        <v>504464568.1</v>
      </c>
      <c r="AM126" s="16"/>
      <c r="AN126" s="16"/>
      <c r="AO126" s="16"/>
      <c r="AP126" s="16"/>
      <c r="AQ126" s="12" t="e">
        <f>#REF!+#REF!+#REF!</f>
        <v>#REF!</v>
      </c>
      <c r="AR126" s="12">
        <f t="shared" si="19"/>
        <v>-9230223.08</v>
      </c>
      <c r="AS126" s="12" t="e">
        <f>#REF!-AU126+#REF!+#REF!</f>
        <v>#REF!</v>
      </c>
      <c r="AT126" s="12" t="e">
        <f>AS126-VLOOKUP(A126,[1]选股结果!$A$2:$BJ$3005,48,FALSE)*0.08</f>
        <v>#REF!</v>
      </c>
      <c r="AU126" s="12">
        <f t="shared" si="23"/>
        <v>61601836.05</v>
      </c>
      <c r="AV126" s="12" t="e">
        <f>#REF!+S126+H126</f>
        <v>#REF!</v>
      </c>
      <c r="AW126" s="12" t="e">
        <f t="shared" si="24"/>
        <v>#REF!</v>
      </c>
      <c r="AX126" s="12" t="e">
        <f t="shared" si="25"/>
        <v>#REF!</v>
      </c>
      <c r="AY126" s="12" t="e">
        <f t="shared" si="26"/>
        <v>#REF!</v>
      </c>
      <c r="AZ126" s="12">
        <f t="shared" si="20"/>
        <v>-60165182219.98</v>
      </c>
      <c r="BA126" s="12">
        <f t="shared" si="21"/>
        <v>266637673.839991</v>
      </c>
      <c r="BB126" s="12" t="e">
        <f t="shared" si="27"/>
        <v>#REF!</v>
      </c>
    </row>
    <row r="127" spans="1:54">
      <c r="A127" s="5" t="s">
        <v>303</v>
      </c>
      <c r="B127" s="5" t="s">
        <v>304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28"/>
        <v>59155348560.88</v>
      </c>
      <c r="AF127" s="9">
        <f t="shared" si="29"/>
        <v>55293153765.33</v>
      </c>
      <c r="AG127" s="9">
        <f t="shared" si="30"/>
        <v>4043294868.12</v>
      </c>
      <c r="AH127" s="9">
        <f t="shared" si="31"/>
        <v>4050133090.15</v>
      </c>
      <c r="AI127" s="9">
        <f t="shared" si="32"/>
        <v>3250585828.95</v>
      </c>
      <c r="AJ127" s="12" t="e">
        <f>#REF!-A127</f>
        <v>#REF!</v>
      </c>
      <c r="AK127" s="16"/>
      <c r="AL127" s="9">
        <f t="shared" si="22"/>
        <v>1652132090.73</v>
      </c>
      <c r="AM127" s="16"/>
      <c r="AN127" s="16"/>
      <c r="AO127" s="16"/>
      <c r="AP127" s="16"/>
      <c r="AQ127" s="12" t="e">
        <f>#REF!+#REF!+#REF!</f>
        <v>#REF!</v>
      </c>
      <c r="AR127" s="12">
        <f t="shared" si="19"/>
        <v>-39674843.21</v>
      </c>
      <c r="AS127" s="12" t="e">
        <f>#REF!-AU127+#REF!+#REF!</f>
        <v>#REF!</v>
      </c>
      <c r="AT127" s="12" t="e">
        <f>AS127-VLOOKUP(A127,[1]选股结果!$A$2:$BJ$3005,48,FALSE)*0.08</f>
        <v>#REF!</v>
      </c>
      <c r="AU127" s="12">
        <f t="shared" si="23"/>
        <v>799547261.2</v>
      </c>
      <c r="AV127" s="12" t="e">
        <f>#REF!+S127+H127</f>
        <v>#REF!</v>
      </c>
      <c r="AW127" s="12" t="e">
        <f t="shared" si="24"/>
        <v>#REF!</v>
      </c>
      <c r="AX127" s="12" t="e">
        <f t="shared" si="25"/>
        <v>#REF!</v>
      </c>
      <c r="AY127" s="12" t="e">
        <f t="shared" si="26"/>
        <v>#REF!</v>
      </c>
      <c r="AZ127" s="12">
        <f t="shared" si="20"/>
        <v>-60032117760.22</v>
      </c>
      <c r="BA127" s="12">
        <f t="shared" si="21"/>
        <v>4043294868.12</v>
      </c>
      <c r="BB127" s="12" t="e">
        <f t="shared" si="27"/>
        <v>#REF!</v>
      </c>
    </row>
    <row r="128" spans="1:54">
      <c r="A128" s="5" t="s">
        <v>305</v>
      </c>
      <c r="B128" s="5" t="s">
        <v>306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28"/>
        <v>59134848695.07</v>
      </c>
      <c r="AF128" s="9">
        <f t="shared" si="29"/>
        <v>45649211104.64</v>
      </c>
      <c r="AG128" s="9">
        <f t="shared" si="30"/>
        <v>14652243245.91</v>
      </c>
      <c r="AH128" s="9">
        <f t="shared" si="31"/>
        <v>14648061572.55</v>
      </c>
      <c r="AI128" s="9">
        <f t="shared" si="32"/>
        <v>12515157848.24</v>
      </c>
      <c r="AJ128" s="12" t="e">
        <f>#REF!-A128</f>
        <v>#REF!</v>
      </c>
      <c r="AK128" s="16"/>
      <c r="AL128" s="9">
        <f t="shared" si="22"/>
        <v>2125648456.52</v>
      </c>
      <c r="AM128" s="16"/>
      <c r="AN128" s="16"/>
      <c r="AO128" s="16"/>
      <c r="AP128" s="16"/>
      <c r="AQ128" s="12" t="e">
        <f>#REF!+#REF!+#REF!</f>
        <v>#REF!</v>
      </c>
      <c r="AR128" s="12">
        <f t="shared" si="19"/>
        <v>-39571636.88</v>
      </c>
      <c r="AS128" s="12" t="e">
        <f>#REF!-AU128+#REF!+#REF!</f>
        <v>#REF!</v>
      </c>
      <c r="AT128" s="12" t="e">
        <f>AS128-VLOOKUP(A128,[1]选股结果!$A$2:$BJ$3005,48,FALSE)*0.08</f>
        <v>#REF!</v>
      </c>
      <c r="AU128" s="12">
        <f t="shared" si="23"/>
        <v>2132903724.31</v>
      </c>
      <c r="AV128" s="12" t="e">
        <f>#REF!+S128+H128</f>
        <v>#REF!</v>
      </c>
      <c r="AW128" s="12" t="e">
        <f t="shared" si="24"/>
        <v>#REF!</v>
      </c>
      <c r="AX128" s="12" t="e">
        <f t="shared" si="25"/>
        <v>#REF!</v>
      </c>
      <c r="AY128" s="12" t="e">
        <f t="shared" si="26"/>
        <v>#REF!</v>
      </c>
      <c r="AZ128" s="12">
        <f t="shared" si="20"/>
        <v>-65879094640.02</v>
      </c>
      <c r="BA128" s="12">
        <f t="shared" si="21"/>
        <v>14652243245.91</v>
      </c>
      <c r="BB128" s="12" t="e">
        <f t="shared" si="27"/>
        <v>#REF!</v>
      </c>
    </row>
    <row r="129" spans="1:54">
      <c r="A129" s="5" t="s">
        <v>307</v>
      </c>
      <c r="B129" s="5" t="s">
        <v>308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28"/>
        <v>58580402245.36</v>
      </c>
      <c r="AF129" s="9">
        <f t="shared" si="29"/>
        <v>57907969262.3</v>
      </c>
      <c r="AG129" s="9">
        <f t="shared" si="30"/>
        <v>583200691.179997</v>
      </c>
      <c r="AH129" s="9">
        <f t="shared" si="31"/>
        <v>577477269.739997</v>
      </c>
      <c r="AI129" s="9">
        <f t="shared" si="32"/>
        <v>390849200.169997</v>
      </c>
      <c r="AJ129" s="12" t="e">
        <f>#REF!-A129</f>
        <v>#REF!</v>
      </c>
      <c r="AK129" s="16"/>
      <c r="AL129" s="9">
        <f t="shared" si="22"/>
        <v>830951595.77</v>
      </c>
      <c r="AM129" s="16"/>
      <c r="AN129" s="16"/>
      <c r="AO129" s="16"/>
      <c r="AP129" s="16"/>
      <c r="AQ129" s="12" t="e">
        <f>#REF!+#REF!+#REF!</f>
        <v>#REF!</v>
      </c>
      <c r="AR129" s="12">
        <f t="shared" si="19"/>
        <v>-3177509.38</v>
      </c>
      <c r="AS129" s="12" t="e">
        <f>#REF!-AU129+#REF!+#REF!</f>
        <v>#REF!</v>
      </c>
      <c r="AT129" s="12" t="e">
        <f>AS129-VLOOKUP(A129,[1]选股结果!$A$2:$BJ$3005,48,FALSE)*0.08</f>
        <v>#REF!</v>
      </c>
      <c r="AU129" s="12">
        <f t="shared" si="23"/>
        <v>186628069.57</v>
      </c>
      <c r="AV129" s="12" t="e">
        <f>#REF!+S129+H129</f>
        <v>#REF!</v>
      </c>
      <c r="AW129" s="12" t="e">
        <f t="shared" si="24"/>
        <v>#REF!</v>
      </c>
      <c r="AX129" s="12" t="e">
        <f t="shared" si="25"/>
        <v>#REF!</v>
      </c>
      <c r="AY129" s="12" t="e">
        <f t="shared" si="26"/>
        <v>#REF!</v>
      </c>
      <c r="AZ129" s="12">
        <f t="shared" si="20"/>
        <v>-58948524294.61</v>
      </c>
      <c r="BA129" s="12">
        <f t="shared" si="21"/>
        <v>583200691.179997</v>
      </c>
      <c r="BB129" s="12" t="e">
        <f t="shared" si="27"/>
        <v>#REF!</v>
      </c>
    </row>
    <row r="130" spans="1:54">
      <c r="A130" s="5" t="s">
        <v>309</v>
      </c>
      <c r="B130" s="5" t="s">
        <v>310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28"/>
        <v>58306271899.32</v>
      </c>
      <c r="AF130" s="9">
        <f t="shared" si="29"/>
        <v>55539669256.82</v>
      </c>
      <c r="AG130" s="9">
        <f t="shared" si="30"/>
        <v>9484731576.95</v>
      </c>
      <c r="AH130" s="9">
        <f t="shared" si="31"/>
        <v>9492735199.5</v>
      </c>
      <c r="AI130" s="9">
        <f t="shared" si="32"/>
        <v>6530903717.65</v>
      </c>
      <c r="AJ130" s="12" t="e">
        <f>#REF!-A130</f>
        <v>#REF!</v>
      </c>
      <c r="AK130" s="16"/>
      <c r="AL130" s="9">
        <f t="shared" si="22"/>
        <v>2667697685.79</v>
      </c>
      <c r="AM130" s="16"/>
      <c r="AN130" s="16"/>
      <c r="AO130" s="16"/>
      <c r="AP130" s="16"/>
      <c r="AQ130" s="12" t="e">
        <f>#REF!+#REF!+#REF!</f>
        <v>#REF!</v>
      </c>
      <c r="AR130" s="12">
        <f t="shared" ref="AR130:AR193" si="33">AA130-AB130</f>
        <v>-60392479.61</v>
      </c>
      <c r="AS130" s="12" t="e">
        <f>#REF!-AU130+#REF!+#REF!</f>
        <v>#REF!</v>
      </c>
      <c r="AT130" s="12" t="e">
        <f>AS130-VLOOKUP(A130,[1]选股结果!$A$2:$BJ$3005,48,FALSE)*0.08</f>
        <v>#REF!</v>
      </c>
      <c r="AU130" s="12">
        <f t="shared" si="23"/>
        <v>2961831481.85</v>
      </c>
      <c r="AV130" s="12" t="e">
        <f>#REF!+S130+H130</f>
        <v>#REF!</v>
      </c>
      <c r="AW130" s="12" t="e">
        <f t="shared" si="24"/>
        <v>#REF!</v>
      </c>
      <c r="AX130" s="12" t="e">
        <f t="shared" si="25"/>
        <v>#REF!</v>
      </c>
      <c r="AY130" s="12" t="e">
        <f t="shared" si="26"/>
        <v>#REF!</v>
      </c>
      <c r="AZ130" s="12">
        <f t="shared" ref="AZ130:AZ193" si="34">O130-S130-AA130-AB130-AC130-AD130+AK130-AE130</f>
        <v>-61485367762.3</v>
      </c>
      <c r="BA130" s="12">
        <f t="shared" ref="BA130:BA193" si="35">AG130</f>
        <v>9484731576.95</v>
      </c>
      <c r="BB130" s="12" t="e">
        <f t="shared" si="27"/>
        <v>#REF!</v>
      </c>
    </row>
    <row r="131" spans="1:54">
      <c r="A131" s="5" t="s">
        <v>311</v>
      </c>
      <c r="B131" s="5" t="s">
        <v>312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28"/>
        <v>57811543804.57</v>
      </c>
      <c r="AF131" s="9">
        <f t="shared" si="29"/>
        <v>328741571.55</v>
      </c>
      <c r="AG131" s="9">
        <f t="shared" si="30"/>
        <v>71217772274.68</v>
      </c>
      <c r="AH131" s="9">
        <f t="shared" si="31"/>
        <v>71173130383.25</v>
      </c>
      <c r="AI131" s="9">
        <f t="shared" si="32"/>
        <v>65633298696.59</v>
      </c>
      <c r="AJ131" s="12" t="e">
        <f>#REF!-A131</f>
        <v>#REF!</v>
      </c>
      <c r="AK131" s="16"/>
      <c r="AL131" s="9">
        <f t="shared" ref="AL131:AL194" si="36">O131+P131+Q131+Y131-AB131+AC131</f>
        <v>1489189320.1</v>
      </c>
      <c r="AM131" s="16"/>
      <c r="AN131" s="16"/>
      <c r="AO131" s="16"/>
      <c r="AP131" s="16"/>
      <c r="AQ131" s="12" t="e">
        <f>#REF!+#REF!+#REF!</f>
        <v>#REF!</v>
      </c>
      <c r="AR131" s="12">
        <f t="shared" si="33"/>
        <v>-29360226.01</v>
      </c>
      <c r="AS131" s="12" t="e">
        <f>#REF!-AU131+#REF!+#REF!</f>
        <v>#REF!</v>
      </c>
      <c r="AT131" s="12" t="e">
        <f>AS131-VLOOKUP(A131,[1]选股结果!$A$2:$BJ$3005,48,FALSE)*0.08</f>
        <v>#REF!</v>
      </c>
      <c r="AU131" s="12">
        <f t="shared" ref="AU131:AU194" si="37">AH131-AI131</f>
        <v>5539831686.66</v>
      </c>
      <c r="AV131" s="12" t="e">
        <f>#REF!+S131+H131</f>
        <v>#REF!</v>
      </c>
      <c r="AW131" s="12" t="e">
        <f t="shared" ref="AW131:AW194" si="38">AV131-AU131</f>
        <v>#REF!</v>
      </c>
      <c r="AX131" s="12" t="e">
        <f t="shared" ref="AX131:AX194" si="39">AV131-H131</f>
        <v>#REF!</v>
      </c>
      <c r="AY131" s="12" t="e">
        <f t="shared" ref="AY131:AY194" si="40">AV131-H131-AU131</f>
        <v>#REF!</v>
      </c>
      <c r="AZ131" s="12">
        <f t="shared" si="34"/>
        <v>-63125996263.13</v>
      </c>
      <c r="BA131" s="12">
        <f t="shared" si="35"/>
        <v>71217772274.68</v>
      </c>
      <c r="BB131" s="12" t="e">
        <f t="shared" ref="BB131:BB194" si="41">AF131-AG131+AH131+AI131-AJ131+AL131+AM131-AO131+AN131</f>
        <v>#REF!</v>
      </c>
    </row>
    <row r="132" spans="1:54">
      <c r="A132" s="5" t="s">
        <v>313</v>
      </c>
      <c r="B132" s="5" t="s">
        <v>314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28"/>
        <v>57634651489</v>
      </c>
      <c r="AF132" s="9">
        <f t="shared" si="29"/>
        <v>44677866424</v>
      </c>
      <c r="AG132" s="9">
        <f t="shared" si="30"/>
        <v>15033567079</v>
      </c>
      <c r="AH132" s="9">
        <f t="shared" si="31"/>
        <v>14943462644</v>
      </c>
      <c r="AI132" s="9">
        <f t="shared" si="32"/>
        <v>11433176943</v>
      </c>
      <c r="AJ132" s="12" t="e">
        <f>#REF!-A132</f>
        <v>#REF!</v>
      </c>
      <c r="AK132" s="16"/>
      <c r="AL132" s="9">
        <f t="shared" si="36"/>
        <v>1006666713</v>
      </c>
      <c r="AM132" s="16"/>
      <c r="AN132" s="16"/>
      <c r="AO132" s="16"/>
      <c r="AP132" s="16"/>
      <c r="AQ132" s="12" t="e">
        <f>#REF!+#REF!+#REF!</f>
        <v>#REF!</v>
      </c>
      <c r="AR132" s="12">
        <f t="shared" si="33"/>
        <v>-8790568</v>
      </c>
      <c r="AS132" s="12" t="e">
        <f>#REF!-AU132+#REF!+#REF!</f>
        <v>#REF!</v>
      </c>
      <c r="AT132" s="12" t="e">
        <f>AS132-VLOOKUP(A132,[1]选股结果!$A$2:$BJ$3005,48,FALSE)*0.08</f>
        <v>#REF!</v>
      </c>
      <c r="AU132" s="12">
        <f t="shared" si="37"/>
        <v>3510285701</v>
      </c>
      <c r="AV132" s="12" t="e">
        <f>#REF!+S132+H132</f>
        <v>#REF!</v>
      </c>
      <c r="AW132" s="12" t="e">
        <f t="shared" si="38"/>
        <v>#REF!</v>
      </c>
      <c r="AX132" s="12" t="e">
        <f t="shared" si="39"/>
        <v>#REF!</v>
      </c>
      <c r="AY132" s="12" t="e">
        <f t="shared" si="40"/>
        <v>#REF!</v>
      </c>
      <c r="AZ132" s="12">
        <f t="shared" si="34"/>
        <v>-61285854711</v>
      </c>
      <c r="BA132" s="12">
        <f t="shared" si="35"/>
        <v>15033567079</v>
      </c>
      <c r="BB132" s="12" t="e">
        <f t="shared" si="41"/>
        <v>#REF!</v>
      </c>
    </row>
    <row r="133" spans="1:54">
      <c r="A133" s="5" t="s">
        <v>315</v>
      </c>
      <c r="B133" s="5" t="s">
        <v>316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28"/>
        <v>57457425000</v>
      </c>
      <c r="AF133" s="9">
        <f t="shared" si="29"/>
        <v>73584421000</v>
      </c>
      <c r="AG133" s="9">
        <f t="shared" si="30"/>
        <v>-17598087000</v>
      </c>
      <c r="AH133" s="9">
        <f t="shared" si="31"/>
        <v>-17565030000</v>
      </c>
      <c r="AI133" s="9">
        <f t="shared" si="32"/>
        <v>-14715867000</v>
      </c>
      <c r="AJ133" s="12" t="e">
        <f>#REF!-A133</f>
        <v>#REF!</v>
      </c>
      <c r="AK133" s="16"/>
      <c r="AL133" s="9">
        <f t="shared" si="36"/>
        <v>6721262000</v>
      </c>
      <c r="AM133" s="16"/>
      <c r="AN133" s="16"/>
      <c r="AO133" s="16"/>
      <c r="AP133" s="16"/>
      <c r="AQ133" s="12" t="e">
        <f>#REF!+#REF!+#REF!</f>
        <v>#REF!</v>
      </c>
      <c r="AR133" s="12">
        <f t="shared" si="33"/>
        <v>-88974000</v>
      </c>
      <c r="AS133" s="12" t="e">
        <f>#REF!-AU133+#REF!+#REF!</f>
        <v>#REF!</v>
      </c>
      <c r="AT133" s="12" t="e">
        <f>AS133-VLOOKUP(A133,[1]选股结果!$A$2:$BJ$3005,48,FALSE)*0.08</f>
        <v>#REF!</v>
      </c>
      <c r="AU133" s="12">
        <f t="shared" si="37"/>
        <v>-2849163000</v>
      </c>
      <c r="AV133" s="12" t="e">
        <f>#REF!+S133+H133</f>
        <v>#REF!</v>
      </c>
      <c r="AW133" s="12" t="e">
        <f t="shared" si="38"/>
        <v>#REF!</v>
      </c>
      <c r="AX133" s="12" t="e">
        <f t="shared" si="39"/>
        <v>#REF!</v>
      </c>
      <c r="AY133" s="12" t="e">
        <f t="shared" si="40"/>
        <v>#REF!</v>
      </c>
      <c r="AZ133" s="12">
        <f t="shared" si="34"/>
        <v>-58157069000</v>
      </c>
      <c r="BA133" s="12">
        <f t="shared" si="35"/>
        <v>-17598087000</v>
      </c>
      <c r="BB133" s="12" t="e">
        <f t="shared" si="41"/>
        <v>#REF!</v>
      </c>
    </row>
    <row r="134" spans="1:54">
      <c r="A134" s="5" t="s">
        <v>317</v>
      </c>
      <c r="B134" s="5" t="s">
        <v>318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28"/>
        <v>56281803768.28</v>
      </c>
      <c r="AF134" s="9">
        <f t="shared" si="29"/>
        <v>47712445566.65</v>
      </c>
      <c r="AG134" s="9">
        <f t="shared" si="30"/>
        <v>8584284079.28</v>
      </c>
      <c r="AH134" s="9">
        <f t="shared" si="31"/>
        <v>8514539667.96</v>
      </c>
      <c r="AI134" s="9">
        <f t="shared" si="32"/>
        <v>8539917955.45</v>
      </c>
      <c r="AJ134" s="12" t="e">
        <f>#REF!-A134</f>
        <v>#REF!</v>
      </c>
      <c r="AK134" s="16"/>
      <c r="AL134" s="9">
        <f t="shared" si="36"/>
        <v>3064861344.82</v>
      </c>
      <c r="AM134" s="16"/>
      <c r="AN134" s="16"/>
      <c r="AO134" s="16"/>
      <c r="AP134" s="16"/>
      <c r="AQ134" s="12" t="e">
        <f>#REF!+#REF!+#REF!</f>
        <v>#REF!</v>
      </c>
      <c r="AR134" s="12">
        <f t="shared" si="33"/>
        <v>-227873721.11</v>
      </c>
      <c r="AS134" s="12" t="e">
        <f>#REF!-AU134+#REF!+#REF!</f>
        <v>#REF!</v>
      </c>
      <c r="AT134" s="12" t="e">
        <f>AS134-VLOOKUP(A134,[1]选股结果!$A$2:$BJ$3005,48,FALSE)*0.08</f>
        <v>#REF!</v>
      </c>
      <c r="AU134" s="12">
        <f t="shared" si="37"/>
        <v>-25378287.4899998</v>
      </c>
      <c r="AV134" s="12" t="e">
        <f>#REF!+S134+H134</f>
        <v>#REF!</v>
      </c>
      <c r="AW134" s="12" t="e">
        <f t="shared" si="38"/>
        <v>#REF!</v>
      </c>
      <c r="AX134" s="12" t="e">
        <f t="shared" si="39"/>
        <v>#REF!</v>
      </c>
      <c r="AY134" s="12" t="e">
        <f t="shared" si="40"/>
        <v>#REF!</v>
      </c>
      <c r="AZ134" s="12">
        <f t="shared" si="34"/>
        <v>-58269097391.98</v>
      </c>
      <c r="BA134" s="12">
        <f t="shared" si="35"/>
        <v>8584284079.28</v>
      </c>
      <c r="BB134" s="12" t="e">
        <f t="shared" si="41"/>
        <v>#REF!</v>
      </c>
    </row>
    <row r="135" spans="1:54">
      <c r="A135" s="5" t="s">
        <v>319</v>
      </c>
      <c r="B135" s="5" t="s">
        <v>320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28"/>
        <v>56205836143.64</v>
      </c>
      <c r="AF135" s="9">
        <f t="shared" si="29"/>
        <v>47930928542.94</v>
      </c>
      <c r="AG135" s="9">
        <f t="shared" si="30"/>
        <v>8562113690.97</v>
      </c>
      <c r="AH135" s="9">
        <f t="shared" si="31"/>
        <v>8441227075.97</v>
      </c>
      <c r="AI135" s="9">
        <f t="shared" si="32"/>
        <v>7326140326.83</v>
      </c>
      <c r="AJ135" s="12" t="e">
        <f>#REF!-A135</f>
        <v>#REF!</v>
      </c>
      <c r="AK135" s="16"/>
      <c r="AL135" s="9">
        <f t="shared" si="36"/>
        <v>3233887508.93</v>
      </c>
      <c r="AM135" s="16"/>
      <c r="AN135" s="16"/>
      <c r="AO135" s="16"/>
      <c r="AP135" s="16"/>
      <c r="AQ135" s="12" t="e">
        <f>#REF!+#REF!+#REF!</f>
        <v>#REF!</v>
      </c>
      <c r="AR135" s="12">
        <f t="shared" si="33"/>
        <v>-17666276.96</v>
      </c>
      <c r="AS135" s="12" t="e">
        <f>#REF!-AU135+#REF!+#REF!</f>
        <v>#REF!</v>
      </c>
      <c r="AT135" s="12" t="e">
        <f>AS135-VLOOKUP(A135,[1]选股结果!$A$2:$BJ$3005,48,FALSE)*0.08</f>
        <v>#REF!</v>
      </c>
      <c r="AU135" s="12">
        <f t="shared" si="37"/>
        <v>1115086749.14</v>
      </c>
      <c r="AV135" s="12" t="e">
        <f>#REF!+S135+H135</f>
        <v>#REF!</v>
      </c>
      <c r="AW135" s="12" t="e">
        <f t="shared" si="38"/>
        <v>#REF!</v>
      </c>
      <c r="AX135" s="12" t="e">
        <f t="shared" si="39"/>
        <v>#REF!</v>
      </c>
      <c r="AY135" s="12" t="e">
        <f t="shared" si="40"/>
        <v>#REF!</v>
      </c>
      <c r="AZ135" s="12">
        <f t="shared" si="34"/>
        <v>-57495393192.38</v>
      </c>
      <c r="BA135" s="12">
        <f t="shared" si="35"/>
        <v>8562113690.97</v>
      </c>
      <c r="BB135" s="12" t="e">
        <f t="shared" si="41"/>
        <v>#REF!</v>
      </c>
    </row>
    <row r="136" spans="1:54">
      <c r="A136" s="5" t="s">
        <v>321</v>
      </c>
      <c r="B136" s="5" t="s">
        <v>322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28"/>
        <v>55629267490.88</v>
      </c>
      <c r="AF136" s="9">
        <f t="shared" si="29"/>
        <v>44117391608.9</v>
      </c>
      <c r="AG136" s="9">
        <f t="shared" si="30"/>
        <v>10960199571.79</v>
      </c>
      <c r="AH136" s="9">
        <f t="shared" si="31"/>
        <v>10946017787.04</v>
      </c>
      <c r="AI136" s="9">
        <f t="shared" si="32"/>
        <v>9730256446.61</v>
      </c>
      <c r="AJ136" s="12" t="e">
        <f>#REF!-A136</f>
        <v>#REF!</v>
      </c>
      <c r="AK136" s="16"/>
      <c r="AL136" s="9">
        <f t="shared" si="36"/>
        <v>8728597024.08</v>
      </c>
      <c r="AM136" s="16"/>
      <c r="AN136" s="16"/>
      <c r="AO136" s="16"/>
      <c r="AP136" s="16"/>
      <c r="AQ136" s="12" t="e">
        <f>#REF!+#REF!+#REF!</f>
        <v>#REF!</v>
      </c>
      <c r="AR136" s="12">
        <f t="shared" si="33"/>
        <v>-58333999.53</v>
      </c>
      <c r="AS136" s="12" t="e">
        <f>#REF!-AU136+#REF!+#REF!</f>
        <v>#REF!</v>
      </c>
      <c r="AT136" s="12" t="e">
        <f>AS136-VLOOKUP(A136,[1]选股结果!$A$2:$BJ$3005,48,FALSE)*0.08</f>
        <v>#REF!</v>
      </c>
      <c r="AU136" s="12">
        <f t="shared" si="37"/>
        <v>1215761340.43</v>
      </c>
      <c r="AV136" s="12" t="e">
        <f>#REF!+S136+H136</f>
        <v>#REF!</v>
      </c>
      <c r="AW136" s="12" t="e">
        <f t="shared" si="38"/>
        <v>#REF!</v>
      </c>
      <c r="AX136" s="12" t="e">
        <f t="shared" si="39"/>
        <v>#REF!</v>
      </c>
      <c r="AY136" s="12" t="e">
        <f t="shared" si="40"/>
        <v>#REF!</v>
      </c>
      <c r="AZ136" s="12">
        <f t="shared" si="34"/>
        <v>-56328504362.54</v>
      </c>
      <c r="BA136" s="12">
        <f t="shared" si="35"/>
        <v>10960199571.79</v>
      </c>
      <c r="BB136" s="12" t="e">
        <f t="shared" si="41"/>
        <v>#REF!</v>
      </c>
    </row>
    <row r="137" spans="1:54">
      <c r="A137" s="5" t="s">
        <v>323</v>
      </c>
      <c r="B137" s="5" t="s">
        <v>324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28"/>
        <v>55117021959</v>
      </c>
      <c r="AF137" s="9">
        <f t="shared" si="29"/>
        <v>59208664704</v>
      </c>
      <c r="AG137" s="9">
        <f t="shared" si="30"/>
        <v>4184445721</v>
      </c>
      <c r="AH137" s="9">
        <f t="shared" si="31"/>
        <v>4192280725</v>
      </c>
      <c r="AI137" s="9">
        <f t="shared" si="32"/>
        <v>4278977763</v>
      </c>
      <c r="AJ137" s="12" t="e">
        <f>#REF!-A137</f>
        <v>#REF!</v>
      </c>
      <c r="AK137" s="16"/>
      <c r="AL137" s="9">
        <f t="shared" si="36"/>
        <v>7128052320</v>
      </c>
      <c r="AM137" s="16"/>
      <c r="AN137" s="16"/>
      <c r="AO137" s="16"/>
      <c r="AP137" s="16"/>
      <c r="AQ137" s="12" t="e">
        <f>#REF!+#REF!+#REF!</f>
        <v>#REF!</v>
      </c>
      <c r="AR137" s="12">
        <f t="shared" si="33"/>
        <v>-19535765</v>
      </c>
      <c r="AS137" s="12" t="e">
        <f>#REF!-AU137+#REF!+#REF!</f>
        <v>#REF!</v>
      </c>
      <c r="AT137" s="12" t="e">
        <f>AS137-VLOOKUP(A137,[1]选股结果!$A$2:$BJ$3005,48,FALSE)*0.08</f>
        <v>#REF!</v>
      </c>
      <c r="AU137" s="12">
        <f t="shared" si="37"/>
        <v>-86697038</v>
      </c>
      <c r="AV137" s="12" t="e">
        <f>#REF!+S137+H137</f>
        <v>#REF!</v>
      </c>
      <c r="AW137" s="12" t="e">
        <f t="shared" si="38"/>
        <v>#REF!</v>
      </c>
      <c r="AX137" s="12" t="e">
        <f t="shared" si="39"/>
        <v>#REF!</v>
      </c>
      <c r="AY137" s="12" t="e">
        <f t="shared" si="40"/>
        <v>#REF!</v>
      </c>
      <c r="AZ137" s="12">
        <f t="shared" si="34"/>
        <v>-53914618047</v>
      </c>
      <c r="BA137" s="12">
        <f t="shared" si="35"/>
        <v>4184445721</v>
      </c>
      <c r="BB137" s="12" t="e">
        <f t="shared" si="41"/>
        <v>#REF!</v>
      </c>
    </row>
    <row r="138" spans="1:54">
      <c r="A138" s="5" t="s">
        <v>325</v>
      </c>
      <c r="B138" s="5" t="s">
        <v>326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28"/>
        <v>54427253993.35</v>
      </c>
      <c r="AF138" s="9">
        <f t="shared" si="29"/>
        <v>48403261276.99</v>
      </c>
      <c r="AG138" s="9">
        <f t="shared" si="30"/>
        <v>5855651778.84</v>
      </c>
      <c r="AH138" s="9">
        <f t="shared" si="31"/>
        <v>5937815584.99</v>
      </c>
      <c r="AI138" s="9">
        <f t="shared" si="32"/>
        <v>5001357666.73</v>
      </c>
      <c r="AJ138" s="12" t="e">
        <f>#REF!-A138</f>
        <v>#REF!</v>
      </c>
      <c r="AK138" s="16"/>
      <c r="AL138" s="9">
        <f t="shared" si="36"/>
        <v>4267060117.37</v>
      </c>
      <c r="AM138" s="16"/>
      <c r="AN138" s="16"/>
      <c r="AO138" s="16"/>
      <c r="AP138" s="16"/>
      <c r="AQ138" s="12" t="e">
        <f>#REF!+#REF!+#REF!</f>
        <v>#REF!</v>
      </c>
      <c r="AR138" s="12">
        <f t="shared" si="33"/>
        <v>-119471884.81</v>
      </c>
      <c r="AS138" s="12" t="e">
        <f>#REF!-AU138+#REF!+#REF!</f>
        <v>#REF!</v>
      </c>
      <c r="AT138" s="12" t="e">
        <f>AS138-VLOOKUP(A138,[1]选股结果!$A$2:$BJ$3005,48,FALSE)*0.08</f>
        <v>#REF!</v>
      </c>
      <c r="AU138" s="12">
        <f t="shared" si="37"/>
        <v>936457918.26</v>
      </c>
      <c r="AV138" s="12" t="e">
        <f>#REF!+S138+H138</f>
        <v>#REF!</v>
      </c>
      <c r="AW138" s="12" t="e">
        <f t="shared" si="38"/>
        <v>#REF!</v>
      </c>
      <c r="AX138" s="12" t="e">
        <f t="shared" si="39"/>
        <v>#REF!</v>
      </c>
      <c r="AY138" s="12" t="e">
        <f t="shared" si="40"/>
        <v>#REF!</v>
      </c>
      <c r="AZ138" s="12">
        <f t="shared" si="34"/>
        <v>-55176092135.86</v>
      </c>
      <c r="BA138" s="12">
        <f t="shared" si="35"/>
        <v>5855651778.84</v>
      </c>
      <c r="BB138" s="12" t="e">
        <f t="shared" si="41"/>
        <v>#REF!</v>
      </c>
    </row>
    <row r="139" spans="1:54">
      <c r="A139" s="5" t="s">
        <v>327</v>
      </c>
      <c r="B139" s="5" t="s">
        <v>328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42">C139</f>
        <v>53649101740.15</v>
      </c>
      <c r="AF139" s="9">
        <f t="shared" ref="AF139:AF202" si="43">(G139+O139+P139+Q139+R139)+S139</f>
        <v>51591161187.81</v>
      </c>
      <c r="AG139" s="9">
        <f t="shared" ref="AG139:AG202" si="44">AE139-AF139+T139+V139+W139-X139-Y139+Z139+AA139</f>
        <v>6141368245.06</v>
      </c>
      <c r="AH139" s="9">
        <f t="shared" ref="AH139:AH202" si="45">AG139+AB139-AC139</f>
        <v>6094847698.95</v>
      </c>
      <c r="AI139" s="9">
        <f t="shared" ref="AI139:AI202" si="46">AH139-AD139</f>
        <v>5329291638.24</v>
      </c>
      <c r="AJ139" s="12" t="e">
        <f>#REF!-A139</f>
        <v>#REF!</v>
      </c>
      <c r="AK139" s="16"/>
      <c r="AL139" s="9">
        <f t="shared" si="36"/>
        <v>7138719567.12</v>
      </c>
      <c r="AM139" s="16"/>
      <c r="AN139" s="16"/>
      <c r="AO139" s="16"/>
      <c r="AP139" s="16"/>
      <c r="AQ139" s="12" t="e">
        <f>#REF!+#REF!+#REF!</f>
        <v>#REF!</v>
      </c>
      <c r="AR139" s="12">
        <f t="shared" si="33"/>
        <v>-49447758.72</v>
      </c>
      <c r="AS139" s="12" t="e">
        <f>#REF!-AU139+#REF!+#REF!</f>
        <v>#REF!</v>
      </c>
      <c r="AT139" s="12" t="e">
        <f>AS139-VLOOKUP(A139,[1]选股结果!$A$2:$BJ$3005,48,FALSE)*0.08</f>
        <v>#REF!</v>
      </c>
      <c r="AU139" s="12">
        <f t="shared" si="37"/>
        <v>765556060.71</v>
      </c>
      <c r="AV139" s="12" t="e">
        <f>#REF!+S139+H139</f>
        <v>#REF!</v>
      </c>
      <c r="AW139" s="12" t="e">
        <f t="shared" si="38"/>
        <v>#REF!</v>
      </c>
      <c r="AX139" s="12" t="e">
        <f t="shared" si="39"/>
        <v>#REF!</v>
      </c>
      <c r="AY139" s="12" t="e">
        <f t="shared" si="40"/>
        <v>#REF!</v>
      </c>
      <c r="AZ139" s="12">
        <f t="shared" si="34"/>
        <v>-53117535528.61</v>
      </c>
      <c r="BA139" s="12">
        <f t="shared" si="35"/>
        <v>6141368245.06</v>
      </c>
      <c r="BB139" s="12" t="e">
        <f t="shared" si="41"/>
        <v>#REF!</v>
      </c>
    </row>
    <row r="140" spans="1:54">
      <c r="A140" s="5" t="s">
        <v>329</v>
      </c>
      <c r="B140" s="5" t="s">
        <v>330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42"/>
        <v>53539542415.85</v>
      </c>
      <c r="AF140" s="9">
        <f t="shared" si="43"/>
        <v>49470087334.14</v>
      </c>
      <c r="AG140" s="9">
        <f t="shared" si="44"/>
        <v>4163438722.23</v>
      </c>
      <c r="AH140" s="9">
        <f t="shared" si="45"/>
        <v>4106069731.55</v>
      </c>
      <c r="AI140" s="9">
        <f t="shared" si="46"/>
        <v>3410201067.27</v>
      </c>
      <c r="AJ140" s="12" t="e">
        <f>#REF!-A140</f>
        <v>#REF!</v>
      </c>
      <c r="AK140" s="16"/>
      <c r="AL140" s="9">
        <f t="shared" si="36"/>
        <v>6350236516.06</v>
      </c>
      <c r="AM140" s="16"/>
      <c r="AN140" s="16"/>
      <c r="AO140" s="16"/>
      <c r="AP140" s="16"/>
      <c r="AQ140" s="12" t="e">
        <f>#REF!+#REF!+#REF!</f>
        <v>#REF!</v>
      </c>
      <c r="AR140" s="12">
        <f t="shared" si="33"/>
        <v>-17033752.53</v>
      </c>
      <c r="AS140" s="12" t="e">
        <f>#REF!-AU140+#REF!+#REF!</f>
        <v>#REF!</v>
      </c>
      <c r="AT140" s="12" t="e">
        <f>AS140-VLOOKUP(A140,[1]选股结果!$A$2:$BJ$3005,48,FALSE)*0.08</f>
        <v>#REF!</v>
      </c>
      <c r="AU140" s="12">
        <f t="shared" si="37"/>
        <v>695868664.28</v>
      </c>
      <c r="AV140" s="12" t="e">
        <f>#REF!+S140+H140</f>
        <v>#REF!</v>
      </c>
      <c r="AW140" s="12" t="e">
        <f t="shared" si="38"/>
        <v>#REF!</v>
      </c>
      <c r="AX140" s="12" t="e">
        <f t="shared" si="39"/>
        <v>#REF!</v>
      </c>
      <c r="AY140" s="12" t="e">
        <f t="shared" si="40"/>
        <v>#REF!</v>
      </c>
      <c r="AZ140" s="12">
        <f t="shared" si="34"/>
        <v>-53971796561.35</v>
      </c>
      <c r="BA140" s="12">
        <f t="shared" si="35"/>
        <v>4163438722.23</v>
      </c>
      <c r="BB140" s="12" t="e">
        <f t="shared" si="41"/>
        <v>#REF!</v>
      </c>
    </row>
    <row r="141" spans="1:54">
      <c r="A141" s="5" t="s">
        <v>331</v>
      </c>
      <c r="B141" s="5" t="s">
        <v>332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42"/>
        <v>53423922464.63</v>
      </c>
      <c r="AF141" s="9">
        <f t="shared" si="43"/>
        <v>53363637968.97</v>
      </c>
      <c r="AG141" s="9">
        <f t="shared" si="44"/>
        <v>721458485.449996</v>
      </c>
      <c r="AH141" s="9">
        <f t="shared" si="45"/>
        <v>720995860.199996</v>
      </c>
      <c r="AI141" s="9">
        <f t="shared" si="46"/>
        <v>532589473.629996</v>
      </c>
      <c r="AJ141" s="12" t="e">
        <f>#REF!-A141</f>
        <v>#REF!</v>
      </c>
      <c r="AK141" s="16"/>
      <c r="AL141" s="9">
        <f t="shared" si="36"/>
        <v>1030902967.4</v>
      </c>
      <c r="AM141" s="16"/>
      <c r="AN141" s="16"/>
      <c r="AO141" s="16"/>
      <c r="AP141" s="16"/>
      <c r="AQ141" s="12" t="e">
        <f>#REF!+#REF!+#REF!</f>
        <v>#REF!</v>
      </c>
      <c r="AR141" s="12">
        <f t="shared" si="33"/>
        <v>-12352188.13</v>
      </c>
      <c r="AS141" s="12" t="e">
        <f>#REF!-AU141+#REF!+#REF!</f>
        <v>#REF!</v>
      </c>
      <c r="AT141" s="12" t="e">
        <f>AS141-VLOOKUP(A141,[1]选股结果!$A$2:$BJ$3005,48,FALSE)*0.08</f>
        <v>#REF!</v>
      </c>
      <c r="AU141" s="12">
        <f t="shared" si="37"/>
        <v>188406386.57</v>
      </c>
      <c r="AV141" s="12" t="e">
        <f>#REF!+S141+H141</f>
        <v>#REF!</v>
      </c>
      <c r="AW141" s="12" t="e">
        <f t="shared" si="38"/>
        <v>#REF!</v>
      </c>
      <c r="AX141" s="12" t="e">
        <f t="shared" si="39"/>
        <v>#REF!</v>
      </c>
      <c r="AY141" s="12" t="e">
        <f t="shared" si="40"/>
        <v>#REF!</v>
      </c>
      <c r="AZ141" s="12">
        <f t="shared" si="34"/>
        <v>-53539248987.97</v>
      </c>
      <c r="BA141" s="12">
        <f t="shared" si="35"/>
        <v>721458485.449996</v>
      </c>
      <c r="BB141" s="12" t="e">
        <f t="shared" si="41"/>
        <v>#REF!</v>
      </c>
    </row>
    <row r="142" spans="1:54">
      <c r="A142" s="5" t="s">
        <v>333</v>
      </c>
      <c r="B142" s="5" t="s">
        <v>334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42"/>
        <v>53094932934</v>
      </c>
      <c r="AF142" s="9">
        <f t="shared" si="43"/>
        <v>52758007322</v>
      </c>
      <c r="AG142" s="9">
        <f t="shared" si="44"/>
        <v>389161291</v>
      </c>
      <c r="AH142" s="9">
        <f t="shared" si="45"/>
        <v>391396513</v>
      </c>
      <c r="AI142" s="9">
        <f t="shared" si="46"/>
        <v>306388853</v>
      </c>
      <c r="AJ142" s="12" t="e">
        <f>#REF!-A142</f>
        <v>#REF!</v>
      </c>
      <c r="AK142" s="16"/>
      <c r="AL142" s="9">
        <f t="shared" si="36"/>
        <v>1901512818</v>
      </c>
      <c r="AM142" s="16"/>
      <c r="AN142" s="16"/>
      <c r="AO142" s="16"/>
      <c r="AP142" s="16"/>
      <c r="AQ142" s="12" t="e">
        <f>#REF!+#REF!+#REF!</f>
        <v>#REF!</v>
      </c>
      <c r="AR142" s="12">
        <f t="shared" si="33"/>
        <v>-5000091</v>
      </c>
      <c r="AS142" s="12" t="e">
        <f>#REF!-AU142+#REF!+#REF!</f>
        <v>#REF!</v>
      </c>
      <c r="AT142" s="12" t="e">
        <f>AS142-VLOOKUP(A142,[1]选股结果!$A$2:$BJ$3005,48,FALSE)*0.08</f>
        <v>#REF!</v>
      </c>
      <c r="AU142" s="12">
        <f t="shared" si="37"/>
        <v>85007660</v>
      </c>
      <c r="AV142" s="12" t="e">
        <f>#REF!+S142+H142</f>
        <v>#REF!</v>
      </c>
      <c r="AW142" s="12" t="e">
        <f t="shared" si="38"/>
        <v>#REF!</v>
      </c>
      <c r="AX142" s="12" t="e">
        <f t="shared" si="39"/>
        <v>#REF!</v>
      </c>
      <c r="AY142" s="12" t="e">
        <f t="shared" si="40"/>
        <v>#REF!</v>
      </c>
      <c r="AZ142" s="12">
        <f t="shared" si="34"/>
        <v>-54183592988</v>
      </c>
      <c r="BA142" s="12">
        <f t="shared" si="35"/>
        <v>389161291</v>
      </c>
      <c r="BB142" s="12" t="e">
        <f t="shared" si="41"/>
        <v>#REF!</v>
      </c>
    </row>
    <row r="143" spans="1:54">
      <c r="A143" s="5" t="s">
        <v>335</v>
      </c>
      <c r="B143" s="5" t="s">
        <v>336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42"/>
        <v>52789165548.1</v>
      </c>
      <c r="AF143" s="9">
        <f t="shared" si="43"/>
        <v>49510990070.8</v>
      </c>
      <c r="AG143" s="9">
        <f t="shared" si="44"/>
        <v>3596735034.38</v>
      </c>
      <c r="AH143" s="9">
        <f t="shared" si="45"/>
        <v>3562798827.19</v>
      </c>
      <c r="AI143" s="9">
        <f t="shared" si="46"/>
        <v>3124884645.68</v>
      </c>
      <c r="AJ143" s="12" t="e">
        <f>#REF!-A143</f>
        <v>#REF!</v>
      </c>
      <c r="AK143" s="16"/>
      <c r="AL143" s="9">
        <f t="shared" si="36"/>
        <v>2010171434.58</v>
      </c>
      <c r="AM143" s="16"/>
      <c r="AN143" s="16"/>
      <c r="AO143" s="16"/>
      <c r="AP143" s="16"/>
      <c r="AQ143" s="12" t="e">
        <f>#REF!+#REF!+#REF!</f>
        <v>#REF!</v>
      </c>
      <c r="AR143" s="12">
        <f t="shared" si="33"/>
        <v>-7446521.57</v>
      </c>
      <c r="AS143" s="12" t="e">
        <f>#REF!-AU143+#REF!+#REF!</f>
        <v>#REF!</v>
      </c>
      <c r="AT143" s="12" t="e">
        <f>AS143-VLOOKUP(A143,[1]选股结果!$A$2:$BJ$3005,48,FALSE)*0.08</f>
        <v>#REF!</v>
      </c>
      <c r="AU143" s="12">
        <f t="shared" si="37"/>
        <v>437914181.51</v>
      </c>
      <c r="AV143" s="12" t="e">
        <f>#REF!+S143+H143</f>
        <v>#REF!</v>
      </c>
      <c r="AW143" s="12" t="e">
        <f t="shared" si="38"/>
        <v>#REF!</v>
      </c>
      <c r="AX143" s="12" t="e">
        <f t="shared" si="39"/>
        <v>#REF!</v>
      </c>
      <c r="AY143" s="12" t="e">
        <f t="shared" si="40"/>
        <v>#REF!</v>
      </c>
      <c r="AZ143" s="12">
        <f t="shared" si="34"/>
        <v>-53225153674.76</v>
      </c>
      <c r="BA143" s="12">
        <f t="shared" si="35"/>
        <v>3596735034.38</v>
      </c>
      <c r="BB143" s="12" t="e">
        <f t="shared" si="41"/>
        <v>#REF!</v>
      </c>
    </row>
    <row r="144" spans="1:54">
      <c r="A144" s="5" t="s">
        <v>337</v>
      </c>
      <c r="B144" s="5" t="s">
        <v>338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42"/>
        <v>52501000000</v>
      </c>
      <c r="AF144" s="9">
        <f t="shared" si="43"/>
        <v>67880000000</v>
      </c>
      <c r="AG144" s="9">
        <f t="shared" si="44"/>
        <v>-15233000000</v>
      </c>
      <c r="AH144" s="9">
        <f t="shared" si="45"/>
        <v>-15087000000</v>
      </c>
      <c r="AI144" s="9">
        <f t="shared" si="46"/>
        <v>-12209000000</v>
      </c>
      <c r="AJ144" s="12" t="e">
        <f>#REF!-A144</f>
        <v>#REF!</v>
      </c>
      <c r="AK144" s="16"/>
      <c r="AL144" s="9">
        <f t="shared" si="36"/>
        <v>4869000000</v>
      </c>
      <c r="AM144" s="16"/>
      <c r="AN144" s="16"/>
      <c r="AO144" s="16"/>
      <c r="AP144" s="16"/>
      <c r="AQ144" s="12" t="e">
        <f>#REF!+#REF!+#REF!</f>
        <v>#REF!</v>
      </c>
      <c r="AR144" s="12">
        <f t="shared" si="33"/>
        <v>-166000000</v>
      </c>
      <c r="AS144" s="12" t="e">
        <f>#REF!-AU144+#REF!+#REF!</f>
        <v>#REF!</v>
      </c>
      <c r="AT144" s="12" t="e">
        <f>AS144-VLOOKUP(A144,[1]选股结果!$A$2:$BJ$3005,48,FALSE)*0.08</f>
        <v>#REF!</v>
      </c>
      <c r="AU144" s="12">
        <f t="shared" si="37"/>
        <v>-2878000000</v>
      </c>
      <c r="AV144" s="12" t="e">
        <f>#REF!+S144+H144</f>
        <v>#REF!</v>
      </c>
      <c r="AW144" s="12" t="e">
        <f t="shared" si="38"/>
        <v>#REF!</v>
      </c>
      <c r="AX144" s="12" t="e">
        <f t="shared" si="39"/>
        <v>#REF!</v>
      </c>
      <c r="AY144" s="12" t="e">
        <f t="shared" si="40"/>
        <v>#REF!</v>
      </c>
      <c r="AZ144" s="12">
        <f t="shared" si="34"/>
        <v>-52872000000</v>
      </c>
      <c r="BA144" s="12">
        <f t="shared" si="35"/>
        <v>-15233000000</v>
      </c>
      <c r="BB144" s="12" t="e">
        <f t="shared" si="41"/>
        <v>#REF!</v>
      </c>
    </row>
    <row r="145" spans="1:54">
      <c r="A145" s="5" t="s">
        <v>339</v>
      </c>
      <c r="B145" s="5" t="s">
        <v>340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42"/>
        <v>52235213294.9</v>
      </c>
      <c r="AF145" s="9">
        <f t="shared" si="43"/>
        <v>51126367339.2</v>
      </c>
      <c r="AG145" s="9">
        <f t="shared" si="44"/>
        <v>1052771577.29</v>
      </c>
      <c r="AH145" s="9">
        <f t="shared" si="45"/>
        <v>1071315625.4</v>
      </c>
      <c r="AI145" s="9">
        <f t="shared" si="46"/>
        <v>785216371.25</v>
      </c>
      <c r="AJ145" s="12" t="e">
        <f>#REF!-A145</f>
        <v>#REF!</v>
      </c>
      <c r="AK145" s="16"/>
      <c r="AL145" s="9">
        <f t="shared" si="36"/>
        <v>2069697843.88</v>
      </c>
      <c r="AM145" s="16"/>
      <c r="AN145" s="16"/>
      <c r="AO145" s="16"/>
      <c r="AP145" s="16"/>
      <c r="AQ145" s="12" t="e">
        <f>#REF!+#REF!+#REF!</f>
        <v>#REF!</v>
      </c>
      <c r="AR145" s="12">
        <f t="shared" si="33"/>
        <v>-59181087.62</v>
      </c>
      <c r="AS145" s="12" t="e">
        <f>#REF!-AU145+#REF!+#REF!</f>
        <v>#REF!</v>
      </c>
      <c r="AT145" s="12" t="e">
        <f>AS145-VLOOKUP(A145,[1]选股结果!$A$2:$BJ$3005,48,FALSE)*0.08</f>
        <v>#REF!</v>
      </c>
      <c r="AU145" s="12">
        <f t="shared" si="37"/>
        <v>286099254.15</v>
      </c>
      <c r="AV145" s="12" t="e">
        <f>#REF!+S145+H145</f>
        <v>#REF!</v>
      </c>
      <c r="AW145" s="12" t="e">
        <f t="shared" si="38"/>
        <v>#REF!</v>
      </c>
      <c r="AX145" s="12" t="e">
        <f t="shared" si="39"/>
        <v>#REF!</v>
      </c>
      <c r="AY145" s="12" t="e">
        <f t="shared" si="40"/>
        <v>#REF!</v>
      </c>
      <c r="AZ145" s="12">
        <f t="shared" si="34"/>
        <v>-52514517982.63</v>
      </c>
      <c r="BA145" s="12">
        <f t="shared" si="35"/>
        <v>1052771577.29</v>
      </c>
      <c r="BB145" s="12" t="e">
        <f t="shared" si="41"/>
        <v>#REF!</v>
      </c>
    </row>
    <row r="146" spans="1:54">
      <c r="A146" s="5" t="s">
        <v>341</v>
      </c>
      <c r="B146" s="5" t="s">
        <v>342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42"/>
        <v>52021354003.12</v>
      </c>
      <c r="AF146" s="9">
        <f t="shared" si="43"/>
        <v>47659465478.85</v>
      </c>
      <c r="AG146" s="9">
        <f t="shared" si="44"/>
        <v>4276903400.92</v>
      </c>
      <c r="AH146" s="9">
        <f t="shared" si="45"/>
        <v>4292847066.75</v>
      </c>
      <c r="AI146" s="9">
        <f t="shared" si="46"/>
        <v>3555078141.22</v>
      </c>
      <c r="AJ146" s="12" t="e">
        <f>#REF!-A146</f>
        <v>#REF!</v>
      </c>
      <c r="AK146" s="16"/>
      <c r="AL146" s="9">
        <f t="shared" si="36"/>
        <v>912591139.41</v>
      </c>
      <c r="AM146" s="16"/>
      <c r="AN146" s="16"/>
      <c r="AO146" s="16"/>
      <c r="AP146" s="16"/>
      <c r="AQ146" s="12" t="e">
        <f>#REF!+#REF!+#REF!</f>
        <v>#REF!</v>
      </c>
      <c r="AR146" s="12">
        <f t="shared" si="33"/>
        <v>-39354844.81</v>
      </c>
      <c r="AS146" s="12" t="e">
        <f>#REF!-AU146+#REF!+#REF!</f>
        <v>#REF!</v>
      </c>
      <c r="AT146" s="12" t="e">
        <f>AS146-VLOOKUP(A146,[1]选股结果!$A$2:$BJ$3005,48,FALSE)*0.08</f>
        <v>#REF!</v>
      </c>
      <c r="AU146" s="12">
        <f t="shared" si="37"/>
        <v>737768925.53</v>
      </c>
      <c r="AV146" s="12" t="e">
        <f>#REF!+S146+H146</f>
        <v>#REF!</v>
      </c>
      <c r="AW146" s="12" t="e">
        <f t="shared" si="38"/>
        <v>#REF!</v>
      </c>
      <c r="AX146" s="12" t="e">
        <f t="shared" si="39"/>
        <v>#REF!</v>
      </c>
      <c r="AY146" s="12" t="e">
        <f t="shared" si="40"/>
        <v>#REF!</v>
      </c>
      <c r="AZ146" s="12">
        <f t="shared" si="34"/>
        <v>-54280331154.56</v>
      </c>
      <c r="BA146" s="12">
        <f t="shared" si="35"/>
        <v>4276903400.92</v>
      </c>
      <c r="BB146" s="12" t="e">
        <f t="shared" si="41"/>
        <v>#REF!</v>
      </c>
    </row>
    <row r="147" spans="1:54">
      <c r="A147" s="5" t="s">
        <v>343</v>
      </c>
      <c r="B147" s="5" t="s">
        <v>344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42"/>
        <v>51904521129.16</v>
      </c>
      <c r="AF147" s="9">
        <f t="shared" si="43"/>
        <v>51399778343.71</v>
      </c>
      <c r="AG147" s="9">
        <f t="shared" si="44"/>
        <v>934338695.040005</v>
      </c>
      <c r="AH147" s="9">
        <f t="shared" si="45"/>
        <v>925544239.190005</v>
      </c>
      <c r="AI147" s="9">
        <f t="shared" si="46"/>
        <v>350855208.650005</v>
      </c>
      <c r="AJ147" s="12" t="e">
        <f>#REF!-A147</f>
        <v>#REF!</v>
      </c>
      <c r="AK147" s="16"/>
      <c r="AL147" s="9">
        <f t="shared" si="36"/>
        <v>1282667467.52</v>
      </c>
      <c r="AM147" s="16"/>
      <c r="AN147" s="16"/>
      <c r="AO147" s="16"/>
      <c r="AP147" s="16"/>
      <c r="AQ147" s="12" t="e">
        <f>#REF!+#REF!+#REF!</f>
        <v>#REF!</v>
      </c>
      <c r="AR147" s="12">
        <f t="shared" si="33"/>
        <v>-3385912.94</v>
      </c>
      <c r="AS147" s="12" t="e">
        <f>#REF!-AU147+#REF!+#REF!</f>
        <v>#REF!</v>
      </c>
      <c r="AT147" s="12" t="e">
        <f>AS147-VLOOKUP(A147,[1]选股结果!$A$2:$BJ$3005,48,FALSE)*0.08</f>
        <v>#REF!</v>
      </c>
      <c r="AU147" s="12">
        <f t="shared" si="37"/>
        <v>574689030.54</v>
      </c>
      <c r="AV147" s="12" t="e">
        <f>#REF!+S147+H147</f>
        <v>#REF!</v>
      </c>
      <c r="AW147" s="12" t="e">
        <f t="shared" si="38"/>
        <v>#REF!</v>
      </c>
      <c r="AX147" s="12" t="e">
        <f t="shared" si="39"/>
        <v>#REF!</v>
      </c>
      <c r="AY147" s="12" t="e">
        <f t="shared" si="40"/>
        <v>#REF!</v>
      </c>
      <c r="AZ147" s="12">
        <f t="shared" si="34"/>
        <v>-52826342494.96</v>
      </c>
      <c r="BA147" s="12">
        <f t="shared" si="35"/>
        <v>934338695.040005</v>
      </c>
      <c r="BB147" s="12" t="e">
        <f t="shared" si="41"/>
        <v>#REF!</v>
      </c>
    </row>
    <row r="148" spans="1:54">
      <c r="A148" s="5" t="s">
        <v>345</v>
      </c>
      <c r="B148" s="5" t="s">
        <v>346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42"/>
        <v>51174560754.07</v>
      </c>
      <c r="AF148" s="9">
        <f t="shared" si="43"/>
        <v>51051579144.42</v>
      </c>
      <c r="AG148" s="9">
        <f t="shared" si="44"/>
        <v>103037922.769994</v>
      </c>
      <c r="AH148" s="9">
        <f t="shared" si="45"/>
        <v>103446469.699994</v>
      </c>
      <c r="AI148" s="9">
        <f t="shared" si="46"/>
        <v>89688548.739994</v>
      </c>
      <c r="AJ148" s="12" t="e">
        <f>#REF!-A148</f>
        <v>#REF!</v>
      </c>
      <c r="AK148" s="16"/>
      <c r="AL148" s="9">
        <f t="shared" si="36"/>
        <v>1124867173.66</v>
      </c>
      <c r="AM148" s="16"/>
      <c r="AN148" s="16"/>
      <c r="AO148" s="16"/>
      <c r="AP148" s="16"/>
      <c r="AQ148" s="12" t="e">
        <f>#REF!+#REF!+#REF!</f>
        <v>#REF!</v>
      </c>
      <c r="AR148" s="12">
        <f t="shared" si="33"/>
        <v>-1706757.78</v>
      </c>
      <c r="AS148" s="12" t="e">
        <f>#REF!-AU148+#REF!+#REF!</f>
        <v>#REF!</v>
      </c>
      <c r="AT148" s="12" t="e">
        <f>AS148-VLOOKUP(A148,[1]选股结果!$A$2:$BJ$3005,48,FALSE)*0.08</f>
        <v>#REF!</v>
      </c>
      <c r="AU148" s="12">
        <f t="shared" si="37"/>
        <v>13757920.96</v>
      </c>
      <c r="AV148" s="12" t="e">
        <f>#REF!+S148+H148</f>
        <v>#REF!</v>
      </c>
      <c r="AW148" s="12" t="e">
        <f t="shared" si="38"/>
        <v>#REF!</v>
      </c>
      <c r="AX148" s="12" t="e">
        <f t="shared" si="39"/>
        <v>#REF!</v>
      </c>
      <c r="AY148" s="12" t="e">
        <f t="shared" si="40"/>
        <v>#REF!</v>
      </c>
      <c r="AZ148" s="12">
        <f t="shared" si="34"/>
        <v>-51393428617.99</v>
      </c>
      <c r="BA148" s="12">
        <f t="shared" si="35"/>
        <v>103037922.769994</v>
      </c>
      <c r="BB148" s="12" t="e">
        <f t="shared" si="41"/>
        <v>#REF!</v>
      </c>
    </row>
    <row r="149" spans="1:54">
      <c r="A149" s="5" t="s">
        <v>347</v>
      </c>
      <c r="B149" s="5" t="s">
        <v>348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42"/>
        <v>50958105407.72</v>
      </c>
      <c r="AF149" s="9">
        <f t="shared" si="43"/>
        <v>45614675433.65</v>
      </c>
      <c r="AG149" s="9">
        <f t="shared" si="44"/>
        <v>3891471329.4</v>
      </c>
      <c r="AH149" s="9">
        <f t="shared" si="45"/>
        <v>3871408720.28</v>
      </c>
      <c r="AI149" s="9">
        <f t="shared" si="46"/>
        <v>3045274416.03</v>
      </c>
      <c r="AJ149" s="12" t="e">
        <f>#REF!-A149</f>
        <v>#REF!</v>
      </c>
      <c r="AK149" s="16"/>
      <c r="AL149" s="9">
        <f t="shared" si="36"/>
        <v>5096140558.83</v>
      </c>
      <c r="AM149" s="16"/>
      <c r="AN149" s="16"/>
      <c r="AO149" s="16"/>
      <c r="AP149" s="16"/>
      <c r="AQ149" s="12" t="e">
        <f>#REF!+#REF!+#REF!</f>
        <v>#REF!</v>
      </c>
      <c r="AR149" s="12">
        <f t="shared" si="33"/>
        <v>-14940509.63</v>
      </c>
      <c r="AS149" s="12" t="e">
        <f>#REF!-AU149+#REF!+#REF!</f>
        <v>#REF!</v>
      </c>
      <c r="AT149" s="12" t="e">
        <f>AS149-VLOOKUP(A149,[1]选股结果!$A$2:$BJ$3005,48,FALSE)*0.08</f>
        <v>#REF!</v>
      </c>
      <c r="AU149" s="12">
        <f t="shared" si="37"/>
        <v>826134304.25</v>
      </c>
      <c r="AV149" s="12" t="e">
        <f>#REF!+S149+H149</f>
        <v>#REF!</v>
      </c>
      <c r="AW149" s="12" t="e">
        <f t="shared" si="38"/>
        <v>#REF!</v>
      </c>
      <c r="AX149" s="12" t="e">
        <f t="shared" si="39"/>
        <v>#REF!</v>
      </c>
      <c r="AY149" s="12" t="e">
        <f t="shared" si="40"/>
        <v>#REF!</v>
      </c>
      <c r="AZ149" s="12">
        <f t="shared" si="34"/>
        <v>-51612936119.06</v>
      </c>
      <c r="BA149" s="12">
        <f t="shared" si="35"/>
        <v>3891471329.4</v>
      </c>
      <c r="BB149" s="12" t="e">
        <f t="shared" si="41"/>
        <v>#REF!</v>
      </c>
    </row>
    <row r="150" spans="1:54">
      <c r="A150" s="5" t="s">
        <v>349</v>
      </c>
      <c r="B150" s="5" t="s">
        <v>350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42"/>
        <v>50836033599.98</v>
      </c>
      <c r="AF150" s="9">
        <f t="shared" si="43"/>
        <v>49653440274.59</v>
      </c>
      <c r="AG150" s="9">
        <f t="shared" si="44"/>
        <v>1367139318.73001</v>
      </c>
      <c r="AH150" s="9">
        <f t="shared" si="45"/>
        <v>1306530214.46001</v>
      </c>
      <c r="AI150" s="9">
        <f t="shared" si="46"/>
        <v>943581096.41001</v>
      </c>
      <c r="AJ150" s="12" t="e">
        <f>#REF!-A150</f>
        <v>#REF!</v>
      </c>
      <c r="AK150" s="16"/>
      <c r="AL150" s="9">
        <f t="shared" si="36"/>
        <v>4059589738.34</v>
      </c>
      <c r="AM150" s="16"/>
      <c r="AN150" s="16"/>
      <c r="AO150" s="16"/>
      <c r="AP150" s="16"/>
      <c r="AQ150" s="12" t="e">
        <f>#REF!+#REF!+#REF!</f>
        <v>#REF!</v>
      </c>
      <c r="AR150" s="12">
        <f t="shared" si="33"/>
        <v>-25118634.52</v>
      </c>
      <c r="AS150" s="12" t="e">
        <f>#REF!-AU150+#REF!+#REF!</f>
        <v>#REF!</v>
      </c>
      <c r="AT150" s="12" t="e">
        <f>AS150-VLOOKUP(A150,[1]选股结果!$A$2:$BJ$3005,48,FALSE)*0.08</f>
        <v>#REF!</v>
      </c>
      <c r="AU150" s="12">
        <f t="shared" si="37"/>
        <v>362949118.05</v>
      </c>
      <c r="AV150" s="12" t="e">
        <f>#REF!+S150+H150</f>
        <v>#REF!</v>
      </c>
      <c r="AW150" s="12" t="e">
        <f t="shared" si="38"/>
        <v>#REF!</v>
      </c>
      <c r="AX150" s="12" t="e">
        <f t="shared" si="39"/>
        <v>#REF!</v>
      </c>
      <c r="AY150" s="12" t="e">
        <f t="shared" si="40"/>
        <v>#REF!</v>
      </c>
      <c r="AZ150" s="12">
        <f t="shared" si="34"/>
        <v>-51674219724.54</v>
      </c>
      <c r="BA150" s="12">
        <f t="shared" si="35"/>
        <v>1367139318.73001</v>
      </c>
      <c r="BB150" s="12" t="e">
        <f t="shared" si="41"/>
        <v>#REF!</v>
      </c>
    </row>
    <row r="151" spans="1:54">
      <c r="A151" s="5" t="s">
        <v>351</v>
      </c>
      <c r="B151" s="5" t="s">
        <v>352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42"/>
        <v>50411287847.74</v>
      </c>
      <c r="AF151" s="9">
        <f t="shared" si="43"/>
        <v>51029315358.86</v>
      </c>
      <c r="AG151" s="9">
        <f t="shared" si="44"/>
        <v>1445503024.37</v>
      </c>
      <c r="AH151" s="9">
        <f t="shared" si="45"/>
        <v>1436262626.87</v>
      </c>
      <c r="AI151" s="9">
        <f t="shared" si="46"/>
        <v>1429546201.89</v>
      </c>
      <c r="AJ151" s="12" t="e">
        <f>#REF!-A151</f>
        <v>#REF!</v>
      </c>
      <c r="AK151" s="16"/>
      <c r="AL151" s="9">
        <f t="shared" si="36"/>
        <v>1381241515.01</v>
      </c>
      <c r="AM151" s="16"/>
      <c r="AN151" s="16"/>
      <c r="AO151" s="16"/>
      <c r="AP151" s="16"/>
      <c r="AQ151" s="12" t="e">
        <f>#REF!+#REF!+#REF!</f>
        <v>#REF!</v>
      </c>
      <c r="AR151" s="12">
        <f t="shared" si="33"/>
        <v>-37615177.83</v>
      </c>
      <c r="AS151" s="12" t="e">
        <f>#REF!-AU151+#REF!+#REF!</f>
        <v>#REF!</v>
      </c>
      <c r="AT151" s="12" t="e">
        <f>AS151-VLOOKUP(A151,[1]选股结果!$A$2:$BJ$3005,48,FALSE)*0.08</f>
        <v>#REF!</v>
      </c>
      <c r="AU151" s="12">
        <f t="shared" si="37"/>
        <v>6716424.97999978</v>
      </c>
      <c r="AV151" s="12" t="e">
        <f>#REF!+S151+H151</f>
        <v>#REF!</v>
      </c>
      <c r="AW151" s="12" t="e">
        <f t="shared" si="38"/>
        <v>#REF!</v>
      </c>
      <c r="AX151" s="12" t="e">
        <f t="shared" si="39"/>
        <v>#REF!</v>
      </c>
      <c r="AY151" s="12" t="e">
        <f t="shared" si="40"/>
        <v>#REF!</v>
      </c>
      <c r="AZ151" s="12">
        <f t="shared" si="34"/>
        <v>-50907452225.19</v>
      </c>
      <c r="BA151" s="12">
        <f t="shared" si="35"/>
        <v>1445503024.37</v>
      </c>
      <c r="BB151" s="12" t="e">
        <f t="shared" si="41"/>
        <v>#REF!</v>
      </c>
    </row>
    <row r="152" spans="1:54">
      <c r="A152" s="5" t="s">
        <v>353</v>
      </c>
      <c r="B152" s="5" t="s">
        <v>354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42"/>
        <v>50347520690.8</v>
      </c>
      <c r="AF152" s="9">
        <f t="shared" si="43"/>
        <v>47089768465.63</v>
      </c>
      <c r="AG152" s="9">
        <f t="shared" si="44"/>
        <v>6772528723.16</v>
      </c>
      <c r="AH152" s="9">
        <f t="shared" si="45"/>
        <v>6770162163.14</v>
      </c>
      <c r="AI152" s="9">
        <f t="shared" si="46"/>
        <v>6136777212.78</v>
      </c>
      <c r="AJ152" s="12" t="e">
        <f>#REF!-A152</f>
        <v>#REF!</v>
      </c>
      <c r="AK152" s="16"/>
      <c r="AL152" s="9">
        <f t="shared" si="36"/>
        <v>849936222.11</v>
      </c>
      <c r="AM152" s="16"/>
      <c r="AN152" s="16"/>
      <c r="AO152" s="16"/>
      <c r="AP152" s="16"/>
      <c r="AQ152" s="12" t="e">
        <f>#REF!+#REF!+#REF!</f>
        <v>#REF!</v>
      </c>
      <c r="AR152" s="12">
        <f t="shared" si="33"/>
        <v>-19195843.39</v>
      </c>
      <c r="AS152" s="12" t="e">
        <f>#REF!-AU152+#REF!+#REF!</f>
        <v>#REF!</v>
      </c>
      <c r="AT152" s="12" t="e">
        <f>AS152-VLOOKUP(A152,[1]选股结果!$A$2:$BJ$3005,48,FALSE)*0.08</f>
        <v>#REF!</v>
      </c>
      <c r="AU152" s="12">
        <f t="shared" si="37"/>
        <v>633384950.360001</v>
      </c>
      <c r="AV152" s="12" t="e">
        <f>#REF!+S152+H152</f>
        <v>#REF!</v>
      </c>
      <c r="AW152" s="12" t="e">
        <f t="shared" si="38"/>
        <v>#REF!</v>
      </c>
      <c r="AX152" s="12" t="e">
        <f t="shared" si="39"/>
        <v>#REF!</v>
      </c>
      <c r="AY152" s="12" t="e">
        <f t="shared" si="40"/>
        <v>#REF!</v>
      </c>
      <c r="AZ152" s="12">
        <f t="shared" si="34"/>
        <v>-51179384179.78</v>
      </c>
      <c r="BA152" s="12">
        <f t="shared" si="35"/>
        <v>6772528723.16</v>
      </c>
      <c r="BB152" s="12" t="e">
        <f t="shared" si="41"/>
        <v>#REF!</v>
      </c>
    </row>
    <row r="153" spans="1:54">
      <c r="A153" s="5" t="s">
        <v>355</v>
      </c>
      <c r="B153" s="5" t="s">
        <v>356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42"/>
        <v>50210017018.57</v>
      </c>
      <c r="AF153" s="9">
        <f t="shared" si="43"/>
        <v>48889105650.99</v>
      </c>
      <c r="AG153" s="9">
        <f t="shared" si="44"/>
        <v>1523629813.62999</v>
      </c>
      <c r="AH153" s="9">
        <f t="shared" si="45"/>
        <v>1530263132.26999</v>
      </c>
      <c r="AI153" s="9">
        <f t="shared" si="46"/>
        <v>1201904603.63999</v>
      </c>
      <c r="AJ153" s="12" t="e">
        <f>#REF!-A153</f>
        <v>#REF!</v>
      </c>
      <c r="AK153" s="16"/>
      <c r="AL153" s="9">
        <f t="shared" si="36"/>
        <v>4360641872.98</v>
      </c>
      <c r="AM153" s="16"/>
      <c r="AN153" s="16"/>
      <c r="AO153" s="16"/>
      <c r="AP153" s="16"/>
      <c r="AQ153" s="12" t="e">
        <f>#REF!+#REF!+#REF!</f>
        <v>#REF!</v>
      </c>
      <c r="AR153" s="12">
        <f t="shared" si="33"/>
        <v>-16183608.97</v>
      </c>
      <c r="AS153" s="12" t="e">
        <f>#REF!-AU153+#REF!+#REF!</f>
        <v>#REF!</v>
      </c>
      <c r="AT153" s="12" t="e">
        <f>AS153-VLOOKUP(A153,[1]选股结果!$A$2:$BJ$3005,48,FALSE)*0.08</f>
        <v>#REF!</v>
      </c>
      <c r="AU153" s="12">
        <f t="shared" si="37"/>
        <v>328358528.63</v>
      </c>
      <c r="AV153" s="12" t="e">
        <f>#REF!+S153+H153</f>
        <v>#REF!</v>
      </c>
      <c r="AW153" s="12" t="e">
        <f t="shared" si="38"/>
        <v>#REF!</v>
      </c>
      <c r="AX153" s="12" t="e">
        <f t="shared" si="39"/>
        <v>#REF!</v>
      </c>
      <c r="AY153" s="12" t="e">
        <f t="shared" si="40"/>
        <v>#REF!</v>
      </c>
      <c r="AZ153" s="12">
        <f t="shared" si="34"/>
        <v>-50611054802.47</v>
      </c>
      <c r="BA153" s="12">
        <f t="shared" si="35"/>
        <v>1523629813.62999</v>
      </c>
      <c r="BB153" s="12" t="e">
        <f t="shared" si="41"/>
        <v>#REF!</v>
      </c>
    </row>
    <row r="154" spans="1:54">
      <c r="A154" s="5" t="s">
        <v>357</v>
      </c>
      <c r="B154" s="5" t="s">
        <v>358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42"/>
        <v>50067205510.08</v>
      </c>
      <c r="AF154" s="9">
        <f t="shared" si="43"/>
        <v>48276454203.6</v>
      </c>
      <c r="AG154" s="9">
        <f t="shared" si="44"/>
        <v>2046230983.65</v>
      </c>
      <c r="AH154" s="9">
        <f t="shared" si="45"/>
        <v>2135102456.65</v>
      </c>
      <c r="AI154" s="9">
        <f t="shared" si="46"/>
        <v>1663522188.7</v>
      </c>
      <c r="AJ154" s="12" t="e">
        <f>#REF!-A154</f>
        <v>#REF!</v>
      </c>
      <c r="AK154" s="16"/>
      <c r="AL154" s="9">
        <f t="shared" si="36"/>
        <v>7434459938.42</v>
      </c>
      <c r="AM154" s="16"/>
      <c r="AN154" s="16"/>
      <c r="AO154" s="16"/>
      <c r="AP154" s="16"/>
      <c r="AQ154" s="12" t="e">
        <f>#REF!+#REF!+#REF!</f>
        <v>#REF!</v>
      </c>
      <c r="AR154" s="12">
        <f t="shared" si="33"/>
        <v>-106549895.42</v>
      </c>
      <c r="AS154" s="12" t="e">
        <f>#REF!-AU154+#REF!+#REF!</f>
        <v>#REF!</v>
      </c>
      <c r="AT154" s="12" t="e">
        <f>AS154-VLOOKUP(A154,[1]选股结果!$A$2:$BJ$3005,48,FALSE)*0.08</f>
        <v>#REF!</v>
      </c>
      <c r="AU154" s="12">
        <f t="shared" si="37"/>
        <v>471580267.95</v>
      </c>
      <c r="AV154" s="12" t="e">
        <f>#REF!+S154+H154</f>
        <v>#REF!</v>
      </c>
      <c r="AW154" s="12" t="e">
        <f t="shared" si="38"/>
        <v>#REF!</v>
      </c>
      <c r="AX154" s="12" t="e">
        <f t="shared" si="39"/>
        <v>#REF!</v>
      </c>
      <c r="AY154" s="12" t="e">
        <f t="shared" si="40"/>
        <v>#REF!</v>
      </c>
      <c r="AZ154" s="12">
        <f t="shared" si="34"/>
        <v>-50328649076.84</v>
      </c>
      <c r="BA154" s="12">
        <f t="shared" si="35"/>
        <v>2046230983.65</v>
      </c>
      <c r="BB154" s="12" t="e">
        <f t="shared" si="41"/>
        <v>#REF!</v>
      </c>
    </row>
    <row r="155" spans="1:54">
      <c r="A155" s="5" t="s">
        <v>359</v>
      </c>
      <c r="B155" s="5" t="s">
        <v>360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42"/>
        <v>49786418184.83</v>
      </c>
      <c r="AF155" s="9">
        <f t="shared" si="43"/>
        <v>47488260255.15</v>
      </c>
      <c r="AG155" s="9">
        <f t="shared" si="44"/>
        <v>2561371971.03</v>
      </c>
      <c r="AH155" s="9">
        <f t="shared" si="45"/>
        <v>2565548211.14</v>
      </c>
      <c r="AI155" s="9">
        <f t="shared" si="46"/>
        <v>1926256027.76</v>
      </c>
      <c r="AJ155" s="12" t="e">
        <f>#REF!-A155</f>
        <v>#REF!</v>
      </c>
      <c r="AK155" s="16"/>
      <c r="AL155" s="9">
        <f t="shared" si="36"/>
        <v>1125501281.18</v>
      </c>
      <c r="AM155" s="16"/>
      <c r="AN155" s="16"/>
      <c r="AO155" s="16"/>
      <c r="AP155" s="16"/>
      <c r="AQ155" s="12" t="e">
        <f>#REF!+#REF!+#REF!</f>
        <v>#REF!</v>
      </c>
      <c r="AR155" s="12">
        <f t="shared" si="33"/>
        <v>-5039174.76</v>
      </c>
      <c r="AS155" s="12" t="e">
        <f>#REF!-AU155+#REF!+#REF!</f>
        <v>#REF!</v>
      </c>
      <c r="AT155" s="12" t="e">
        <f>AS155-VLOOKUP(A155,[1]选股结果!$A$2:$BJ$3005,48,FALSE)*0.08</f>
        <v>#REF!</v>
      </c>
      <c r="AU155" s="12">
        <f t="shared" si="37"/>
        <v>639292183.38</v>
      </c>
      <c r="AV155" s="12" t="e">
        <f>#REF!+S155+H155</f>
        <v>#REF!</v>
      </c>
      <c r="AW155" s="12" t="e">
        <f t="shared" si="38"/>
        <v>#REF!</v>
      </c>
      <c r="AX155" s="12" t="e">
        <f t="shared" si="39"/>
        <v>#REF!</v>
      </c>
      <c r="AY155" s="12" t="e">
        <f t="shared" si="40"/>
        <v>#REF!</v>
      </c>
      <c r="AZ155" s="12">
        <f t="shared" si="34"/>
        <v>-50469449651.64</v>
      </c>
      <c r="BA155" s="12">
        <f t="shared" si="35"/>
        <v>2561371971.03</v>
      </c>
      <c r="BB155" s="12" t="e">
        <f t="shared" si="41"/>
        <v>#REF!</v>
      </c>
    </row>
    <row r="156" spans="1:54">
      <c r="A156" s="5" t="s">
        <v>361</v>
      </c>
      <c r="B156" s="5" t="s">
        <v>362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42"/>
        <v>49783000000</v>
      </c>
      <c r="AF156" s="9">
        <f t="shared" si="43"/>
        <v>568000000</v>
      </c>
      <c r="AG156" s="9">
        <f t="shared" si="44"/>
        <v>38546000000</v>
      </c>
      <c r="AH156" s="9">
        <f t="shared" si="45"/>
        <v>38444000000</v>
      </c>
      <c r="AI156" s="9">
        <f t="shared" si="46"/>
        <v>36211000000</v>
      </c>
      <c r="AJ156" s="12" t="e">
        <f>#REF!-A156</f>
        <v>#REF!</v>
      </c>
      <c r="AK156" s="16"/>
      <c r="AL156" s="9">
        <f t="shared" si="36"/>
        <v>18209000000</v>
      </c>
      <c r="AM156" s="16"/>
      <c r="AN156" s="16"/>
      <c r="AO156" s="16"/>
      <c r="AP156" s="16"/>
      <c r="AQ156" s="12" t="e">
        <f>#REF!+#REF!+#REF!</f>
        <v>#REF!</v>
      </c>
      <c r="AR156" s="12">
        <f t="shared" si="33"/>
        <v>-80000000</v>
      </c>
      <c r="AS156" s="12" t="e">
        <f>#REF!-AU156+#REF!+#REF!</f>
        <v>#REF!</v>
      </c>
      <c r="AT156" s="12" t="e">
        <f>AS156-VLOOKUP(A156,[1]选股结果!$A$2:$BJ$3005,48,FALSE)*0.08</f>
        <v>#REF!</v>
      </c>
      <c r="AU156" s="12">
        <f t="shared" si="37"/>
        <v>2233000000</v>
      </c>
      <c r="AV156" s="12" t="e">
        <f>#REF!+S156+H156</f>
        <v>#REF!</v>
      </c>
      <c r="AW156" s="12" t="e">
        <f t="shared" si="38"/>
        <v>#REF!</v>
      </c>
      <c r="AX156" s="12" t="e">
        <f t="shared" si="39"/>
        <v>#REF!</v>
      </c>
      <c r="AY156" s="12" t="e">
        <f t="shared" si="40"/>
        <v>#REF!</v>
      </c>
      <c r="AZ156" s="12">
        <f t="shared" si="34"/>
        <v>-51710000000</v>
      </c>
      <c r="BA156" s="12">
        <f t="shared" si="35"/>
        <v>38546000000</v>
      </c>
      <c r="BB156" s="12" t="e">
        <f t="shared" si="41"/>
        <v>#REF!</v>
      </c>
    </row>
    <row r="157" spans="1:54">
      <c r="A157" s="5" t="s">
        <v>363</v>
      </c>
      <c r="B157" s="5" t="s">
        <v>364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42"/>
        <v>49720797308.73</v>
      </c>
      <c r="AF157" s="9">
        <f t="shared" si="43"/>
        <v>25793943650.43</v>
      </c>
      <c r="AG157" s="9">
        <f t="shared" si="44"/>
        <v>23935948270.01</v>
      </c>
      <c r="AH157" s="9">
        <f t="shared" si="45"/>
        <v>23852265820.04</v>
      </c>
      <c r="AI157" s="9">
        <f t="shared" si="46"/>
        <v>17999685113.79</v>
      </c>
      <c r="AJ157" s="12" t="e">
        <f>#REF!-A157</f>
        <v>#REF!</v>
      </c>
      <c r="AK157" s="16"/>
      <c r="AL157" s="9">
        <f t="shared" si="36"/>
        <v>14697166688.35</v>
      </c>
      <c r="AM157" s="16"/>
      <c r="AN157" s="16"/>
      <c r="AO157" s="16"/>
      <c r="AP157" s="16"/>
      <c r="AQ157" s="12" t="e">
        <f>#REF!+#REF!+#REF!</f>
        <v>#REF!</v>
      </c>
      <c r="AR157" s="12">
        <f t="shared" si="33"/>
        <v>-40911854.91</v>
      </c>
      <c r="AS157" s="12" t="e">
        <f>#REF!-AU157+#REF!+#REF!</f>
        <v>#REF!</v>
      </c>
      <c r="AT157" s="12" t="e">
        <f>AS157-VLOOKUP(A157,[1]选股结果!$A$2:$BJ$3005,48,FALSE)*0.08</f>
        <v>#REF!</v>
      </c>
      <c r="AU157" s="12">
        <f t="shared" si="37"/>
        <v>5852580706.25</v>
      </c>
      <c r="AV157" s="12" t="e">
        <f>#REF!+S157+H157</f>
        <v>#REF!</v>
      </c>
      <c r="AW157" s="12" t="e">
        <f t="shared" si="38"/>
        <v>#REF!</v>
      </c>
      <c r="AX157" s="12" t="e">
        <f t="shared" si="39"/>
        <v>#REF!</v>
      </c>
      <c r="AY157" s="12" t="e">
        <f t="shared" si="40"/>
        <v>#REF!</v>
      </c>
      <c r="AZ157" s="12">
        <f t="shared" si="34"/>
        <v>-47439199696.7</v>
      </c>
      <c r="BA157" s="12">
        <f t="shared" si="35"/>
        <v>23935948270.01</v>
      </c>
      <c r="BB157" s="12" t="e">
        <f t="shared" si="41"/>
        <v>#REF!</v>
      </c>
    </row>
    <row r="158" spans="1:54">
      <c r="A158" s="5" t="s">
        <v>365</v>
      </c>
      <c r="B158" s="5" t="s">
        <v>366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42"/>
        <v>49720179188.63</v>
      </c>
      <c r="AF158" s="9">
        <f t="shared" si="43"/>
        <v>48069631142.31</v>
      </c>
      <c r="AG158" s="9">
        <f t="shared" si="44"/>
        <v>1489534498.61999</v>
      </c>
      <c r="AH158" s="9">
        <f t="shared" si="45"/>
        <v>1498170318.54999</v>
      </c>
      <c r="AI158" s="9">
        <f t="shared" si="46"/>
        <v>1140648400.19999</v>
      </c>
      <c r="AJ158" s="12" t="e">
        <f>#REF!-A158</f>
        <v>#REF!</v>
      </c>
      <c r="AK158" s="16"/>
      <c r="AL158" s="9">
        <f t="shared" si="36"/>
        <v>1555872537.96</v>
      </c>
      <c r="AM158" s="16"/>
      <c r="AN158" s="16"/>
      <c r="AO158" s="16"/>
      <c r="AP158" s="16"/>
      <c r="AQ158" s="12" t="e">
        <f>#REF!+#REF!+#REF!</f>
        <v>#REF!</v>
      </c>
      <c r="AR158" s="12">
        <f t="shared" si="33"/>
        <v>-25335369.77</v>
      </c>
      <c r="AS158" s="12" t="e">
        <f>#REF!-AU158+#REF!+#REF!</f>
        <v>#REF!</v>
      </c>
      <c r="AT158" s="12" t="e">
        <f>AS158-VLOOKUP(A158,[1]选股结果!$A$2:$BJ$3005,48,FALSE)*0.08</f>
        <v>#REF!</v>
      </c>
      <c r="AU158" s="12">
        <f t="shared" si="37"/>
        <v>357521918.35</v>
      </c>
      <c r="AV158" s="12" t="e">
        <f>#REF!+S158+H158</f>
        <v>#REF!</v>
      </c>
      <c r="AW158" s="12" t="e">
        <f t="shared" si="38"/>
        <v>#REF!</v>
      </c>
      <c r="AX158" s="12" t="e">
        <f t="shared" si="39"/>
        <v>#REF!</v>
      </c>
      <c r="AY158" s="12" t="e">
        <f t="shared" si="40"/>
        <v>#REF!</v>
      </c>
      <c r="AZ158" s="12">
        <f t="shared" si="34"/>
        <v>-51042063154.07</v>
      </c>
      <c r="BA158" s="12">
        <f t="shared" si="35"/>
        <v>1489534498.61999</v>
      </c>
      <c r="BB158" s="12" t="e">
        <f t="shared" si="41"/>
        <v>#REF!</v>
      </c>
    </row>
    <row r="159" spans="1:54">
      <c r="A159" s="5" t="s">
        <v>367</v>
      </c>
      <c r="B159" s="5" t="s">
        <v>368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42"/>
        <v>49498790235.36</v>
      </c>
      <c r="AF159" s="9">
        <f t="shared" si="43"/>
        <v>36242370028.56</v>
      </c>
      <c r="AG159" s="9">
        <f t="shared" si="44"/>
        <v>13199010537.89</v>
      </c>
      <c r="AH159" s="9">
        <f t="shared" si="45"/>
        <v>13190453391.52</v>
      </c>
      <c r="AI159" s="9">
        <f t="shared" si="46"/>
        <v>10932362785.45</v>
      </c>
      <c r="AJ159" s="12" t="e">
        <f>#REF!-A159</f>
        <v>#REF!</v>
      </c>
      <c r="AK159" s="16"/>
      <c r="AL159" s="9">
        <f t="shared" si="36"/>
        <v>4835271802.22</v>
      </c>
      <c r="AM159" s="16"/>
      <c r="AN159" s="16"/>
      <c r="AO159" s="16"/>
      <c r="AP159" s="16"/>
      <c r="AQ159" s="12" t="e">
        <f>#REF!+#REF!+#REF!</f>
        <v>#REF!</v>
      </c>
      <c r="AR159" s="12">
        <f t="shared" si="33"/>
        <v>-10980272.95</v>
      </c>
      <c r="AS159" s="12" t="e">
        <f>#REF!-AU159+#REF!+#REF!</f>
        <v>#REF!</v>
      </c>
      <c r="AT159" s="12" t="e">
        <f>AS159-VLOOKUP(A159,[1]选股结果!$A$2:$BJ$3005,48,FALSE)*0.08</f>
        <v>#REF!</v>
      </c>
      <c r="AU159" s="12">
        <f t="shared" si="37"/>
        <v>2258090606.07</v>
      </c>
      <c r="AV159" s="12" t="e">
        <f>#REF!+S159+H159</f>
        <v>#REF!</v>
      </c>
      <c r="AW159" s="12" t="e">
        <f t="shared" si="38"/>
        <v>#REF!</v>
      </c>
      <c r="AX159" s="12" t="e">
        <f t="shared" si="39"/>
        <v>#REF!</v>
      </c>
      <c r="AY159" s="12" t="e">
        <f t="shared" si="40"/>
        <v>#REF!</v>
      </c>
      <c r="AZ159" s="12">
        <f t="shared" si="34"/>
        <v>-50508062163.13</v>
      </c>
      <c r="BA159" s="12">
        <f t="shared" si="35"/>
        <v>13199010537.89</v>
      </c>
      <c r="BB159" s="12" t="e">
        <f t="shared" si="41"/>
        <v>#REF!</v>
      </c>
    </row>
    <row r="160" spans="1:54">
      <c r="A160" s="5" t="s">
        <v>369</v>
      </c>
      <c r="B160" s="5" t="s">
        <v>370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42"/>
        <v>49444778538.4</v>
      </c>
      <c r="AF160" s="9">
        <f t="shared" si="43"/>
        <v>42905482841.36</v>
      </c>
      <c r="AG160" s="9">
        <f t="shared" si="44"/>
        <v>6789400832.14</v>
      </c>
      <c r="AH160" s="9">
        <f t="shared" si="45"/>
        <v>6853793916.86</v>
      </c>
      <c r="AI160" s="9">
        <f t="shared" si="46"/>
        <v>4853761575.95</v>
      </c>
      <c r="AJ160" s="12" t="e">
        <f>#REF!-A160</f>
        <v>#REF!</v>
      </c>
      <c r="AK160" s="16"/>
      <c r="AL160" s="9">
        <f t="shared" si="36"/>
        <v>7524860326.74</v>
      </c>
      <c r="AM160" s="16"/>
      <c r="AN160" s="16"/>
      <c r="AO160" s="16"/>
      <c r="AP160" s="16"/>
      <c r="AQ160" s="12" t="e">
        <f>#REF!+#REF!+#REF!</f>
        <v>#REF!</v>
      </c>
      <c r="AR160" s="12">
        <f t="shared" si="33"/>
        <v>-113388628.39</v>
      </c>
      <c r="AS160" s="12" t="e">
        <f>#REF!-AU160+#REF!+#REF!</f>
        <v>#REF!</v>
      </c>
      <c r="AT160" s="12" t="e">
        <f>AS160-VLOOKUP(A160,[1]选股结果!$A$2:$BJ$3005,48,FALSE)*0.08</f>
        <v>#REF!</v>
      </c>
      <c r="AU160" s="12">
        <f t="shared" si="37"/>
        <v>2000032340.91</v>
      </c>
      <c r="AV160" s="12" t="e">
        <f>#REF!+S160+H160</f>
        <v>#REF!</v>
      </c>
      <c r="AW160" s="12" t="e">
        <f t="shared" si="38"/>
        <v>#REF!</v>
      </c>
      <c r="AX160" s="12" t="e">
        <f t="shared" si="39"/>
        <v>#REF!</v>
      </c>
      <c r="AY160" s="12" t="e">
        <f t="shared" si="40"/>
        <v>#REF!</v>
      </c>
      <c r="AZ160" s="12">
        <f t="shared" si="34"/>
        <v>-48599150897.78</v>
      </c>
      <c r="BA160" s="12">
        <f t="shared" si="35"/>
        <v>6789400832.14</v>
      </c>
      <c r="BB160" s="12" t="e">
        <f t="shared" si="41"/>
        <v>#REF!</v>
      </c>
    </row>
    <row r="161" spans="1:54">
      <c r="A161" s="5" t="s">
        <v>371</v>
      </c>
      <c r="B161" s="5" t="s">
        <v>372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42"/>
        <v>49441386359.82</v>
      </c>
      <c r="AF161" s="9">
        <f t="shared" si="43"/>
        <v>48594657758.27</v>
      </c>
      <c r="AG161" s="9">
        <f t="shared" si="44"/>
        <v>912118364.680003</v>
      </c>
      <c r="AH161" s="9">
        <f t="shared" si="45"/>
        <v>982481949.070003</v>
      </c>
      <c r="AI161" s="9">
        <f t="shared" si="46"/>
        <v>800072775.610003</v>
      </c>
      <c r="AJ161" s="12" t="e">
        <f>#REF!-A161</f>
        <v>#REF!</v>
      </c>
      <c r="AK161" s="16"/>
      <c r="AL161" s="9">
        <f t="shared" si="36"/>
        <v>602339184.35</v>
      </c>
      <c r="AM161" s="16"/>
      <c r="AN161" s="16"/>
      <c r="AO161" s="16"/>
      <c r="AP161" s="16"/>
      <c r="AQ161" s="12" t="e">
        <f>#REF!+#REF!+#REF!</f>
        <v>#REF!</v>
      </c>
      <c r="AR161" s="12">
        <f t="shared" si="33"/>
        <v>-78697945.68</v>
      </c>
      <c r="AS161" s="12" t="e">
        <f>#REF!-AU161+#REF!+#REF!</f>
        <v>#REF!</v>
      </c>
      <c r="AT161" s="12" t="e">
        <f>AS161-VLOOKUP(A161,[1]选股结果!$A$2:$BJ$3005,48,FALSE)*0.08</f>
        <v>#REF!</v>
      </c>
      <c r="AU161" s="12">
        <f t="shared" si="37"/>
        <v>182409173.46</v>
      </c>
      <c r="AV161" s="12" t="e">
        <f>#REF!+S161+H161</f>
        <v>#REF!</v>
      </c>
      <c r="AW161" s="12" t="e">
        <f t="shared" si="38"/>
        <v>#REF!</v>
      </c>
      <c r="AX161" s="12" t="e">
        <f t="shared" si="39"/>
        <v>#REF!</v>
      </c>
      <c r="AY161" s="12" t="e">
        <f t="shared" si="40"/>
        <v>#REF!</v>
      </c>
      <c r="AZ161" s="12">
        <f t="shared" si="34"/>
        <v>-49921427498.07</v>
      </c>
      <c r="BA161" s="12">
        <f t="shared" si="35"/>
        <v>912118364.680003</v>
      </c>
      <c r="BB161" s="12" t="e">
        <f t="shared" si="41"/>
        <v>#REF!</v>
      </c>
    </row>
    <row r="162" spans="1:54">
      <c r="A162" s="5" t="s">
        <v>373</v>
      </c>
      <c r="B162" s="5" t="s">
        <v>374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42"/>
        <v>49382306028.97</v>
      </c>
      <c r="AF162" s="9">
        <f t="shared" si="43"/>
        <v>48454566207.5</v>
      </c>
      <c r="AG162" s="9">
        <f t="shared" si="44"/>
        <v>774801491.900001</v>
      </c>
      <c r="AH162" s="9">
        <f t="shared" si="45"/>
        <v>771903370.600001</v>
      </c>
      <c r="AI162" s="9">
        <f t="shared" si="46"/>
        <v>541712887.050001</v>
      </c>
      <c r="AJ162" s="12" t="e">
        <f>#REF!-A162</f>
        <v>#REF!</v>
      </c>
      <c r="AK162" s="16"/>
      <c r="AL162" s="9">
        <f t="shared" si="36"/>
        <v>435661061.78</v>
      </c>
      <c r="AM162" s="16"/>
      <c r="AN162" s="16"/>
      <c r="AO162" s="16"/>
      <c r="AP162" s="16"/>
      <c r="AQ162" s="12" t="e">
        <f>#REF!+#REF!+#REF!</f>
        <v>#REF!</v>
      </c>
      <c r="AR162" s="12">
        <f t="shared" si="33"/>
        <v>-7428391.76</v>
      </c>
      <c r="AS162" s="12" t="e">
        <f>#REF!-AU162+#REF!+#REF!</f>
        <v>#REF!</v>
      </c>
      <c r="AT162" s="12" t="e">
        <f>AS162-VLOOKUP(A162,[1]选股结果!$A$2:$BJ$3005,48,FALSE)*0.08</f>
        <v>#REF!</v>
      </c>
      <c r="AU162" s="12">
        <f t="shared" si="37"/>
        <v>230190483.55</v>
      </c>
      <c r="AV162" s="12" t="e">
        <f>#REF!+S162+H162</f>
        <v>#REF!</v>
      </c>
      <c r="AW162" s="12" t="e">
        <f t="shared" si="38"/>
        <v>#REF!</v>
      </c>
      <c r="AX162" s="12" t="e">
        <f t="shared" si="39"/>
        <v>#REF!</v>
      </c>
      <c r="AY162" s="12" t="e">
        <f t="shared" si="40"/>
        <v>#REF!</v>
      </c>
      <c r="AZ162" s="12">
        <f t="shared" si="34"/>
        <v>-49628628765.17</v>
      </c>
      <c r="BA162" s="12">
        <f t="shared" si="35"/>
        <v>774801491.900001</v>
      </c>
      <c r="BB162" s="12" t="e">
        <f t="shared" si="41"/>
        <v>#REF!</v>
      </c>
    </row>
    <row r="163" spans="1:54">
      <c r="A163" s="5" t="s">
        <v>375</v>
      </c>
      <c r="B163" s="5" t="s">
        <v>376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42"/>
        <v>48937059956.24</v>
      </c>
      <c r="AF163" s="9">
        <f t="shared" si="43"/>
        <v>46733863876.24</v>
      </c>
      <c r="AG163" s="9">
        <f t="shared" si="44"/>
        <v>2174332846.03</v>
      </c>
      <c r="AH163" s="9">
        <f t="shared" si="45"/>
        <v>2214051184.17</v>
      </c>
      <c r="AI163" s="9">
        <f t="shared" si="46"/>
        <v>1682748710.28</v>
      </c>
      <c r="AJ163" s="12" t="e">
        <f>#REF!-A163</f>
        <v>#REF!</v>
      </c>
      <c r="AK163" s="16"/>
      <c r="AL163" s="9">
        <f t="shared" si="36"/>
        <v>1065094879.4</v>
      </c>
      <c r="AM163" s="16"/>
      <c r="AN163" s="16"/>
      <c r="AO163" s="16"/>
      <c r="AP163" s="16"/>
      <c r="AQ163" s="12" t="e">
        <f>#REF!+#REF!+#REF!</f>
        <v>#REF!</v>
      </c>
      <c r="AR163" s="12">
        <f t="shared" si="33"/>
        <v>-40137989.88</v>
      </c>
      <c r="AS163" s="12" t="e">
        <f>#REF!-AU163+#REF!+#REF!</f>
        <v>#REF!</v>
      </c>
      <c r="AT163" s="12" t="e">
        <f>AS163-VLOOKUP(A163,[1]选股结果!$A$2:$BJ$3005,48,FALSE)*0.08</f>
        <v>#REF!</v>
      </c>
      <c r="AU163" s="12">
        <f t="shared" si="37"/>
        <v>531302473.89</v>
      </c>
      <c r="AV163" s="12" t="e">
        <f>#REF!+S163+H163</f>
        <v>#REF!</v>
      </c>
      <c r="AW163" s="12" t="e">
        <f t="shared" si="38"/>
        <v>#REF!</v>
      </c>
      <c r="AX163" s="12" t="e">
        <f t="shared" si="39"/>
        <v>#REF!</v>
      </c>
      <c r="AY163" s="12" t="e">
        <f t="shared" si="40"/>
        <v>#REF!</v>
      </c>
      <c r="AZ163" s="12">
        <f t="shared" si="34"/>
        <v>-49256045446.67</v>
      </c>
      <c r="BA163" s="12">
        <f t="shared" si="35"/>
        <v>2174332846.03</v>
      </c>
      <c r="BB163" s="12" t="e">
        <f t="shared" si="41"/>
        <v>#REF!</v>
      </c>
    </row>
    <row r="164" spans="1:54">
      <c r="A164" s="5" t="s">
        <v>377</v>
      </c>
      <c r="B164" s="5" t="s">
        <v>378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42"/>
        <v>48655758815.14</v>
      </c>
      <c r="AF164" s="9">
        <f t="shared" si="43"/>
        <v>44362253383.27</v>
      </c>
      <c r="AG164" s="9">
        <f t="shared" si="44"/>
        <v>4414038871.08999</v>
      </c>
      <c r="AH164" s="9">
        <f t="shared" si="45"/>
        <v>4447754080.44999</v>
      </c>
      <c r="AI164" s="9">
        <f t="shared" si="46"/>
        <v>3330423233.20999</v>
      </c>
      <c r="AJ164" s="12" t="e">
        <f>#REF!-A164</f>
        <v>#REF!</v>
      </c>
      <c r="AK164" s="16"/>
      <c r="AL164" s="9">
        <f t="shared" si="36"/>
        <v>703622642.11</v>
      </c>
      <c r="AM164" s="16"/>
      <c r="AN164" s="16"/>
      <c r="AO164" s="16"/>
      <c r="AP164" s="16"/>
      <c r="AQ164" s="12" t="e">
        <f>#REF!+#REF!+#REF!</f>
        <v>#REF!</v>
      </c>
      <c r="AR164" s="12">
        <f t="shared" si="33"/>
        <v>-34839210.64</v>
      </c>
      <c r="AS164" s="12" t="e">
        <f>#REF!-AU164+#REF!+#REF!</f>
        <v>#REF!</v>
      </c>
      <c r="AT164" s="12" t="e">
        <f>AS164-VLOOKUP(A164,[1]选股结果!$A$2:$BJ$3005,48,FALSE)*0.08</f>
        <v>#REF!</v>
      </c>
      <c r="AU164" s="12">
        <f t="shared" si="37"/>
        <v>1117330847.24</v>
      </c>
      <c r="AV164" s="12" t="e">
        <f>#REF!+S164+H164</f>
        <v>#REF!</v>
      </c>
      <c r="AW164" s="12" t="e">
        <f t="shared" si="38"/>
        <v>#REF!</v>
      </c>
      <c r="AX164" s="12" t="e">
        <f t="shared" si="39"/>
        <v>#REF!</v>
      </c>
      <c r="AY164" s="12" t="e">
        <f t="shared" si="40"/>
        <v>#REF!</v>
      </c>
      <c r="AZ164" s="12">
        <f t="shared" si="34"/>
        <v>-49791492876.77</v>
      </c>
      <c r="BA164" s="12">
        <f t="shared" si="35"/>
        <v>4414038871.08999</v>
      </c>
      <c r="BB164" s="12" t="e">
        <f t="shared" si="41"/>
        <v>#REF!</v>
      </c>
    </row>
    <row r="165" spans="1:54">
      <c r="A165" s="5" t="s">
        <v>379</v>
      </c>
      <c r="B165" s="5" t="s">
        <v>380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42"/>
        <v>48520081126.68</v>
      </c>
      <c r="AF165" s="9">
        <f t="shared" si="43"/>
        <v>44124736311.01</v>
      </c>
      <c r="AG165" s="9">
        <f t="shared" si="44"/>
        <v>4409755139.94001</v>
      </c>
      <c r="AH165" s="9">
        <f t="shared" si="45"/>
        <v>4340283427.64001</v>
      </c>
      <c r="AI165" s="9">
        <f t="shared" si="46"/>
        <v>3719812737.47001</v>
      </c>
      <c r="AJ165" s="12" t="e">
        <f>#REF!-A165</f>
        <v>#REF!</v>
      </c>
      <c r="AK165" s="16"/>
      <c r="AL165" s="9">
        <f t="shared" si="36"/>
        <v>3015138109.59</v>
      </c>
      <c r="AM165" s="16"/>
      <c r="AN165" s="16"/>
      <c r="AO165" s="16"/>
      <c r="AP165" s="16"/>
      <c r="AQ165" s="12" t="e">
        <f>#REF!+#REF!+#REF!</f>
        <v>#REF!</v>
      </c>
      <c r="AR165" s="12">
        <f t="shared" si="33"/>
        <v>-51437439.18</v>
      </c>
      <c r="AS165" s="12" t="e">
        <f>#REF!-AU165+#REF!+#REF!</f>
        <v>#REF!</v>
      </c>
      <c r="AT165" s="12" t="e">
        <f>AS165-VLOOKUP(A165,[1]选股结果!$A$2:$BJ$3005,48,FALSE)*0.08</f>
        <v>#REF!</v>
      </c>
      <c r="AU165" s="12">
        <f t="shared" si="37"/>
        <v>620470690.17</v>
      </c>
      <c r="AV165" s="12" t="e">
        <f>#REF!+S165+H165</f>
        <v>#REF!</v>
      </c>
      <c r="AW165" s="12" t="e">
        <f t="shared" si="38"/>
        <v>#REF!</v>
      </c>
      <c r="AX165" s="12" t="e">
        <f t="shared" si="39"/>
        <v>#REF!</v>
      </c>
      <c r="AY165" s="12" t="e">
        <f t="shared" si="40"/>
        <v>#REF!</v>
      </c>
      <c r="AZ165" s="12">
        <f t="shared" si="34"/>
        <v>-49360123335.28</v>
      </c>
      <c r="BA165" s="12">
        <f t="shared" si="35"/>
        <v>4409755139.94001</v>
      </c>
      <c r="BB165" s="12" t="e">
        <f t="shared" si="41"/>
        <v>#REF!</v>
      </c>
    </row>
    <row r="166" spans="1:54">
      <c r="A166" s="5" t="s">
        <v>381</v>
      </c>
      <c r="B166" s="5" t="s">
        <v>382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42"/>
        <v>47632123154.69</v>
      </c>
      <c r="AF166" s="9">
        <f t="shared" si="43"/>
        <v>44163595790.58</v>
      </c>
      <c r="AG166" s="9">
        <f t="shared" si="44"/>
        <v>3734799514.87002</v>
      </c>
      <c r="AH166" s="9">
        <f t="shared" si="45"/>
        <v>3700803698.83002</v>
      </c>
      <c r="AI166" s="9">
        <f t="shared" si="46"/>
        <v>3227097875.86002</v>
      </c>
      <c r="AJ166" s="12" t="e">
        <f>#REF!-A166</f>
        <v>#REF!</v>
      </c>
      <c r="AK166" s="16"/>
      <c r="AL166" s="9">
        <f t="shared" si="36"/>
        <v>3310645583.27</v>
      </c>
      <c r="AM166" s="16"/>
      <c r="AN166" s="16"/>
      <c r="AO166" s="16"/>
      <c r="AP166" s="16"/>
      <c r="AQ166" s="12" t="e">
        <f>#REF!+#REF!+#REF!</f>
        <v>#REF!</v>
      </c>
      <c r="AR166" s="12">
        <f t="shared" si="33"/>
        <v>-9397414.88</v>
      </c>
      <c r="AS166" s="12" t="e">
        <f>#REF!-AU166+#REF!+#REF!</f>
        <v>#REF!</v>
      </c>
      <c r="AT166" s="12" t="e">
        <f>AS166-VLOOKUP(A166,[1]选股结果!$A$2:$BJ$3005,48,FALSE)*0.08</f>
        <v>#REF!</v>
      </c>
      <c r="AU166" s="12">
        <f t="shared" si="37"/>
        <v>473705822.97</v>
      </c>
      <c r="AV166" s="12" t="e">
        <f>#REF!+S166+H166</f>
        <v>#REF!</v>
      </c>
      <c r="AW166" s="12" t="e">
        <f t="shared" si="38"/>
        <v>#REF!</v>
      </c>
      <c r="AX166" s="12" t="e">
        <f t="shared" si="39"/>
        <v>#REF!</v>
      </c>
      <c r="AY166" s="12" t="e">
        <f t="shared" si="40"/>
        <v>#REF!</v>
      </c>
      <c r="AZ166" s="12">
        <f t="shared" si="34"/>
        <v>-48767612186.53</v>
      </c>
      <c r="BA166" s="12">
        <f t="shared" si="35"/>
        <v>3734799514.87002</v>
      </c>
      <c r="BB166" s="12" t="e">
        <f t="shared" si="41"/>
        <v>#REF!</v>
      </c>
    </row>
    <row r="167" spans="1:54">
      <c r="A167" s="5" t="s">
        <v>383</v>
      </c>
      <c r="B167" s="5" t="s">
        <v>384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42"/>
        <v>47624218468.35</v>
      </c>
      <c r="AF167" s="9">
        <f t="shared" si="43"/>
        <v>44777524825.26</v>
      </c>
      <c r="AG167" s="9">
        <f t="shared" si="44"/>
        <v>2503711858.62</v>
      </c>
      <c r="AH167" s="9">
        <f t="shared" si="45"/>
        <v>2566350227.47</v>
      </c>
      <c r="AI167" s="9">
        <f t="shared" si="46"/>
        <v>2254983618.13</v>
      </c>
      <c r="AJ167" s="12" t="e">
        <f>#REF!-A167</f>
        <v>#REF!</v>
      </c>
      <c r="AK167" s="16"/>
      <c r="AL167" s="9">
        <f t="shared" si="36"/>
        <v>3992375909.58</v>
      </c>
      <c r="AM167" s="16"/>
      <c r="AN167" s="16"/>
      <c r="AO167" s="16"/>
      <c r="AP167" s="16"/>
      <c r="AQ167" s="12" t="e">
        <f>#REF!+#REF!+#REF!</f>
        <v>#REF!</v>
      </c>
      <c r="AR167" s="12">
        <f t="shared" si="33"/>
        <v>-64557441.78</v>
      </c>
      <c r="AS167" s="12" t="e">
        <f>#REF!-AU167+#REF!+#REF!</f>
        <v>#REF!</v>
      </c>
      <c r="AT167" s="12" t="e">
        <f>AS167-VLOOKUP(A167,[1]选股结果!$A$2:$BJ$3005,48,FALSE)*0.08</f>
        <v>#REF!</v>
      </c>
      <c r="AU167" s="12">
        <f t="shared" si="37"/>
        <v>311366609.34</v>
      </c>
      <c r="AV167" s="12" t="e">
        <f>#REF!+S167+H167</f>
        <v>#REF!</v>
      </c>
      <c r="AW167" s="12" t="e">
        <f t="shared" si="38"/>
        <v>#REF!</v>
      </c>
      <c r="AX167" s="12" t="e">
        <f t="shared" si="39"/>
        <v>#REF!</v>
      </c>
      <c r="AY167" s="12" t="e">
        <f t="shared" si="40"/>
        <v>#REF!</v>
      </c>
      <c r="AZ167" s="12">
        <f t="shared" si="34"/>
        <v>-47610418611.53</v>
      </c>
      <c r="BA167" s="12">
        <f t="shared" si="35"/>
        <v>2503711858.62</v>
      </c>
      <c r="BB167" s="12" t="e">
        <f t="shared" si="41"/>
        <v>#REF!</v>
      </c>
    </row>
    <row r="168" spans="1:54">
      <c r="A168" s="5" t="s">
        <v>385</v>
      </c>
      <c r="B168" s="5" t="s">
        <v>386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42"/>
        <v>46793519000</v>
      </c>
      <c r="AF168" s="9">
        <f t="shared" si="43"/>
        <v>536866000</v>
      </c>
      <c r="AG168" s="9">
        <f t="shared" si="44"/>
        <v>38010562000</v>
      </c>
      <c r="AH168" s="9">
        <f t="shared" si="45"/>
        <v>38045868000</v>
      </c>
      <c r="AI168" s="9">
        <f t="shared" si="46"/>
        <v>33750355000</v>
      </c>
      <c r="AJ168" s="12" t="e">
        <f>#REF!-A168</f>
        <v>#REF!</v>
      </c>
      <c r="AK168" s="16"/>
      <c r="AL168" s="9">
        <f t="shared" si="36"/>
        <v>501560000</v>
      </c>
      <c r="AM168" s="16"/>
      <c r="AN168" s="16"/>
      <c r="AO168" s="16"/>
      <c r="AP168" s="16"/>
      <c r="AQ168" s="12" t="e">
        <f>#REF!+#REF!+#REF!</f>
        <v>#REF!</v>
      </c>
      <c r="AR168" s="12">
        <f t="shared" si="33"/>
        <v>-93375000</v>
      </c>
      <c r="AS168" s="12" t="e">
        <f>#REF!-AU168+#REF!+#REF!</f>
        <v>#REF!</v>
      </c>
      <c r="AT168" s="12" t="e">
        <f>AS168-VLOOKUP(A168,[1]选股结果!$A$2:$BJ$3005,48,FALSE)*0.08</f>
        <v>#REF!</v>
      </c>
      <c r="AU168" s="12">
        <f t="shared" si="37"/>
        <v>4295513000</v>
      </c>
      <c r="AV168" s="12" t="e">
        <f>#REF!+S168+H168</f>
        <v>#REF!</v>
      </c>
      <c r="AW168" s="12" t="e">
        <f t="shared" si="38"/>
        <v>#REF!</v>
      </c>
      <c r="AX168" s="12" t="e">
        <f t="shared" si="39"/>
        <v>#REF!</v>
      </c>
      <c r="AY168" s="12" t="e">
        <f t="shared" si="40"/>
        <v>#REF!</v>
      </c>
      <c r="AZ168" s="12">
        <f t="shared" si="34"/>
        <v>-50703610000</v>
      </c>
      <c r="BA168" s="12">
        <f t="shared" si="35"/>
        <v>38010562000</v>
      </c>
      <c r="BB168" s="12" t="e">
        <f t="shared" si="41"/>
        <v>#REF!</v>
      </c>
    </row>
    <row r="169" spans="1:54">
      <c r="A169" s="5" t="s">
        <v>387</v>
      </c>
      <c r="B169" s="5" t="s">
        <v>388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42"/>
        <v>46713891000</v>
      </c>
      <c r="AF169" s="9">
        <f t="shared" si="43"/>
        <v>46619720000</v>
      </c>
      <c r="AG169" s="9">
        <f t="shared" si="44"/>
        <v>218702000</v>
      </c>
      <c r="AH169" s="9">
        <f t="shared" si="45"/>
        <v>269685000</v>
      </c>
      <c r="AI169" s="9">
        <f t="shared" si="46"/>
        <v>139128000</v>
      </c>
      <c r="AJ169" s="12" t="e">
        <f>#REF!-A169</f>
        <v>#REF!</v>
      </c>
      <c r="AK169" s="16"/>
      <c r="AL169" s="9">
        <f t="shared" si="36"/>
        <v>1614181000</v>
      </c>
      <c r="AM169" s="16"/>
      <c r="AN169" s="16"/>
      <c r="AO169" s="16"/>
      <c r="AP169" s="16"/>
      <c r="AQ169" s="12" t="e">
        <f>#REF!+#REF!+#REF!</f>
        <v>#REF!</v>
      </c>
      <c r="AR169" s="12">
        <f t="shared" si="33"/>
        <v>-77322000</v>
      </c>
      <c r="AS169" s="12" t="e">
        <f>#REF!-AU169+#REF!+#REF!</f>
        <v>#REF!</v>
      </c>
      <c r="AT169" s="12" t="e">
        <f>AS169-VLOOKUP(A169,[1]选股结果!$A$2:$BJ$3005,48,FALSE)*0.08</f>
        <v>#REF!</v>
      </c>
      <c r="AU169" s="12">
        <f t="shared" si="37"/>
        <v>130557000</v>
      </c>
      <c r="AV169" s="12" t="e">
        <f>#REF!+S169+H169</f>
        <v>#REF!</v>
      </c>
      <c r="AW169" s="12" t="e">
        <f t="shared" si="38"/>
        <v>#REF!</v>
      </c>
      <c r="AX169" s="12" t="e">
        <f t="shared" si="39"/>
        <v>#REF!</v>
      </c>
      <c r="AY169" s="12" t="e">
        <f t="shared" si="40"/>
        <v>#REF!</v>
      </c>
      <c r="AZ169" s="12">
        <f t="shared" si="34"/>
        <v>-47416103000</v>
      </c>
      <c r="BA169" s="12">
        <f t="shared" si="35"/>
        <v>218702000</v>
      </c>
      <c r="BB169" s="12" t="e">
        <f t="shared" si="41"/>
        <v>#REF!</v>
      </c>
    </row>
    <row r="170" spans="1:54">
      <c r="A170" s="5" t="s">
        <v>389</v>
      </c>
      <c r="B170" s="5" t="s">
        <v>390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42"/>
        <v>46699736324.09</v>
      </c>
      <c r="AF170" s="9">
        <f t="shared" si="43"/>
        <v>39221660195.43</v>
      </c>
      <c r="AG170" s="9">
        <f t="shared" si="44"/>
        <v>7337684277.54</v>
      </c>
      <c r="AH170" s="9">
        <f t="shared" si="45"/>
        <v>7283435026.24</v>
      </c>
      <c r="AI170" s="9">
        <f t="shared" si="46"/>
        <v>6155943826.69</v>
      </c>
      <c r="AJ170" s="12" t="e">
        <f>#REF!-A170</f>
        <v>#REF!</v>
      </c>
      <c r="AK170" s="16"/>
      <c r="AL170" s="9">
        <f t="shared" si="36"/>
        <v>2712547541.85</v>
      </c>
      <c r="AM170" s="16"/>
      <c r="AN170" s="16"/>
      <c r="AO170" s="16"/>
      <c r="AP170" s="16"/>
      <c r="AQ170" s="12" t="e">
        <f>#REF!+#REF!+#REF!</f>
        <v>#REF!</v>
      </c>
      <c r="AR170" s="12">
        <f t="shared" si="33"/>
        <v>-12455774.55</v>
      </c>
      <c r="AS170" s="12" t="e">
        <f>#REF!-AU170+#REF!+#REF!</f>
        <v>#REF!</v>
      </c>
      <c r="AT170" s="12" t="e">
        <f>AS170-VLOOKUP(A170,[1]选股结果!$A$2:$BJ$3005,48,FALSE)*0.08</f>
        <v>#REF!</v>
      </c>
      <c r="AU170" s="12">
        <f t="shared" si="37"/>
        <v>1127491199.55</v>
      </c>
      <c r="AV170" s="12" t="e">
        <f>#REF!+S170+H170</f>
        <v>#REF!</v>
      </c>
      <c r="AW170" s="12" t="e">
        <f t="shared" si="38"/>
        <v>#REF!</v>
      </c>
      <c r="AX170" s="12" t="e">
        <f t="shared" si="39"/>
        <v>#REF!</v>
      </c>
      <c r="AY170" s="12" t="e">
        <f t="shared" si="40"/>
        <v>#REF!</v>
      </c>
      <c r="AZ170" s="12">
        <f t="shared" si="34"/>
        <v>-48151528225.13</v>
      </c>
      <c r="BA170" s="12">
        <f t="shared" si="35"/>
        <v>7337684277.54</v>
      </c>
      <c r="BB170" s="12" t="e">
        <f t="shared" si="41"/>
        <v>#REF!</v>
      </c>
    </row>
    <row r="171" spans="1:54">
      <c r="A171" s="5" t="s">
        <v>391</v>
      </c>
      <c r="B171" s="5" t="s">
        <v>392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42"/>
        <v>46247086543.39</v>
      </c>
      <c r="AF171" s="9">
        <f t="shared" si="43"/>
        <v>44279608876.83</v>
      </c>
      <c r="AG171" s="9">
        <f t="shared" si="44"/>
        <v>1256877340.09</v>
      </c>
      <c r="AH171" s="9">
        <f t="shared" si="45"/>
        <v>1262571813.71</v>
      </c>
      <c r="AI171" s="9">
        <f t="shared" si="46"/>
        <v>1093703943.26</v>
      </c>
      <c r="AJ171" s="12" t="e">
        <f>#REF!-A171</f>
        <v>#REF!</v>
      </c>
      <c r="AK171" s="16"/>
      <c r="AL171" s="9">
        <f t="shared" si="36"/>
        <v>2609719305.01</v>
      </c>
      <c r="AM171" s="16"/>
      <c r="AN171" s="16"/>
      <c r="AO171" s="16"/>
      <c r="AP171" s="16"/>
      <c r="AQ171" s="12" t="e">
        <f>#REF!+#REF!+#REF!</f>
        <v>#REF!</v>
      </c>
      <c r="AR171" s="12">
        <f t="shared" si="33"/>
        <v>-6505122.09</v>
      </c>
      <c r="AS171" s="12" t="e">
        <f>#REF!-AU171+#REF!+#REF!</f>
        <v>#REF!</v>
      </c>
      <c r="AT171" s="12" t="e">
        <f>AS171-VLOOKUP(A171,[1]选股结果!$A$2:$BJ$3005,48,FALSE)*0.08</f>
        <v>#REF!</v>
      </c>
      <c r="AU171" s="12">
        <f t="shared" si="37"/>
        <v>168867870.45</v>
      </c>
      <c r="AV171" s="12" t="e">
        <f>#REF!+S171+H171</f>
        <v>#REF!</v>
      </c>
      <c r="AW171" s="12" t="e">
        <f t="shared" si="38"/>
        <v>#REF!</v>
      </c>
      <c r="AX171" s="12" t="e">
        <f t="shared" si="39"/>
        <v>#REF!</v>
      </c>
      <c r="AY171" s="12" t="e">
        <f t="shared" si="40"/>
        <v>#REF!</v>
      </c>
      <c r="AZ171" s="12">
        <f t="shared" si="34"/>
        <v>-46247427320.28</v>
      </c>
      <c r="BA171" s="12">
        <f t="shared" si="35"/>
        <v>1256877340.09</v>
      </c>
      <c r="BB171" s="12" t="e">
        <f t="shared" si="41"/>
        <v>#REF!</v>
      </c>
    </row>
    <row r="172" spans="1:54">
      <c r="A172" s="5" t="s">
        <v>393</v>
      </c>
      <c r="B172" s="5" t="s">
        <v>394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42"/>
        <v>46218544640.38</v>
      </c>
      <c r="AF172" s="9">
        <f t="shared" si="43"/>
        <v>45165275695.55</v>
      </c>
      <c r="AG172" s="9">
        <f t="shared" si="44"/>
        <v>1023731592.59999</v>
      </c>
      <c r="AH172" s="9">
        <f t="shared" si="45"/>
        <v>1053735537.11999</v>
      </c>
      <c r="AI172" s="9">
        <f t="shared" si="46"/>
        <v>866349008.12999</v>
      </c>
      <c r="AJ172" s="12" t="e">
        <f>#REF!-A172</f>
        <v>#REF!</v>
      </c>
      <c r="AK172" s="16"/>
      <c r="AL172" s="9">
        <f t="shared" si="36"/>
        <v>2228177151.75</v>
      </c>
      <c r="AM172" s="16"/>
      <c r="AN172" s="16"/>
      <c r="AO172" s="16"/>
      <c r="AP172" s="16"/>
      <c r="AQ172" s="12" t="e">
        <f>#REF!+#REF!+#REF!</f>
        <v>#REF!</v>
      </c>
      <c r="AR172" s="12">
        <f t="shared" si="33"/>
        <v>-34390532.86</v>
      </c>
      <c r="AS172" s="12" t="e">
        <f>#REF!-AU172+#REF!+#REF!</f>
        <v>#REF!</v>
      </c>
      <c r="AT172" s="12" t="e">
        <f>AS172-VLOOKUP(A172,[1]选股结果!$A$2:$BJ$3005,48,FALSE)*0.08</f>
        <v>#REF!</v>
      </c>
      <c r="AU172" s="12">
        <f t="shared" si="37"/>
        <v>187386528.99</v>
      </c>
      <c r="AV172" s="12" t="e">
        <f>#REF!+S172+H172</f>
        <v>#REF!</v>
      </c>
      <c r="AW172" s="12" t="e">
        <f t="shared" si="38"/>
        <v>#REF!</v>
      </c>
      <c r="AX172" s="12" t="e">
        <f t="shared" si="39"/>
        <v>#REF!</v>
      </c>
      <c r="AY172" s="12" t="e">
        <f t="shared" si="40"/>
        <v>#REF!</v>
      </c>
      <c r="AZ172" s="12">
        <f t="shared" si="34"/>
        <v>-47158393139.91</v>
      </c>
      <c r="BA172" s="12">
        <f t="shared" si="35"/>
        <v>1023731592.59999</v>
      </c>
      <c r="BB172" s="12" t="e">
        <f t="shared" si="41"/>
        <v>#REF!</v>
      </c>
    </row>
    <row r="173" spans="1:54">
      <c r="A173" s="5" t="s">
        <v>395</v>
      </c>
      <c r="B173" s="5" t="s">
        <v>396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42"/>
        <v>46121094328.02</v>
      </c>
      <c r="AF173" s="9">
        <f t="shared" si="43"/>
        <v>33308239351.88</v>
      </c>
      <c r="AG173" s="9">
        <f t="shared" si="44"/>
        <v>13008480397.52</v>
      </c>
      <c r="AH173" s="9">
        <f t="shared" si="45"/>
        <v>12979897313.44</v>
      </c>
      <c r="AI173" s="9">
        <f t="shared" si="46"/>
        <v>10770683461.25</v>
      </c>
      <c r="AJ173" s="12" t="e">
        <f>#REF!-A173</f>
        <v>#REF!</v>
      </c>
      <c r="AK173" s="16"/>
      <c r="AL173" s="9">
        <f t="shared" si="36"/>
        <v>1973444025.02</v>
      </c>
      <c r="AM173" s="16"/>
      <c r="AN173" s="16"/>
      <c r="AO173" s="16"/>
      <c r="AP173" s="16"/>
      <c r="AQ173" s="12" t="e">
        <f>#REF!+#REF!+#REF!</f>
        <v>#REF!</v>
      </c>
      <c r="AR173" s="12">
        <f t="shared" si="33"/>
        <v>-70678032.51</v>
      </c>
      <c r="AS173" s="12" t="e">
        <f>#REF!-AU173+#REF!+#REF!</f>
        <v>#REF!</v>
      </c>
      <c r="AT173" s="12" t="e">
        <f>AS173-VLOOKUP(A173,[1]选股结果!$A$2:$BJ$3005,48,FALSE)*0.08</f>
        <v>#REF!</v>
      </c>
      <c r="AU173" s="12">
        <f t="shared" si="37"/>
        <v>2209213852.19</v>
      </c>
      <c r="AV173" s="12" t="e">
        <f>#REF!+S173+H173</f>
        <v>#REF!</v>
      </c>
      <c r="AW173" s="12" t="e">
        <f t="shared" si="38"/>
        <v>#REF!</v>
      </c>
      <c r="AX173" s="12" t="e">
        <f t="shared" si="39"/>
        <v>#REF!</v>
      </c>
      <c r="AY173" s="12" t="e">
        <f t="shared" si="40"/>
        <v>#REF!</v>
      </c>
      <c r="AZ173" s="12">
        <f t="shared" si="34"/>
        <v>-53129518861.45</v>
      </c>
      <c r="BA173" s="12">
        <f t="shared" si="35"/>
        <v>13008480397.52</v>
      </c>
      <c r="BB173" s="12" t="e">
        <f t="shared" si="41"/>
        <v>#REF!</v>
      </c>
    </row>
    <row r="174" spans="1:54">
      <c r="A174" s="5" t="s">
        <v>397</v>
      </c>
      <c r="B174" s="5" t="s">
        <v>398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42"/>
        <v>45918012756.54</v>
      </c>
      <c r="AF174" s="9">
        <f t="shared" si="43"/>
        <v>41075492796.41</v>
      </c>
      <c r="AG174" s="9">
        <f t="shared" si="44"/>
        <v>4698755029.16</v>
      </c>
      <c r="AH174" s="9">
        <f t="shared" si="45"/>
        <v>4650529800.33</v>
      </c>
      <c r="AI174" s="9">
        <f t="shared" si="46"/>
        <v>3447934521.47</v>
      </c>
      <c r="AJ174" s="12" t="e">
        <f>#REF!-A174</f>
        <v>#REF!</v>
      </c>
      <c r="AK174" s="16"/>
      <c r="AL174" s="9">
        <f t="shared" si="36"/>
        <v>5709619486.73</v>
      </c>
      <c r="AM174" s="16"/>
      <c r="AN174" s="16"/>
      <c r="AO174" s="16"/>
      <c r="AP174" s="16"/>
      <c r="AQ174" s="12" t="e">
        <f>#REF!+#REF!+#REF!</f>
        <v>#REF!</v>
      </c>
      <c r="AR174" s="12">
        <f t="shared" si="33"/>
        <v>-108244568.29</v>
      </c>
      <c r="AS174" s="12" t="e">
        <f>#REF!-AU174+#REF!+#REF!</f>
        <v>#REF!</v>
      </c>
      <c r="AT174" s="12" t="e">
        <f>AS174-VLOOKUP(A174,[1]选股结果!$A$2:$BJ$3005,48,FALSE)*0.08</f>
        <v>#REF!</v>
      </c>
      <c r="AU174" s="12">
        <f t="shared" si="37"/>
        <v>1202595278.86</v>
      </c>
      <c r="AV174" s="12" t="e">
        <f>#REF!+S174+H174</f>
        <v>#REF!</v>
      </c>
      <c r="AW174" s="12" t="e">
        <f t="shared" si="38"/>
        <v>#REF!</v>
      </c>
      <c r="AX174" s="12" t="e">
        <f t="shared" si="39"/>
        <v>#REF!</v>
      </c>
      <c r="AY174" s="12" t="e">
        <f t="shared" si="40"/>
        <v>#REF!</v>
      </c>
      <c r="AZ174" s="12">
        <f t="shared" si="34"/>
        <v>-46435475469.33</v>
      </c>
      <c r="BA174" s="12">
        <f t="shared" si="35"/>
        <v>4698755029.16</v>
      </c>
      <c r="BB174" s="12" t="e">
        <f t="shared" si="41"/>
        <v>#REF!</v>
      </c>
    </row>
    <row r="175" spans="1:54">
      <c r="A175" s="5" t="s">
        <v>399</v>
      </c>
      <c r="B175" s="5" t="s">
        <v>400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42"/>
        <v>44748224461.07</v>
      </c>
      <c r="AF175" s="9">
        <f t="shared" si="43"/>
        <v>44938901141.49</v>
      </c>
      <c r="AG175" s="9">
        <f t="shared" si="44"/>
        <v>184340587.469994</v>
      </c>
      <c r="AH175" s="9">
        <f t="shared" si="45"/>
        <v>175766614.019994</v>
      </c>
      <c r="AI175" s="9">
        <f t="shared" si="46"/>
        <v>176686915.199994</v>
      </c>
      <c r="AJ175" s="12" t="e">
        <f>#REF!-A175</f>
        <v>#REF!</v>
      </c>
      <c r="AK175" s="16"/>
      <c r="AL175" s="9">
        <f t="shared" si="36"/>
        <v>3674063940.85</v>
      </c>
      <c r="AM175" s="16"/>
      <c r="AN175" s="16"/>
      <c r="AO175" s="16"/>
      <c r="AP175" s="16"/>
      <c r="AQ175" s="12" t="e">
        <f>#REF!+#REF!+#REF!</f>
        <v>#REF!</v>
      </c>
      <c r="AR175" s="12">
        <f t="shared" si="33"/>
        <v>-64385546.46</v>
      </c>
      <c r="AS175" s="12" t="e">
        <f>#REF!-AU175+#REF!+#REF!</f>
        <v>#REF!</v>
      </c>
      <c r="AT175" s="12" t="e">
        <f>AS175-VLOOKUP(A175,[1]选股结果!$A$2:$BJ$3005,48,FALSE)*0.08</f>
        <v>#REF!</v>
      </c>
      <c r="AU175" s="12">
        <f t="shared" si="37"/>
        <v>-920301.180000007</v>
      </c>
      <c r="AV175" s="12" t="e">
        <f>#REF!+S175+H175</f>
        <v>#REF!</v>
      </c>
      <c r="AW175" s="12" t="e">
        <f t="shared" si="38"/>
        <v>#REF!</v>
      </c>
      <c r="AX175" s="12" t="e">
        <f t="shared" si="39"/>
        <v>#REF!</v>
      </c>
      <c r="AY175" s="12" t="e">
        <f t="shared" si="40"/>
        <v>#REF!</v>
      </c>
      <c r="AZ175" s="12">
        <f t="shared" si="34"/>
        <v>-44681892764.58</v>
      </c>
      <c r="BA175" s="12">
        <f t="shared" si="35"/>
        <v>184340587.469994</v>
      </c>
      <c r="BB175" s="12" t="e">
        <f t="shared" si="41"/>
        <v>#REF!</v>
      </c>
    </row>
    <row r="176" spans="1:54">
      <c r="A176" s="5" t="s">
        <v>401</v>
      </c>
      <c r="B176" s="5" t="s">
        <v>402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42"/>
        <v>43929920623.28</v>
      </c>
      <c r="AF176" s="9">
        <f t="shared" si="43"/>
        <v>41814723387.39</v>
      </c>
      <c r="AG176" s="9">
        <f t="shared" si="44"/>
        <v>2745470335.79001</v>
      </c>
      <c r="AH176" s="9">
        <f t="shared" si="45"/>
        <v>2754943432.91001</v>
      </c>
      <c r="AI176" s="9">
        <f t="shared" si="46"/>
        <v>1817811466.84001</v>
      </c>
      <c r="AJ176" s="12" t="e">
        <f>#REF!-A176</f>
        <v>#REF!</v>
      </c>
      <c r="AK176" s="16"/>
      <c r="AL176" s="9">
        <f t="shared" si="36"/>
        <v>3595270661.15</v>
      </c>
      <c r="AM176" s="16"/>
      <c r="AN176" s="16"/>
      <c r="AO176" s="16"/>
      <c r="AP176" s="16"/>
      <c r="AQ176" s="12" t="e">
        <f>#REF!+#REF!+#REF!</f>
        <v>#REF!</v>
      </c>
      <c r="AR176" s="12">
        <f t="shared" si="33"/>
        <v>-23448540.34</v>
      </c>
      <c r="AS176" s="12" t="e">
        <f>#REF!-AU176+#REF!+#REF!</f>
        <v>#REF!</v>
      </c>
      <c r="AT176" s="12" t="e">
        <f>AS176-VLOOKUP(A176,[1]选股结果!$A$2:$BJ$3005,48,FALSE)*0.08</f>
        <v>#REF!</v>
      </c>
      <c r="AU176" s="12">
        <f t="shared" si="37"/>
        <v>937131966.07</v>
      </c>
      <c r="AV176" s="12" t="e">
        <f>#REF!+S176+H176</f>
        <v>#REF!</v>
      </c>
      <c r="AW176" s="12" t="e">
        <f t="shared" si="38"/>
        <v>#REF!</v>
      </c>
      <c r="AX176" s="12" t="e">
        <f t="shared" si="39"/>
        <v>#REF!</v>
      </c>
      <c r="AY176" s="12" t="e">
        <f t="shared" si="40"/>
        <v>#REF!</v>
      </c>
      <c r="AZ176" s="12">
        <f t="shared" si="34"/>
        <v>-45060463239.76</v>
      </c>
      <c r="BA176" s="12">
        <f t="shared" si="35"/>
        <v>2745470335.79001</v>
      </c>
      <c r="BB176" s="12" t="e">
        <f t="shared" si="41"/>
        <v>#REF!</v>
      </c>
    </row>
    <row r="177" spans="1:54">
      <c r="A177" s="5" t="s">
        <v>403</v>
      </c>
      <c r="B177" s="5" t="s">
        <v>404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42"/>
        <v>43358749981.91</v>
      </c>
      <c r="AF177" s="9">
        <f t="shared" si="43"/>
        <v>42819481308.27</v>
      </c>
      <c r="AG177" s="9">
        <f t="shared" si="44"/>
        <v>379413125.049999</v>
      </c>
      <c r="AH177" s="9">
        <f t="shared" si="45"/>
        <v>390750377.949999</v>
      </c>
      <c r="AI177" s="9">
        <f t="shared" si="46"/>
        <v>344658492.589999</v>
      </c>
      <c r="AJ177" s="12" t="e">
        <f>#REF!-A177</f>
        <v>#REF!</v>
      </c>
      <c r="AK177" s="16"/>
      <c r="AL177" s="9">
        <f t="shared" si="36"/>
        <v>915409441.47</v>
      </c>
      <c r="AM177" s="16"/>
      <c r="AN177" s="16"/>
      <c r="AO177" s="16"/>
      <c r="AP177" s="16"/>
      <c r="AQ177" s="12" t="e">
        <f>#REF!+#REF!+#REF!</f>
        <v>#REF!</v>
      </c>
      <c r="AR177" s="12">
        <f t="shared" si="33"/>
        <v>-31143685.18</v>
      </c>
      <c r="AS177" s="12" t="e">
        <f>#REF!-AU177+#REF!+#REF!</f>
        <v>#REF!</v>
      </c>
      <c r="AT177" s="12" t="e">
        <f>AS177-VLOOKUP(A177,[1]选股结果!$A$2:$BJ$3005,48,FALSE)*0.08</f>
        <v>#REF!</v>
      </c>
      <c r="AU177" s="12">
        <f t="shared" si="37"/>
        <v>46091885.36</v>
      </c>
      <c r="AV177" s="12" t="e">
        <f>#REF!+S177+H177</f>
        <v>#REF!</v>
      </c>
      <c r="AW177" s="12" t="e">
        <f t="shared" si="38"/>
        <v>#REF!</v>
      </c>
      <c r="AX177" s="12" t="e">
        <f t="shared" si="39"/>
        <v>#REF!</v>
      </c>
      <c r="AY177" s="12" t="e">
        <f t="shared" si="40"/>
        <v>#REF!</v>
      </c>
      <c r="AZ177" s="12">
        <f t="shared" si="34"/>
        <v>-43742114664.07</v>
      </c>
      <c r="BA177" s="12">
        <f t="shared" si="35"/>
        <v>379413125.049999</v>
      </c>
      <c r="BB177" s="12" t="e">
        <f t="shared" si="41"/>
        <v>#REF!</v>
      </c>
    </row>
    <row r="178" spans="1:54">
      <c r="A178" s="5" t="s">
        <v>405</v>
      </c>
      <c r="B178" s="5" t="s">
        <v>406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42"/>
        <v>43317765932.33</v>
      </c>
      <c r="AF178" s="9">
        <f t="shared" si="43"/>
        <v>42210346918.26</v>
      </c>
      <c r="AG178" s="9">
        <f t="shared" si="44"/>
        <v>1018811518.01001</v>
      </c>
      <c r="AH178" s="9">
        <f t="shared" si="45"/>
        <v>1026036282.10001</v>
      </c>
      <c r="AI178" s="9">
        <f t="shared" si="46"/>
        <v>814917334.30001</v>
      </c>
      <c r="AJ178" s="12" t="e">
        <f>#REF!-A178</f>
        <v>#REF!</v>
      </c>
      <c r="AK178" s="16"/>
      <c r="AL178" s="9">
        <f t="shared" si="36"/>
        <v>891621948.74</v>
      </c>
      <c r="AM178" s="16"/>
      <c r="AN178" s="16"/>
      <c r="AO178" s="16"/>
      <c r="AP178" s="16"/>
      <c r="AQ178" s="12" t="e">
        <f>#REF!+#REF!+#REF!</f>
        <v>#REF!</v>
      </c>
      <c r="AR178" s="12">
        <f t="shared" si="33"/>
        <v>-10437036.17</v>
      </c>
      <c r="AS178" s="12" t="e">
        <f>#REF!-AU178+#REF!+#REF!</f>
        <v>#REF!</v>
      </c>
      <c r="AT178" s="12" t="e">
        <f>AS178-VLOOKUP(A178,[1]选股结果!$A$2:$BJ$3005,48,FALSE)*0.08</f>
        <v>#REF!</v>
      </c>
      <c r="AU178" s="12">
        <f t="shared" si="37"/>
        <v>211118947.8</v>
      </c>
      <c r="AV178" s="12" t="e">
        <f>#REF!+S178+H178</f>
        <v>#REF!</v>
      </c>
      <c r="AW178" s="12" t="e">
        <f t="shared" si="38"/>
        <v>#REF!</v>
      </c>
      <c r="AX178" s="12" t="e">
        <f t="shared" si="39"/>
        <v>#REF!</v>
      </c>
      <c r="AY178" s="12" t="e">
        <f t="shared" si="40"/>
        <v>#REF!</v>
      </c>
      <c r="AZ178" s="12">
        <f t="shared" si="34"/>
        <v>-43479134899.01</v>
      </c>
      <c r="BA178" s="12">
        <f t="shared" si="35"/>
        <v>1018811518.01001</v>
      </c>
      <c r="BB178" s="12" t="e">
        <f t="shared" si="41"/>
        <v>#REF!</v>
      </c>
    </row>
    <row r="179" spans="1:54">
      <c r="A179" s="5" t="s">
        <v>407</v>
      </c>
      <c r="B179" s="5" t="s">
        <v>408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42"/>
        <v>43214412721.9</v>
      </c>
      <c r="AF179" s="9">
        <f t="shared" si="43"/>
        <v>40926841700.04</v>
      </c>
      <c r="AG179" s="9">
        <f t="shared" si="44"/>
        <v>2160605949.71001</v>
      </c>
      <c r="AH179" s="9">
        <f t="shared" si="45"/>
        <v>2150041084.93001</v>
      </c>
      <c r="AI179" s="9">
        <f t="shared" si="46"/>
        <v>1838114347.08001</v>
      </c>
      <c r="AJ179" s="12" t="e">
        <f>#REF!-A179</f>
        <v>#REF!</v>
      </c>
      <c r="AK179" s="16"/>
      <c r="AL179" s="9">
        <f t="shared" si="36"/>
        <v>1270690088.43</v>
      </c>
      <c r="AM179" s="16"/>
      <c r="AN179" s="16"/>
      <c r="AO179" s="16"/>
      <c r="AP179" s="16"/>
      <c r="AQ179" s="12" t="e">
        <f>#REF!+#REF!+#REF!</f>
        <v>#REF!</v>
      </c>
      <c r="AR179" s="12">
        <f t="shared" si="33"/>
        <v>-10630309.07</v>
      </c>
      <c r="AS179" s="12" t="e">
        <f>#REF!-AU179+#REF!+#REF!</f>
        <v>#REF!</v>
      </c>
      <c r="AT179" s="12" t="e">
        <f>AS179-VLOOKUP(A179,[1]选股结果!$A$2:$BJ$3005,48,FALSE)*0.08</f>
        <v>#REF!</v>
      </c>
      <c r="AU179" s="12">
        <f t="shared" si="37"/>
        <v>311926737.85</v>
      </c>
      <c r="AV179" s="12" t="e">
        <f>#REF!+S179+H179</f>
        <v>#REF!</v>
      </c>
      <c r="AW179" s="12" t="e">
        <f t="shared" si="38"/>
        <v>#REF!</v>
      </c>
      <c r="AX179" s="12" t="e">
        <f t="shared" si="39"/>
        <v>#REF!</v>
      </c>
      <c r="AY179" s="12" t="e">
        <f t="shared" si="40"/>
        <v>#REF!</v>
      </c>
      <c r="AZ179" s="12">
        <f t="shared" si="34"/>
        <v>-43851275188.96</v>
      </c>
      <c r="BA179" s="12">
        <f t="shared" si="35"/>
        <v>2160605949.71001</v>
      </c>
      <c r="BB179" s="12" t="e">
        <f t="shared" si="41"/>
        <v>#REF!</v>
      </c>
    </row>
    <row r="180" spans="1:54">
      <c r="A180" s="5" t="s">
        <v>409</v>
      </c>
      <c r="B180" s="5" t="s">
        <v>410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42"/>
        <v>42238529756.03</v>
      </c>
      <c r="AF180" s="9">
        <f t="shared" si="43"/>
        <v>39556367859.88</v>
      </c>
      <c r="AG180" s="9">
        <f t="shared" si="44"/>
        <v>3018460794.00001</v>
      </c>
      <c r="AH180" s="9">
        <f t="shared" si="45"/>
        <v>3043746165.98001</v>
      </c>
      <c r="AI180" s="9">
        <f t="shared" si="46"/>
        <v>2664118194.50001</v>
      </c>
      <c r="AJ180" s="12" t="e">
        <f>#REF!-A180</f>
        <v>#REF!</v>
      </c>
      <c r="AK180" s="16"/>
      <c r="AL180" s="9">
        <f t="shared" si="36"/>
        <v>2625061583.41</v>
      </c>
      <c r="AM180" s="16"/>
      <c r="AN180" s="16"/>
      <c r="AO180" s="16"/>
      <c r="AP180" s="16"/>
      <c r="AQ180" s="12" t="e">
        <f>#REF!+#REF!+#REF!</f>
        <v>#REF!</v>
      </c>
      <c r="AR180" s="12">
        <f t="shared" si="33"/>
        <v>-40483013.57</v>
      </c>
      <c r="AS180" s="12" t="e">
        <f>#REF!-AU180+#REF!+#REF!</f>
        <v>#REF!</v>
      </c>
      <c r="AT180" s="12" t="e">
        <f>AS180-VLOOKUP(A180,[1]选股结果!$A$2:$BJ$3005,48,FALSE)*0.08</f>
        <v>#REF!</v>
      </c>
      <c r="AU180" s="12">
        <f t="shared" si="37"/>
        <v>379627971.48</v>
      </c>
      <c r="AV180" s="12" t="e">
        <f>#REF!+S180+H180</f>
        <v>#REF!</v>
      </c>
      <c r="AW180" s="12" t="e">
        <f t="shared" si="38"/>
        <v>#REF!</v>
      </c>
      <c r="AX180" s="12" t="e">
        <f t="shared" si="39"/>
        <v>#REF!</v>
      </c>
      <c r="AY180" s="12" t="e">
        <f t="shared" si="40"/>
        <v>#REF!</v>
      </c>
      <c r="AZ180" s="12">
        <f t="shared" si="34"/>
        <v>-43272265212.67</v>
      </c>
      <c r="BA180" s="12">
        <f t="shared" si="35"/>
        <v>3018460794.00001</v>
      </c>
      <c r="BB180" s="12" t="e">
        <f t="shared" si="41"/>
        <v>#REF!</v>
      </c>
    </row>
    <row r="181" spans="1:54">
      <c r="A181" s="5" t="s">
        <v>411</v>
      </c>
      <c r="B181" s="5" t="s">
        <v>412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42"/>
        <v>42046826825.4</v>
      </c>
      <c r="AF181" s="9">
        <f t="shared" si="43"/>
        <v>39368813212.88</v>
      </c>
      <c r="AG181" s="9">
        <f t="shared" si="44"/>
        <v>2786665791.3</v>
      </c>
      <c r="AH181" s="9">
        <f t="shared" si="45"/>
        <v>2721169821.58</v>
      </c>
      <c r="AI181" s="9">
        <f t="shared" si="46"/>
        <v>2008421437.62</v>
      </c>
      <c r="AJ181" s="12" t="e">
        <f>#REF!-A181</f>
        <v>#REF!</v>
      </c>
      <c r="AK181" s="16"/>
      <c r="AL181" s="9">
        <f t="shared" si="36"/>
        <v>1278786805.35</v>
      </c>
      <c r="AM181" s="16"/>
      <c r="AN181" s="16"/>
      <c r="AO181" s="16"/>
      <c r="AP181" s="16"/>
      <c r="AQ181" s="12" t="e">
        <f>#REF!+#REF!+#REF!</f>
        <v>#REF!</v>
      </c>
      <c r="AR181" s="12">
        <f t="shared" si="33"/>
        <v>-16595890.39</v>
      </c>
      <c r="AS181" s="12" t="e">
        <f>#REF!-AU181+#REF!+#REF!</f>
        <v>#REF!</v>
      </c>
      <c r="AT181" s="12" t="e">
        <f>AS181-VLOOKUP(A181,[1]选股结果!$A$2:$BJ$3005,48,FALSE)*0.08</f>
        <v>#REF!</v>
      </c>
      <c r="AU181" s="12">
        <f t="shared" si="37"/>
        <v>712748383.96</v>
      </c>
      <c r="AV181" s="12" t="e">
        <f>#REF!+S181+H181</f>
        <v>#REF!</v>
      </c>
      <c r="AW181" s="12" t="e">
        <f t="shared" si="38"/>
        <v>#REF!</v>
      </c>
      <c r="AX181" s="12" t="e">
        <f t="shared" si="39"/>
        <v>#REF!</v>
      </c>
      <c r="AY181" s="12" t="e">
        <f t="shared" si="40"/>
        <v>#REF!</v>
      </c>
      <c r="AZ181" s="12">
        <f t="shared" si="34"/>
        <v>-42786473922.33</v>
      </c>
      <c r="BA181" s="12">
        <f t="shared" si="35"/>
        <v>2786665791.3</v>
      </c>
      <c r="BB181" s="12" t="e">
        <f t="shared" si="41"/>
        <v>#REF!</v>
      </c>
    </row>
    <row r="182" spans="1:54">
      <c r="A182" s="5" t="s">
        <v>413</v>
      </c>
      <c r="B182" s="5" t="s">
        <v>414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42"/>
        <v>41455916000</v>
      </c>
      <c r="AF182" s="9">
        <f t="shared" si="43"/>
        <v>437473000</v>
      </c>
      <c r="AG182" s="9">
        <f t="shared" si="44"/>
        <v>32153516000</v>
      </c>
      <c r="AH182" s="9">
        <f t="shared" si="45"/>
        <v>32148753000</v>
      </c>
      <c r="AI182" s="9">
        <f t="shared" si="46"/>
        <v>30975657000</v>
      </c>
      <c r="AJ182" s="12" t="e">
        <f>#REF!-A182</f>
        <v>#REF!</v>
      </c>
      <c r="AK182" s="16"/>
      <c r="AL182" s="9">
        <f t="shared" si="36"/>
        <v>442236000</v>
      </c>
      <c r="AM182" s="16"/>
      <c r="AN182" s="16"/>
      <c r="AO182" s="16"/>
      <c r="AP182" s="16"/>
      <c r="AQ182" s="12" t="e">
        <f>#REF!+#REF!+#REF!</f>
        <v>#REF!</v>
      </c>
      <c r="AR182" s="12">
        <f t="shared" si="33"/>
        <v>-52048000</v>
      </c>
      <c r="AS182" s="12" t="e">
        <f>#REF!-AU182+#REF!+#REF!</f>
        <v>#REF!</v>
      </c>
      <c r="AT182" s="12" t="e">
        <f>AS182-VLOOKUP(A182,[1]选股结果!$A$2:$BJ$3005,48,FALSE)*0.08</f>
        <v>#REF!</v>
      </c>
      <c r="AU182" s="12">
        <f t="shared" si="37"/>
        <v>1173096000</v>
      </c>
      <c r="AV182" s="12" t="e">
        <f>#REF!+S182+H182</f>
        <v>#REF!</v>
      </c>
      <c r="AW182" s="12" t="e">
        <f t="shared" si="38"/>
        <v>#REF!</v>
      </c>
      <c r="AX182" s="12" t="e">
        <f t="shared" si="39"/>
        <v>#REF!</v>
      </c>
      <c r="AY182" s="12" t="e">
        <f t="shared" si="40"/>
        <v>#REF!</v>
      </c>
      <c r="AZ182" s="12">
        <f t="shared" si="34"/>
        <v>-42300398000</v>
      </c>
      <c r="BA182" s="12">
        <f t="shared" si="35"/>
        <v>32153516000</v>
      </c>
      <c r="BB182" s="12" t="e">
        <f t="shared" si="41"/>
        <v>#REF!</v>
      </c>
    </row>
    <row r="183" spans="1:54">
      <c r="A183" s="5" t="s">
        <v>415</v>
      </c>
      <c r="B183" s="5" t="s">
        <v>416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42"/>
        <v>41332808601.98</v>
      </c>
      <c r="AF183" s="9">
        <f t="shared" si="43"/>
        <v>39225688771.03</v>
      </c>
      <c r="AG183" s="9">
        <f t="shared" si="44"/>
        <v>5247231628.53</v>
      </c>
      <c r="AH183" s="9">
        <f t="shared" si="45"/>
        <v>5233660301.77</v>
      </c>
      <c r="AI183" s="9">
        <f t="shared" si="46"/>
        <v>3064791701.84</v>
      </c>
      <c r="AJ183" s="12" t="e">
        <f>#REF!-A183</f>
        <v>#REF!</v>
      </c>
      <c r="AK183" s="16"/>
      <c r="AL183" s="9">
        <f t="shared" si="36"/>
        <v>6238777015.57</v>
      </c>
      <c r="AM183" s="16"/>
      <c r="AN183" s="16"/>
      <c r="AO183" s="16"/>
      <c r="AP183" s="16"/>
      <c r="AQ183" s="12" t="e">
        <f>#REF!+#REF!+#REF!</f>
        <v>#REF!</v>
      </c>
      <c r="AR183" s="12">
        <f t="shared" si="33"/>
        <v>-110349029.35</v>
      </c>
      <c r="AS183" s="12" t="e">
        <f>#REF!-AU183+#REF!+#REF!</f>
        <v>#REF!</v>
      </c>
      <c r="AT183" s="12" t="e">
        <f>AS183-VLOOKUP(A183,[1]选股结果!$A$2:$BJ$3005,48,FALSE)*0.08</f>
        <v>#REF!</v>
      </c>
      <c r="AU183" s="12">
        <f t="shared" si="37"/>
        <v>2168868599.93</v>
      </c>
      <c r="AV183" s="12" t="e">
        <f>#REF!+S183+H183</f>
        <v>#REF!</v>
      </c>
      <c r="AW183" s="12" t="e">
        <f t="shared" si="38"/>
        <v>#REF!</v>
      </c>
      <c r="AX183" s="12" t="e">
        <f t="shared" si="39"/>
        <v>#REF!</v>
      </c>
      <c r="AY183" s="12" t="e">
        <f t="shared" si="40"/>
        <v>#REF!</v>
      </c>
      <c r="AZ183" s="12">
        <f t="shared" si="34"/>
        <v>-42922813850.77</v>
      </c>
      <c r="BA183" s="12">
        <f t="shared" si="35"/>
        <v>5247231628.53</v>
      </c>
      <c r="BB183" s="12" t="e">
        <f t="shared" si="41"/>
        <v>#REF!</v>
      </c>
    </row>
    <row r="184" spans="1:54">
      <c r="A184" s="5" t="s">
        <v>417</v>
      </c>
      <c r="B184" s="5" t="s">
        <v>418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42"/>
        <v>41032392375.62</v>
      </c>
      <c r="AF184" s="9">
        <f t="shared" si="43"/>
        <v>38869556502.49</v>
      </c>
      <c r="AG184" s="9">
        <f t="shared" si="44"/>
        <v>2187866493.9</v>
      </c>
      <c r="AH184" s="9">
        <f t="shared" si="45"/>
        <v>2063938182.91</v>
      </c>
      <c r="AI184" s="9">
        <f t="shared" si="46"/>
        <v>1647516869.77</v>
      </c>
      <c r="AJ184" s="12" t="e">
        <f>#REF!-A184</f>
        <v>#REF!</v>
      </c>
      <c r="AK184" s="16"/>
      <c r="AL184" s="9">
        <f t="shared" si="36"/>
        <v>2081602145.2</v>
      </c>
      <c r="AM184" s="16"/>
      <c r="AN184" s="16"/>
      <c r="AO184" s="16"/>
      <c r="AP184" s="16"/>
      <c r="AQ184" s="12" t="e">
        <f>#REF!+#REF!+#REF!</f>
        <v>#REF!</v>
      </c>
      <c r="AR184" s="12">
        <f t="shared" si="33"/>
        <v>-42496789.52</v>
      </c>
      <c r="AS184" s="12" t="e">
        <f>#REF!-AU184+#REF!+#REF!</f>
        <v>#REF!</v>
      </c>
      <c r="AT184" s="12" t="e">
        <f>AS184-VLOOKUP(A184,[1]选股结果!$A$2:$BJ$3005,48,FALSE)*0.08</f>
        <v>#REF!</v>
      </c>
      <c r="AU184" s="12">
        <f t="shared" si="37"/>
        <v>416421313.14</v>
      </c>
      <c r="AV184" s="12" t="e">
        <f>#REF!+S184+H184</f>
        <v>#REF!</v>
      </c>
      <c r="AW184" s="12" t="e">
        <f t="shared" si="38"/>
        <v>#REF!</v>
      </c>
      <c r="AX184" s="12" t="e">
        <f t="shared" si="39"/>
        <v>#REF!</v>
      </c>
      <c r="AY184" s="12" t="e">
        <f t="shared" si="40"/>
        <v>#REF!</v>
      </c>
      <c r="AZ184" s="12">
        <f t="shared" si="34"/>
        <v>-41474210357.76</v>
      </c>
      <c r="BA184" s="12">
        <f t="shared" si="35"/>
        <v>2187866493.9</v>
      </c>
      <c r="BB184" s="12" t="e">
        <f t="shared" si="41"/>
        <v>#REF!</v>
      </c>
    </row>
    <row r="185" spans="1:54">
      <c r="A185" s="5" t="s">
        <v>419</v>
      </c>
      <c r="B185" s="5" t="s">
        <v>420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42"/>
        <v>40448219538.21</v>
      </c>
      <c r="AF185" s="9">
        <f t="shared" si="43"/>
        <v>21614585424.27</v>
      </c>
      <c r="AG185" s="9">
        <f t="shared" si="44"/>
        <v>24123967684.74</v>
      </c>
      <c r="AH185" s="9">
        <f t="shared" si="45"/>
        <v>23805748916.14</v>
      </c>
      <c r="AI185" s="9">
        <f t="shared" si="46"/>
        <v>19723472792.63</v>
      </c>
      <c r="AJ185" s="12" t="e">
        <f>#REF!-A185</f>
        <v>#REF!</v>
      </c>
      <c r="AK185" s="16"/>
      <c r="AL185" s="9">
        <f t="shared" si="36"/>
        <v>2050087556.84</v>
      </c>
      <c r="AM185" s="16"/>
      <c r="AN185" s="16"/>
      <c r="AO185" s="16"/>
      <c r="AP185" s="16"/>
      <c r="AQ185" s="12" t="e">
        <f>#REF!+#REF!+#REF!</f>
        <v>#REF!</v>
      </c>
      <c r="AR185" s="12">
        <f t="shared" si="33"/>
        <v>-29658074.07</v>
      </c>
      <c r="AS185" s="12" t="e">
        <f>#REF!-AU185+#REF!+#REF!</f>
        <v>#REF!</v>
      </c>
      <c r="AT185" s="12" t="e">
        <f>AS185-VLOOKUP(A185,[1]选股结果!$A$2:$BJ$3005,48,FALSE)*0.08</f>
        <v>#REF!</v>
      </c>
      <c r="AU185" s="12">
        <f t="shared" si="37"/>
        <v>4082276123.51</v>
      </c>
      <c r="AV185" s="12" t="e">
        <f>#REF!+S185+H185</f>
        <v>#REF!</v>
      </c>
      <c r="AW185" s="12" t="e">
        <f t="shared" si="38"/>
        <v>#REF!</v>
      </c>
      <c r="AX185" s="12" t="e">
        <f t="shared" si="39"/>
        <v>#REF!</v>
      </c>
      <c r="AY185" s="12" t="e">
        <f t="shared" si="40"/>
        <v>#REF!</v>
      </c>
      <c r="AZ185" s="12">
        <f t="shared" si="34"/>
        <v>-47748617105.51</v>
      </c>
      <c r="BA185" s="12">
        <f t="shared" si="35"/>
        <v>24123967684.74</v>
      </c>
      <c r="BB185" s="12" t="e">
        <f t="shared" si="41"/>
        <v>#REF!</v>
      </c>
    </row>
    <row r="186" spans="1:54">
      <c r="A186" s="5" t="s">
        <v>421</v>
      </c>
      <c r="B186" s="5" t="s">
        <v>422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42"/>
        <v>40416000000</v>
      </c>
      <c r="AF186" s="9">
        <f t="shared" si="43"/>
        <v>635000000</v>
      </c>
      <c r="AG186" s="9">
        <f t="shared" si="44"/>
        <v>28924000000</v>
      </c>
      <c r="AH186" s="9">
        <f t="shared" si="45"/>
        <v>28955000000</v>
      </c>
      <c r="AI186" s="9">
        <f t="shared" si="46"/>
        <v>27152000000</v>
      </c>
      <c r="AJ186" s="12" t="e">
        <f>#REF!-A186</f>
        <v>#REF!</v>
      </c>
      <c r="AK186" s="16"/>
      <c r="AL186" s="9">
        <f t="shared" si="36"/>
        <v>604000000</v>
      </c>
      <c r="AM186" s="16"/>
      <c r="AN186" s="16"/>
      <c r="AO186" s="16"/>
      <c r="AP186" s="16"/>
      <c r="AQ186" s="12" t="e">
        <f>#REF!+#REF!+#REF!</f>
        <v>#REF!</v>
      </c>
      <c r="AR186" s="12">
        <f t="shared" si="33"/>
        <v>-67000000</v>
      </c>
      <c r="AS186" s="12" t="e">
        <f>#REF!-AU186+#REF!+#REF!</f>
        <v>#REF!</v>
      </c>
      <c r="AT186" s="12" t="e">
        <f>AS186-VLOOKUP(A186,[1]选股结果!$A$2:$BJ$3005,48,FALSE)*0.08</f>
        <v>#REF!</v>
      </c>
      <c r="AU186" s="12">
        <f t="shared" si="37"/>
        <v>1803000000</v>
      </c>
      <c r="AV186" s="12" t="e">
        <f>#REF!+S186+H186</f>
        <v>#REF!</v>
      </c>
      <c r="AW186" s="12" t="e">
        <f t="shared" si="38"/>
        <v>#REF!</v>
      </c>
      <c r="AX186" s="12" t="e">
        <f t="shared" si="39"/>
        <v>#REF!</v>
      </c>
      <c r="AY186" s="12" t="e">
        <f t="shared" si="40"/>
        <v>#REF!</v>
      </c>
      <c r="AZ186" s="12">
        <f t="shared" si="34"/>
        <v>-41687000000</v>
      </c>
      <c r="BA186" s="12">
        <f t="shared" si="35"/>
        <v>28924000000</v>
      </c>
      <c r="BB186" s="12" t="e">
        <f t="shared" si="41"/>
        <v>#REF!</v>
      </c>
    </row>
    <row r="187" spans="1:54">
      <c r="A187" s="5" t="s">
        <v>423</v>
      </c>
      <c r="B187" s="5" t="s">
        <v>424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42"/>
        <v>40377585330.66</v>
      </c>
      <c r="AF187" s="9">
        <f t="shared" si="43"/>
        <v>37438040422.12</v>
      </c>
      <c r="AG187" s="9">
        <f t="shared" si="44"/>
        <v>2919569506.35</v>
      </c>
      <c r="AH187" s="9">
        <f t="shared" si="45"/>
        <v>2848961602.08</v>
      </c>
      <c r="AI187" s="9">
        <f t="shared" si="46"/>
        <v>2476395222.67</v>
      </c>
      <c r="AJ187" s="12" t="e">
        <f>#REF!-A187</f>
        <v>#REF!</v>
      </c>
      <c r="AK187" s="16"/>
      <c r="AL187" s="9">
        <f t="shared" si="36"/>
        <v>2343628539.56</v>
      </c>
      <c r="AM187" s="16"/>
      <c r="AN187" s="16"/>
      <c r="AO187" s="16"/>
      <c r="AP187" s="16"/>
      <c r="AQ187" s="12" t="e">
        <f>#REF!+#REF!+#REF!</f>
        <v>#REF!</v>
      </c>
      <c r="AR187" s="12">
        <f t="shared" si="33"/>
        <v>-23807198.16</v>
      </c>
      <c r="AS187" s="12" t="e">
        <f>#REF!-AU187+#REF!+#REF!</f>
        <v>#REF!</v>
      </c>
      <c r="AT187" s="12" t="e">
        <f>AS187-VLOOKUP(A187,[1]选股结果!$A$2:$BJ$3005,48,FALSE)*0.08</f>
        <v>#REF!</v>
      </c>
      <c r="AU187" s="12">
        <f t="shared" si="37"/>
        <v>372566379.41</v>
      </c>
      <c r="AV187" s="12" t="e">
        <f>#REF!+S187+H187</f>
        <v>#REF!</v>
      </c>
      <c r="AW187" s="12" t="e">
        <f t="shared" si="38"/>
        <v>#REF!</v>
      </c>
      <c r="AX187" s="12" t="e">
        <f t="shared" si="39"/>
        <v>#REF!</v>
      </c>
      <c r="AY187" s="12" t="e">
        <f t="shared" si="40"/>
        <v>#REF!</v>
      </c>
      <c r="AZ187" s="12">
        <f t="shared" si="34"/>
        <v>-41079536567.82</v>
      </c>
      <c r="BA187" s="12">
        <f t="shared" si="35"/>
        <v>2919569506.35</v>
      </c>
      <c r="BB187" s="12" t="e">
        <f t="shared" si="41"/>
        <v>#REF!</v>
      </c>
    </row>
    <row r="188" spans="1:54">
      <c r="A188" s="5" t="s">
        <v>425</v>
      </c>
      <c r="B188" s="5" t="s">
        <v>426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42"/>
        <v>40131978367.5</v>
      </c>
      <c r="AF188" s="9">
        <f t="shared" si="43"/>
        <v>38939845296.59</v>
      </c>
      <c r="AG188" s="9">
        <f t="shared" si="44"/>
        <v>865881660.859996</v>
      </c>
      <c r="AH188" s="9">
        <f t="shared" si="45"/>
        <v>866420587.249996</v>
      </c>
      <c r="AI188" s="9">
        <f t="shared" si="46"/>
        <v>764883014.659996</v>
      </c>
      <c r="AJ188" s="12" t="e">
        <f>#REF!-A188</f>
        <v>#REF!</v>
      </c>
      <c r="AK188" s="16"/>
      <c r="AL188" s="9">
        <f t="shared" si="36"/>
        <v>549945923.3</v>
      </c>
      <c r="AM188" s="16"/>
      <c r="AN188" s="16"/>
      <c r="AO188" s="16"/>
      <c r="AP188" s="16"/>
      <c r="AQ188" s="12" t="e">
        <f>#REF!+#REF!+#REF!</f>
        <v>#REF!</v>
      </c>
      <c r="AR188" s="12">
        <f t="shared" si="33"/>
        <v>-1136516.53</v>
      </c>
      <c r="AS188" s="12" t="e">
        <f>#REF!-AU188+#REF!+#REF!</f>
        <v>#REF!</v>
      </c>
      <c r="AT188" s="12" t="e">
        <f>AS188-VLOOKUP(A188,[1]选股结果!$A$2:$BJ$3005,48,FALSE)*0.08</f>
        <v>#REF!</v>
      </c>
      <c r="AU188" s="12">
        <f t="shared" si="37"/>
        <v>101537572.59</v>
      </c>
      <c r="AV188" s="12" t="e">
        <f>#REF!+S188+H188</f>
        <v>#REF!</v>
      </c>
      <c r="AW188" s="12" t="e">
        <f t="shared" si="38"/>
        <v>#REF!</v>
      </c>
      <c r="AX188" s="12" t="e">
        <f t="shared" si="39"/>
        <v>#REF!</v>
      </c>
      <c r="AY188" s="12" t="e">
        <f t="shared" si="40"/>
        <v>#REF!</v>
      </c>
      <c r="AZ188" s="12">
        <f t="shared" si="34"/>
        <v>-40303677151.65</v>
      </c>
      <c r="BA188" s="12">
        <f t="shared" si="35"/>
        <v>865881660.859996</v>
      </c>
      <c r="BB188" s="12" t="e">
        <f t="shared" si="41"/>
        <v>#REF!</v>
      </c>
    </row>
    <row r="189" spans="1:54">
      <c r="A189" s="5" t="s">
        <v>427</v>
      </c>
      <c r="B189" s="5" t="s">
        <v>428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42"/>
        <v>39970700212.84</v>
      </c>
      <c r="AF189" s="9">
        <f t="shared" si="43"/>
        <v>45773395400.2</v>
      </c>
      <c r="AG189" s="9">
        <f t="shared" si="44"/>
        <v>-7044812775.48001</v>
      </c>
      <c r="AH189" s="9">
        <f t="shared" si="45"/>
        <v>-7897202080.34001</v>
      </c>
      <c r="AI189" s="9">
        <f t="shared" si="46"/>
        <v>-7914846047.92001</v>
      </c>
      <c r="AJ189" s="12" t="e">
        <f>#REF!-A189</f>
        <v>#REF!</v>
      </c>
      <c r="AK189" s="16"/>
      <c r="AL189" s="9">
        <f t="shared" si="36"/>
        <v>5579539571.01</v>
      </c>
      <c r="AM189" s="16"/>
      <c r="AN189" s="16"/>
      <c r="AO189" s="16"/>
      <c r="AP189" s="16"/>
      <c r="AQ189" s="12" t="e">
        <f>#REF!+#REF!+#REF!</f>
        <v>#REF!</v>
      </c>
      <c r="AR189" s="12">
        <f t="shared" si="33"/>
        <v>-181525905.28</v>
      </c>
      <c r="AS189" s="12" t="e">
        <f>#REF!-AU189+#REF!+#REF!</f>
        <v>#REF!</v>
      </c>
      <c r="AT189" s="12" t="e">
        <f>AS189-VLOOKUP(A189,[1]选股结果!$A$2:$BJ$3005,48,FALSE)*0.08</f>
        <v>#REF!</v>
      </c>
      <c r="AU189" s="12">
        <f t="shared" si="37"/>
        <v>17643967.5799999</v>
      </c>
      <c r="AV189" s="12" t="e">
        <f>#REF!+S189+H189</f>
        <v>#REF!</v>
      </c>
      <c r="AW189" s="12" t="e">
        <f t="shared" si="38"/>
        <v>#REF!</v>
      </c>
      <c r="AX189" s="12" t="e">
        <f t="shared" si="39"/>
        <v>#REF!</v>
      </c>
      <c r="AY189" s="12" t="e">
        <f t="shared" si="40"/>
        <v>#REF!</v>
      </c>
      <c r="AZ189" s="12">
        <f t="shared" si="34"/>
        <v>-42023123816.53</v>
      </c>
      <c r="BA189" s="12">
        <f t="shared" si="35"/>
        <v>-7044812775.48001</v>
      </c>
      <c r="BB189" s="12" t="e">
        <f t="shared" si="41"/>
        <v>#REF!</v>
      </c>
    </row>
    <row r="190" spans="1:54">
      <c r="A190" s="5" t="s">
        <v>429</v>
      </c>
      <c r="B190" s="5" t="s">
        <v>430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42"/>
        <v>39958352483</v>
      </c>
      <c r="AF190" s="9">
        <f t="shared" si="43"/>
        <v>39569173692.42</v>
      </c>
      <c r="AG190" s="9">
        <f t="shared" si="44"/>
        <v>1657894582.43999</v>
      </c>
      <c r="AH190" s="9">
        <f t="shared" si="45"/>
        <v>1665713716.21999</v>
      </c>
      <c r="AI190" s="9">
        <f t="shared" si="46"/>
        <v>1271899583.46999</v>
      </c>
      <c r="AJ190" s="12" t="e">
        <f>#REF!-A190</f>
        <v>#REF!</v>
      </c>
      <c r="AK190" s="16"/>
      <c r="AL190" s="9">
        <f t="shared" si="36"/>
        <v>1227853448.26</v>
      </c>
      <c r="AM190" s="16"/>
      <c r="AN190" s="16"/>
      <c r="AO190" s="16"/>
      <c r="AP190" s="16"/>
      <c r="AQ190" s="12" t="e">
        <f>#REF!+#REF!+#REF!</f>
        <v>#REF!</v>
      </c>
      <c r="AR190" s="12">
        <f t="shared" si="33"/>
        <v>-17508096.33</v>
      </c>
      <c r="AS190" s="12" t="e">
        <f>#REF!-AU190+#REF!+#REF!</f>
        <v>#REF!</v>
      </c>
      <c r="AT190" s="12" t="e">
        <f>AS190-VLOOKUP(A190,[1]选股结果!$A$2:$BJ$3005,48,FALSE)*0.08</f>
        <v>#REF!</v>
      </c>
      <c r="AU190" s="12">
        <f t="shared" si="37"/>
        <v>393814132.75</v>
      </c>
      <c r="AV190" s="12" t="e">
        <f>#REF!+S190+H190</f>
        <v>#REF!</v>
      </c>
      <c r="AW190" s="12" t="e">
        <f t="shared" si="38"/>
        <v>#REF!</v>
      </c>
      <c r="AX190" s="12" t="e">
        <f t="shared" si="39"/>
        <v>#REF!</v>
      </c>
      <c r="AY190" s="12" t="e">
        <f t="shared" si="40"/>
        <v>#REF!</v>
      </c>
      <c r="AZ190" s="12">
        <f t="shared" si="34"/>
        <v>-41451764297.85</v>
      </c>
      <c r="BA190" s="12">
        <f t="shared" si="35"/>
        <v>1657894582.43999</v>
      </c>
      <c r="BB190" s="12" t="e">
        <f t="shared" si="41"/>
        <v>#REF!</v>
      </c>
    </row>
    <row r="191" spans="1:54">
      <c r="A191" s="5" t="s">
        <v>431</v>
      </c>
      <c r="B191" s="5" t="s">
        <v>432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42"/>
        <v>39105937751.43</v>
      </c>
      <c r="AF191" s="9">
        <f t="shared" si="43"/>
        <v>32739792562.77</v>
      </c>
      <c r="AG191" s="9">
        <f t="shared" si="44"/>
        <v>7672378189.75</v>
      </c>
      <c r="AH191" s="9">
        <f t="shared" si="45"/>
        <v>7722558996.76</v>
      </c>
      <c r="AI191" s="9">
        <f t="shared" si="46"/>
        <v>6533948191.72</v>
      </c>
      <c r="AJ191" s="12" t="e">
        <f>#REF!-A191</f>
        <v>#REF!</v>
      </c>
      <c r="AK191" s="16"/>
      <c r="AL191" s="9">
        <f t="shared" si="36"/>
        <v>3362922054.83</v>
      </c>
      <c r="AM191" s="16"/>
      <c r="AN191" s="16"/>
      <c r="AO191" s="16"/>
      <c r="AP191" s="16"/>
      <c r="AQ191" s="12" t="e">
        <f>#REF!+#REF!+#REF!</f>
        <v>#REF!</v>
      </c>
      <c r="AR191" s="12">
        <f t="shared" si="33"/>
        <v>-80126757.51</v>
      </c>
      <c r="AS191" s="12" t="e">
        <f>#REF!-AU191+#REF!+#REF!</f>
        <v>#REF!</v>
      </c>
      <c r="AT191" s="12" t="e">
        <f>AS191-VLOOKUP(A191,[1]选股结果!$A$2:$BJ$3005,48,FALSE)*0.08</f>
        <v>#REF!</v>
      </c>
      <c r="AU191" s="12">
        <f t="shared" si="37"/>
        <v>1188610805.04</v>
      </c>
      <c r="AV191" s="12" t="e">
        <f>#REF!+S191+H191</f>
        <v>#REF!</v>
      </c>
      <c r="AW191" s="12" t="e">
        <f t="shared" si="38"/>
        <v>#REF!</v>
      </c>
      <c r="AX191" s="12" t="e">
        <f t="shared" si="39"/>
        <v>#REF!</v>
      </c>
      <c r="AY191" s="12" t="e">
        <f t="shared" si="40"/>
        <v>#REF!</v>
      </c>
      <c r="AZ191" s="12">
        <f t="shared" si="34"/>
        <v>-40532665251.27</v>
      </c>
      <c r="BA191" s="12">
        <f t="shared" si="35"/>
        <v>7672378189.75</v>
      </c>
      <c r="BB191" s="12" t="e">
        <f t="shared" si="41"/>
        <v>#REF!</v>
      </c>
    </row>
    <row r="192" spans="1:54">
      <c r="A192" s="5" t="s">
        <v>433</v>
      </c>
      <c r="B192" s="5" t="s">
        <v>434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42"/>
        <v>39098051574.83</v>
      </c>
      <c r="AF192" s="9">
        <f t="shared" si="43"/>
        <v>36907425144.92</v>
      </c>
      <c r="AG192" s="9">
        <f t="shared" si="44"/>
        <v>2059669050.35001</v>
      </c>
      <c r="AH192" s="9">
        <f t="shared" si="45"/>
        <v>2059785539.14001</v>
      </c>
      <c r="AI192" s="9">
        <f t="shared" si="46"/>
        <v>1621934834.45001</v>
      </c>
      <c r="AJ192" s="12" t="e">
        <f>#REF!-A192</f>
        <v>#REF!</v>
      </c>
      <c r="AK192" s="16"/>
      <c r="AL192" s="9">
        <f t="shared" si="36"/>
        <v>1222927597.99</v>
      </c>
      <c r="AM192" s="16"/>
      <c r="AN192" s="16"/>
      <c r="AO192" s="16"/>
      <c r="AP192" s="16"/>
      <c r="AQ192" s="12" t="e">
        <f>#REF!+#REF!+#REF!</f>
        <v>#REF!</v>
      </c>
      <c r="AR192" s="12">
        <f t="shared" si="33"/>
        <v>-6538606.4</v>
      </c>
      <c r="AS192" s="12" t="e">
        <f>#REF!-AU192+#REF!+#REF!</f>
        <v>#REF!</v>
      </c>
      <c r="AT192" s="12" t="e">
        <f>AS192-VLOOKUP(A192,[1]选股结果!$A$2:$BJ$3005,48,FALSE)*0.08</f>
        <v>#REF!</v>
      </c>
      <c r="AU192" s="12">
        <f t="shared" si="37"/>
        <v>437850704.69</v>
      </c>
      <c r="AV192" s="12" t="e">
        <f>#REF!+S192+H192</f>
        <v>#REF!</v>
      </c>
      <c r="AW192" s="12" t="e">
        <f t="shared" si="38"/>
        <v>#REF!</v>
      </c>
      <c r="AX192" s="12" t="e">
        <f t="shared" si="39"/>
        <v>#REF!</v>
      </c>
      <c r="AY192" s="12" t="e">
        <f t="shared" si="40"/>
        <v>#REF!</v>
      </c>
      <c r="AZ192" s="12">
        <f t="shared" si="34"/>
        <v>-39831833771.3</v>
      </c>
      <c r="BA192" s="12">
        <f t="shared" si="35"/>
        <v>2059669050.35001</v>
      </c>
      <c r="BB192" s="12" t="e">
        <f t="shared" si="41"/>
        <v>#REF!</v>
      </c>
    </row>
    <row r="193" spans="1:54">
      <c r="A193" s="5" t="s">
        <v>435</v>
      </c>
      <c r="B193" s="5" t="s">
        <v>436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42"/>
        <v>38878000000</v>
      </c>
      <c r="AF193" s="9">
        <f t="shared" si="43"/>
        <v>313000000</v>
      </c>
      <c r="AG193" s="9">
        <f t="shared" si="44"/>
        <v>36961000000</v>
      </c>
      <c r="AH193" s="9">
        <f t="shared" si="45"/>
        <v>36967000000</v>
      </c>
      <c r="AI193" s="9">
        <f t="shared" si="46"/>
        <v>36493000000</v>
      </c>
      <c r="AJ193" s="12" t="e">
        <f>#REF!-A193</f>
        <v>#REF!</v>
      </c>
      <c r="AK193" s="16"/>
      <c r="AL193" s="9">
        <f t="shared" si="36"/>
        <v>324000000</v>
      </c>
      <c r="AM193" s="16"/>
      <c r="AN193" s="16"/>
      <c r="AO193" s="16"/>
      <c r="AP193" s="16"/>
      <c r="AQ193" s="12" t="e">
        <f>#REF!+#REF!+#REF!</f>
        <v>#REF!</v>
      </c>
      <c r="AR193" s="12">
        <f t="shared" si="33"/>
        <v>-58000000</v>
      </c>
      <c r="AS193" s="12" t="e">
        <f>#REF!-AU193+#REF!+#REF!</f>
        <v>#REF!</v>
      </c>
      <c r="AT193" s="12" t="e">
        <f>AS193-VLOOKUP(A193,[1]选股结果!$A$2:$BJ$3005,48,FALSE)*0.08</f>
        <v>#REF!</v>
      </c>
      <c r="AU193" s="12">
        <f t="shared" si="37"/>
        <v>474000000</v>
      </c>
      <c r="AV193" s="12" t="e">
        <f>#REF!+S193+H193</f>
        <v>#REF!</v>
      </c>
      <c r="AW193" s="12" t="e">
        <f t="shared" si="38"/>
        <v>#REF!</v>
      </c>
      <c r="AX193" s="12" t="e">
        <f t="shared" si="39"/>
        <v>#REF!</v>
      </c>
      <c r="AY193" s="12" t="e">
        <f t="shared" si="40"/>
        <v>#REF!</v>
      </c>
      <c r="AZ193" s="12">
        <f t="shared" si="34"/>
        <v>-39149000000</v>
      </c>
      <c r="BA193" s="12">
        <f t="shared" si="35"/>
        <v>36961000000</v>
      </c>
      <c r="BB193" s="12" t="e">
        <f t="shared" si="41"/>
        <v>#REF!</v>
      </c>
    </row>
    <row r="194" spans="1:54">
      <c r="A194" s="5" t="s">
        <v>437</v>
      </c>
      <c r="B194" s="5" t="s">
        <v>438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42"/>
        <v>38864407407.63</v>
      </c>
      <c r="AF194" s="9">
        <f t="shared" si="43"/>
        <v>37027878530.94</v>
      </c>
      <c r="AG194" s="9">
        <f t="shared" si="44"/>
        <v>1985956653.03</v>
      </c>
      <c r="AH194" s="9">
        <f t="shared" si="45"/>
        <v>1989452228.97</v>
      </c>
      <c r="AI194" s="9">
        <f t="shared" si="46"/>
        <v>1530086161.25</v>
      </c>
      <c r="AJ194" s="12" t="e">
        <f>#REF!-A194</f>
        <v>#REF!</v>
      </c>
      <c r="AK194" s="16"/>
      <c r="AL194" s="9">
        <f t="shared" si="36"/>
        <v>466051933.88</v>
      </c>
      <c r="AM194" s="16"/>
      <c r="AN194" s="16"/>
      <c r="AO194" s="16"/>
      <c r="AP194" s="16"/>
      <c r="AQ194" s="12" t="e">
        <f>#REF!+#REF!+#REF!</f>
        <v>#REF!</v>
      </c>
      <c r="AR194" s="12">
        <f t="shared" ref="AR194:AR257" si="47">AA194-AB194</f>
        <v>-3887058.11</v>
      </c>
      <c r="AS194" s="12" t="e">
        <f>#REF!-AU194+#REF!+#REF!</f>
        <v>#REF!</v>
      </c>
      <c r="AT194" s="12" t="e">
        <f>AS194-VLOOKUP(A194,[1]选股结果!$A$2:$BJ$3005,48,FALSE)*0.08</f>
        <v>#REF!</v>
      </c>
      <c r="AU194" s="12">
        <f t="shared" si="37"/>
        <v>459366067.72</v>
      </c>
      <c r="AV194" s="12" t="e">
        <f>#REF!+S194+H194</f>
        <v>#REF!</v>
      </c>
      <c r="AW194" s="12" t="e">
        <f t="shared" si="38"/>
        <v>#REF!</v>
      </c>
      <c r="AX194" s="12" t="e">
        <f t="shared" si="39"/>
        <v>#REF!</v>
      </c>
      <c r="AY194" s="12" t="e">
        <f t="shared" si="40"/>
        <v>#REF!</v>
      </c>
      <c r="AZ194" s="12">
        <f t="shared" ref="AZ194:AZ257" si="48">O194-S194-AA194-AB194-AC194-AD194+AK194-AE194</f>
        <v>-39018141187.19</v>
      </c>
      <c r="BA194" s="12">
        <f t="shared" ref="BA194:BA257" si="49">AG194</f>
        <v>1985956653.03</v>
      </c>
      <c r="BB194" s="12" t="e">
        <f t="shared" si="41"/>
        <v>#REF!</v>
      </c>
    </row>
    <row r="195" spans="1:54">
      <c r="A195" s="5" t="s">
        <v>439</v>
      </c>
      <c r="B195" s="5" t="s">
        <v>440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42"/>
        <v>38645796431.25</v>
      </c>
      <c r="AF195" s="9">
        <f t="shared" si="43"/>
        <v>36408578414</v>
      </c>
      <c r="AG195" s="9">
        <f t="shared" si="44"/>
        <v>2061157299.17</v>
      </c>
      <c r="AH195" s="9">
        <f t="shared" si="45"/>
        <v>2058314257.51</v>
      </c>
      <c r="AI195" s="9">
        <f t="shared" si="46"/>
        <v>1744689189.75</v>
      </c>
      <c r="AJ195" s="12" t="e">
        <f>#REF!-A195</f>
        <v>#REF!</v>
      </c>
      <c r="AK195" s="16"/>
      <c r="AL195" s="9">
        <f t="shared" ref="AL195:AL258" si="50">O195+P195+Q195+Y195-AB195+AC195</f>
        <v>2185963517.83</v>
      </c>
      <c r="AM195" s="16"/>
      <c r="AN195" s="16"/>
      <c r="AO195" s="16"/>
      <c r="AP195" s="16"/>
      <c r="AQ195" s="12" t="e">
        <f>#REF!+#REF!+#REF!</f>
        <v>#REF!</v>
      </c>
      <c r="AR195" s="12">
        <f t="shared" si="47"/>
        <v>-1750917.16</v>
      </c>
      <c r="AS195" s="12" t="e">
        <f>#REF!-AU195+#REF!+#REF!</f>
        <v>#REF!</v>
      </c>
      <c r="AT195" s="12" t="e">
        <f>AS195-VLOOKUP(A195,[1]选股结果!$A$2:$BJ$3005,48,FALSE)*0.08</f>
        <v>#REF!</v>
      </c>
      <c r="AU195" s="12">
        <f t="shared" ref="AU195:AU258" si="51">AH195-AI195</f>
        <v>313625067.76</v>
      </c>
      <c r="AV195" s="12" t="e">
        <f>#REF!+S195+H195</f>
        <v>#REF!</v>
      </c>
      <c r="AW195" s="12" t="e">
        <f t="shared" ref="AW195:AW258" si="52">AV195-AU195</f>
        <v>#REF!</v>
      </c>
      <c r="AX195" s="12" t="e">
        <f t="shared" ref="AX195:AX258" si="53">AV195-H195</f>
        <v>#REF!</v>
      </c>
      <c r="AY195" s="12" t="e">
        <f t="shared" ref="AY195:AY258" si="54">AV195-H195-AU195</f>
        <v>#REF!</v>
      </c>
      <c r="AZ195" s="12">
        <f t="shared" si="48"/>
        <v>-39084498523.34</v>
      </c>
      <c r="BA195" s="12">
        <f t="shared" si="49"/>
        <v>2061157299.17</v>
      </c>
      <c r="BB195" s="12" t="e">
        <f t="shared" ref="BB195:BB258" si="55">AF195-AG195+AH195+AI195-AJ195+AL195+AM195-AO195+AN195</f>
        <v>#REF!</v>
      </c>
    </row>
    <row r="196" spans="1:54">
      <c r="A196" s="5" t="s">
        <v>441</v>
      </c>
      <c r="B196" s="5" t="s">
        <v>442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42"/>
        <v>38226265317.17</v>
      </c>
      <c r="AF196" s="9">
        <f t="shared" si="43"/>
        <v>38218166213.18</v>
      </c>
      <c r="AG196" s="9">
        <f t="shared" si="44"/>
        <v>-210272010.030002</v>
      </c>
      <c r="AH196" s="9">
        <f t="shared" si="45"/>
        <v>-116244344.570002</v>
      </c>
      <c r="AI196" s="9">
        <f t="shared" si="46"/>
        <v>-178342622.620002</v>
      </c>
      <c r="AJ196" s="12" t="e">
        <f>#REF!-A196</f>
        <v>#REF!</v>
      </c>
      <c r="AK196" s="16"/>
      <c r="AL196" s="9">
        <f t="shared" si="50"/>
        <v>2885360126.8</v>
      </c>
      <c r="AM196" s="16"/>
      <c r="AN196" s="16"/>
      <c r="AO196" s="16"/>
      <c r="AP196" s="16"/>
      <c r="AQ196" s="12" t="e">
        <f>#REF!+#REF!+#REF!</f>
        <v>#REF!</v>
      </c>
      <c r="AR196" s="12">
        <f t="shared" si="47"/>
        <v>-107954513.5</v>
      </c>
      <c r="AS196" s="12" t="e">
        <f>#REF!-AU196+#REF!+#REF!</f>
        <v>#REF!</v>
      </c>
      <c r="AT196" s="12" t="e">
        <f>AS196-VLOOKUP(A196,[1]选股结果!$A$2:$BJ$3005,48,FALSE)*0.08</f>
        <v>#REF!</v>
      </c>
      <c r="AU196" s="12">
        <f t="shared" si="51"/>
        <v>62098278.05</v>
      </c>
      <c r="AV196" s="12" t="e">
        <f>#REF!+S196+H196</f>
        <v>#REF!</v>
      </c>
      <c r="AW196" s="12" t="e">
        <f t="shared" si="52"/>
        <v>#REF!</v>
      </c>
      <c r="AX196" s="12" t="e">
        <f t="shared" si="53"/>
        <v>#REF!</v>
      </c>
      <c r="AY196" s="12" t="e">
        <f t="shared" si="54"/>
        <v>#REF!</v>
      </c>
      <c r="AZ196" s="12">
        <f t="shared" si="48"/>
        <v>-37589814985.8</v>
      </c>
      <c r="BA196" s="12">
        <f t="shared" si="49"/>
        <v>-210272010.030002</v>
      </c>
      <c r="BB196" s="12" t="e">
        <f t="shared" si="55"/>
        <v>#REF!</v>
      </c>
    </row>
    <row r="197" spans="1:54">
      <c r="A197" s="5" t="s">
        <v>443</v>
      </c>
      <c r="B197" s="5" t="s">
        <v>444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42"/>
        <v>37800010585.86</v>
      </c>
      <c r="AF197" s="9">
        <f t="shared" si="43"/>
        <v>36585512168.34</v>
      </c>
      <c r="AG197" s="9">
        <f t="shared" si="44"/>
        <v>1216868809.25</v>
      </c>
      <c r="AH197" s="9">
        <f t="shared" si="45"/>
        <v>1226666250.2</v>
      </c>
      <c r="AI197" s="9">
        <f t="shared" si="46"/>
        <v>1014028698.5</v>
      </c>
      <c r="AJ197" s="12" t="e">
        <f>#REF!-A197</f>
        <v>#REF!</v>
      </c>
      <c r="AK197" s="16"/>
      <c r="AL197" s="9">
        <f t="shared" si="50"/>
        <v>1214012134.41</v>
      </c>
      <c r="AM197" s="16"/>
      <c r="AN197" s="16"/>
      <c r="AO197" s="16"/>
      <c r="AP197" s="16"/>
      <c r="AQ197" s="12" t="e">
        <f>#REF!+#REF!+#REF!</f>
        <v>#REF!</v>
      </c>
      <c r="AR197" s="12">
        <f t="shared" si="47"/>
        <v>-15208777.48</v>
      </c>
      <c r="AS197" s="12" t="e">
        <f>#REF!-AU197+#REF!+#REF!</f>
        <v>#REF!</v>
      </c>
      <c r="AT197" s="12" t="e">
        <f>AS197-VLOOKUP(A197,[1]选股结果!$A$2:$BJ$3005,48,FALSE)*0.08</f>
        <v>#REF!</v>
      </c>
      <c r="AU197" s="12">
        <f t="shared" si="51"/>
        <v>212637551.7</v>
      </c>
      <c r="AV197" s="12" t="e">
        <f>#REF!+S197+H197</f>
        <v>#REF!</v>
      </c>
      <c r="AW197" s="12" t="e">
        <f t="shared" si="52"/>
        <v>#REF!</v>
      </c>
      <c r="AX197" s="12" t="e">
        <f t="shared" si="53"/>
        <v>#REF!</v>
      </c>
      <c r="AY197" s="12" t="e">
        <f t="shared" si="54"/>
        <v>#REF!</v>
      </c>
      <c r="AZ197" s="12">
        <f t="shared" si="48"/>
        <v>-38263785212.14</v>
      </c>
      <c r="BA197" s="12">
        <f t="shared" si="49"/>
        <v>1216868809.25</v>
      </c>
      <c r="BB197" s="12" t="e">
        <f t="shared" si="55"/>
        <v>#REF!</v>
      </c>
    </row>
    <row r="198" spans="1:54">
      <c r="A198" s="5" t="s">
        <v>445</v>
      </c>
      <c r="B198" s="5" t="s">
        <v>446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42"/>
        <v>37393769134.27</v>
      </c>
      <c r="AF198" s="9">
        <f t="shared" si="43"/>
        <v>34651520748.95</v>
      </c>
      <c r="AG198" s="9">
        <f t="shared" si="44"/>
        <v>474413514.89</v>
      </c>
      <c r="AH198" s="9">
        <f t="shared" si="45"/>
        <v>467372562.19</v>
      </c>
      <c r="AI198" s="9">
        <f t="shared" si="46"/>
        <v>412147580.67</v>
      </c>
      <c r="AJ198" s="12" t="e">
        <f>#REF!-A198</f>
        <v>#REF!</v>
      </c>
      <c r="AK198" s="16"/>
      <c r="AL198" s="9">
        <f t="shared" si="50"/>
        <v>2136360897.6</v>
      </c>
      <c r="AM198" s="16"/>
      <c r="AN198" s="16"/>
      <c r="AO198" s="16"/>
      <c r="AP198" s="16"/>
      <c r="AQ198" s="12" t="e">
        <f>#REF!+#REF!+#REF!</f>
        <v>#REF!</v>
      </c>
      <c r="AR198" s="12">
        <f t="shared" si="47"/>
        <v>-9367338.16</v>
      </c>
      <c r="AS198" s="12" t="e">
        <f>#REF!-AU198+#REF!+#REF!</f>
        <v>#REF!</v>
      </c>
      <c r="AT198" s="12" t="e">
        <f>AS198-VLOOKUP(A198,[1]选股结果!$A$2:$BJ$3005,48,FALSE)*0.08</f>
        <v>#REF!</v>
      </c>
      <c r="AU198" s="12">
        <f t="shared" si="51"/>
        <v>55224981.52</v>
      </c>
      <c r="AV198" s="12" t="e">
        <f>#REF!+S198+H198</f>
        <v>#REF!</v>
      </c>
      <c r="AW198" s="12" t="e">
        <f t="shared" si="52"/>
        <v>#REF!</v>
      </c>
      <c r="AX198" s="12" t="e">
        <f t="shared" si="53"/>
        <v>#REF!</v>
      </c>
      <c r="AY198" s="12" t="e">
        <f t="shared" si="54"/>
        <v>#REF!</v>
      </c>
      <c r="AZ198" s="12">
        <f t="shared" si="48"/>
        <v>-37656001257.56</v>
      </c>
      <c r="BA198" s="12">
        <f t="shared" si="49"/>
        <v>474413514.89</v>
      </c>
      <c r="BB198" s="12" t="e">
        <f t="shared" si="55"/>
        <v>#REF!</v>
      </c>
    </row>
    <row r="199" spans="1:54">
      <c r="A199" s="5" t="s">
        <v>447</v>
      </c>
      <c r="B199" s="5" t="s">
        <v>448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42"/>
        <v>37375076708.85</v>
      </c>
      <c r="AF199" s="9">
        <f t="shared" si="43"/>
        <v>35330135865.89</v>
      </c>
      <c r="AG199" s="9">
        <f t="shared" si="44"/>
        <v>2740792730.76999</v>
      </c>
      <c r="AH199" s="9">
        <f t="shared" si="45"/>
        <v>2742657478.31999</v>
      </c>
      <c r="AI199" s="9">
        <f t="shared" si="46"/>
        <v>2529644578.49999</v>
      </c>
      <c r="AJ199" s="12" t="e">
        <f>#REF!-A199</f>
        <v>#REF!</v>
      </c>
      <c r="AK199" s="16"/>
      <c r="AL199" s="9">
        <f t="shared" si="50"/>
        <v>625458776.55</v>
      </c>
      <c r="AM199" s="16"/>
      <c r="AN199" s="16"/>
      <c r="AO199" s="16"/>
      <c r="AP199" s="16"/>
      <c r="AQ199" s="12" t="e">
        <f>#REF!+#REF!+#REF!</f>
        <v>#REF!</v>
      </c>
      <c r="AR199" s="12">
        <f t="shared" si="47"/>
        <v>-8919335.88</v>
      </c>
      <c r="AS199" s="12" t="e">
        <f>#REF!-AU199+#REF!+#REF!</f>
        <v>#REF!</v>
      </c>
      <c r="AT199" s="12" t="e">
        <f>AS199-VLOOKUP(A199,[1]选股结果!$A$2:$BJ$3005,48,FALSE)*0.08</f>
        <v>#REF!</v>
      </c>
      <c r="AU199" s="12">
        <f t="shared" si="51"/>
        <v>213012899.82</v>
      </c>
      <c r="AV199" s="12" t="e">
        <f>#REF!+S199+H199</f>
        <v>#REF!</v>
      </c>
      <c r="AW199" s="12" t="e">
        <f t="shared" si="52"/>
        <v>#REF!</v>
      </c>
      <c r="AX199" s="12" t="e">
        <f t="shared" si="53"/>
        <v>#REF!</v>
      </c>
      <c r="AY199" s="12" t="e">
        <f t="shared" si="54"/>
        <v>#REF!</v>
      </c>
      <c r="AZ199" s="12">
        <f t="shared" si="48"/>
        <v>-37666235528.81</v>
      </c>
      <c r="BA199" s="12">
        <f t="shared" si="49"/>
        <v>2740792730.76999</v>
      </c>
      <c r="BB199" s="12" t="e">
        <f t="shared" si="55"/>
        <v>#REF!</v>
      </c>
    </row>
    <row r="200" spans="1:54">
      <c r="A200" s="5" t="s">
        <v>449</v>
      </c>
      <c r="B200" s="5" t="s">
        <v>450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42"/>
        <v>37199513955.1</v>
      </c>
      <c r="AF200" s="9">
        <f t="shared" si="43"/>
        <v>37297621238.45</v>
      </c>
      <c r="AG200" s="9">
        <f t="shared" si="44"/>
        <v>233421841.319994</v>
      </c>
      <c r="AH200" s="9">
        <f t="shared" si="45"/>
        <v>267589221.139994</v>
      </c>
      <c r="AI200" s="9">
        <f t="shared" si="46"/>
        <v>194464055.369994</v>
      </c>
      <c r="AJ200" s="12" t="e">
        <f>#REF!-A200</f>
        <v>#REF!</v>
      </c>
      <c r="AK200" s="16"/>
      <c r="AL200" s="9">
        <f t="shared" si="50"/>
        <v>1018061079.19</v>
      </c>
      <c r="AM200" s="16"/>
      <c r="AN200" s="16"/>
      <c r="AO200" s="16"/>
      <c r="AP200" s="16"/>
      <c r="AQ200" s="12" t="e">
        <f>#REF!+#REF!+#REF!</f>
        <v>#REF!</v>
      </c>
      <c r="AR200" s="12">
        <f t="shared" si="47"/>
        <v>-38588581.23</v>
      </c>
      <c r="AS200" s="12" t="e">
        <f>#REF!-AU200+#REF!+#REF!</f>
        <v>#REF!</v>
      </c>
      <c r="AT200" s="12" t="e">
        <f>AS200-VLOOKUP(A200,[1]选股结果!$A$2:$BJ$3005,48,FALSE)*0.08</f>
        <v>#REF!</v>
      </c>
      <c r="AU200" s="12">
        <f t="shared" si="51"/>
        <v>73125165.77</v>
      </c>
      <c r="AV200" s="12" t="e">
        <f>#REF!+S200+H200</f>
        <v>#REF!</v>
      </c>
      <c r="AW200" s="12" t="e">
        <f t="shared" si="52"/>
        <v>#REF!</v>
      </c>
      <c r="AX200" s="12" t="e">
        <f t="shared" si="53"/>
        <v>#REF!</v>
      </c>
      <c r="AY200" s="12" t="e">
        <f t="shared" si="54"/>
        <v>#REF!</v>
      </c>
      <c r="AZ200" s="12">
        <f t="shared" si="48"/>
        <v>-37428195247.33</v>
      </c>
      <c r="BA200" s="12">
        <f t="shared" si="49"/>
        <v>233421841.319994</v>
      </c>
      <c r="BB200" s="12" t="e">
        <f t="shared" si="55"/>
        <v>#REF!</v>
      </c>
    </row>
    <row r="201" spans="1:54">
      <c r="A201" s="5" t="s">
        <v>451</v>
      </c>
      <c r="B201" s="5" t="s">
        <v>452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42"/>
        <v>36919825226.95</v>
      </c>
      <c r="AF201" s="9">
        <f t="shared" si="43"/>
        <v>36349617262.45</v>
      </c>
      <c r="AG201" s="9">
        <f t="shared" si="44"/>
        <v>697586623.750008</v>
      </c>
      <c r="AH201" s="9">
        <f t="shared" si="45"/>
        <v>702747878.280008</v>
      </c>
      <c r="AI201" s="9">
        <f t="shared" si="46"/>
        <v>562342990.350008</v>
      </c>
      <c r="AJ201" s="12" t="e">
        <f>#REF!-A201</f>
        <v>#REF!</v>
      </c>
      <c r="AK201" s="16"/>
      <c r="AL201" s="9">
        <f t="shared" si="50"/>
        <v>624825792.42</v>
      </c>
      <c r="AM201" s="16"/>
      <c r="AN201" s="16"/>
      <c r="AO201" s="16"/>
      <c r="AP201" s="16"/>
      <c r="AQ201" s="12" t="e">
        <f>#REF!+#REF!+#REF!</f>
        <v>#REF!</v>
      </c>
      <c r="AR201" s="12">
        <f t="shared" si="47"/>
        <v>-11124853.28</v>
      </c>
      <c r="AS201" s="12" t="e">
        <f>#REF!-AU201+#REF!+#REF!</f>
        <v>#REF!</v>
      </c>
      <c r="AT201" s="12" t="e">
        <f>AS201-VLOOKUP(A201,[1]选股结果!$A$2:$BJ$3005,48,FALSE)*0.08</f>
        <v>#REF!</v>
      </c>
      <c r="AU201" s="12">
        <f t="shared" si="51"/>
        <v>140404887.93</v>
      </c>
      <c r="AV201" s="12" t="e">
        <f>#REF!+S201+H201</f>
        <v>#REF!</v>
      </c>
      <c r="AW201" s="12" t="e">
        <f t="shared" si="52"/>
        <v>#REF!</v>
      </c>
      <c r="AX201" s="12" t="e">
        <f t="shared" si="53"/>
        <v>#REF!</v>
      </c>
      <c r="AY201" s="12" t="e">
        <f t="shared" si="54"/>
        <v>#REF!</v>
      </c>
      <c r="AZ201" s="12">
        <f t="shared" si="48"/>
        <v>-37053698333.48</v>
      </c>
      <c r="BA201" s="12">
        <f t="shared" si="49"/>
        <v>697586623.750008</v>
      </c>
      <c r="BB201" s="12" t="e">
        <f t="shared" si="55"/>
        <v>#REF!</v>
      </c>
    </row>
    <row r="202" spans="1:54">
      <c r="A202" s="5" t="s">
        <v>453</v>
      </c>
      <c r="B202" s="5" t="s">
        <v>454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42"/>
        <v>36569209112.2</v>
      </c>
      <c r="AF202" s="9">
        <f t="shared" si="43"/>
        <v>34314130299.16</v>
      </c>
      <c r="AG202" s="9">
        <f t="shared" si="44"/>
        <v>2282888276.23999</v>
      </c>
      <c r="AH202" s="9">
        <f t="shared" si="45"/>
        <v>2291331077.11999</v>
      </c>
      <c r="AI202" s="9">
        <f t="shared" si="46"/>
        <v>1864994452.52999</v>
      </c>
      <c r="AJ202" s="12" t="e">
        <f>#REF!-A202</f>
        <v>#REF!</v>
      </c>
      <c r="AK202" s="16"/>
      <c r="AL202" s="9">
        <f t="shared" si="50"/>
        <v>478237615.79</v>
      </c>
      <c r="AM202" s="16"/>
      <c r="AN202" s="16"/>
      <c r="AO202" s="16"/>
      <c r="AP202" s="16"/>
      <c r="AQ202" s="12" t="e">
        <f>#REF!+#REF!+#REF!</f>
        <v>#REF!</v>
      </c>
      <c r="AR202" s="12">
        <f t="shared" si="47"/>
        <v>-24226285.71</v>
      </c>
      <c r="AS202" s="12" t="e">
        <f>#REF!-AU202+#REF!+#REF!</f>
        <v>#REF!</v>
      </c>
      <c r="AT202" s="12" t="e">
        <f>AS202-VLOOKUP(A202,[1]选股结果!$A$2:$BJ$3005,48,FALSE)*0.08</f>
        <v>#REF!</v>
      </c>
      <c r="AU202" s="12">
        <f t="shared" si="51"/>
        <v>426336624.59</v>
      </c>
      <c r="AV202" s="12" t="e">
        <f>#REF!+S202+H202</f>
        <v>#REF!</v>
      </c>
      <c r="AW202" s="12" t="e">
        <f t="shared" si="52"/>
        <v>#REF!</v>
      </c>
      <c r="AX202" s="12" t="e">
        <f t="shared" si="53"/>
        <v>#REF!</v>
      </c>
      <c r="AY202" s="12" t="e">
        <f t="shared" si="54"/>
        <v>#REF!</v>
      </c>
      <c r="AZ202" s="12">
        <f t="shared" si="48"/>
        <v>-37351172451.92</v>
      </c>
      <c r="BA202" s="12">
        <f t="shared" si="49"/>
        <v>2282888276.23999</v>
      </c>
      <c r="BB202" s="12" t="e">
        <f t="shared" si="55"/>
        <v>#REF!</v>
      </c>
    </row>
    <row r="203" spans="1:54">
      <c r="A203" s="5" t="s">
        <v>455</v>
      </c>
      <c r="B203" s="5" t="s">
        <v>456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56">C203</f>
        <v>36517833898.05</v>
      </c>
      <c r="AF203" s="9">
        <f t="shared" ref="AF203:AF266" si="57">(G203+O203+P203+Q203+R203)+S203</f>
        <v>35393672295.28</v>
      </c>
      <c r="AG203" s="9">
        <f t="shared" ref="AG203:AG266" si="58">AE203-AF203+T203+V203+W203-X203-Y203+Z203+AA203</f>
        <v>1231120591</v>
      </c>
      <c r="AH203" s="9">
        <f t="shared" ref="AH203:AH266" si="59">AG203+AB203-AC203</f>
        <v>1240625997.24</v>
      </c>
      <c r="AI203" s="9">
        <f t="shared" ref="AI203:AI266" si="60">AH203-AD203</f>
        <v>1082057065.08</v>
      </c>
      <c r="AJ203" s="12" t="e">
        <f>#REF!-A203</f>
        <v>#REF!</v>
      </c>
      <c r="AK203" s="16"/>
      <c r="AL203" s="9">
        <f t="shared" si="50"/>
        <v>1190582140.36</v>
      </c>
      <c r="AM203" s="16"/>
      <c r="AN203" s="16"/>
      <c r="AO203" s="16"/>
      <c r="AP203" s="16"/>
      <c r="AQ203" s="12" t="e">
        <f>#REF!+#REF!+#REF!</f>
        <v>#REF!</v>
      </c>
      <c r="AR203" s="12">
        <f t="shared" si="47"/>
        <v>-15731153.48</v>
      </c>
      <c r="AS203" s="12" t="e">
        <f>#REF!-AU203+#REF!+#REF!</f>
        <v>#REF!</v>
      </c>
      <c r="AT203" s="12" t="e">
        <f>AS203-VLOOKUP(A203,[1]选股结果!$A$2:$BJ$3005,48,FALSE)*0.08</f>
        <v>#REF!</v>
      </c>
      <c r="AU203" s="12">
        <f t="shared" si="51"/>
        <v>158568932.16</v>
      </c>
      <c r="AV203" s="12" t="e">
        <f>#REF!+S203+H203</f>
        <v>#REF!</v>
      </c>
      <c r="AW203" s="12" t="e">
        <f t="shared" si="52"/>
        <v>#REF!</v>
      </c>
      <c r="AX203" s="12" t="e">
        <f t="shared" si="53"/>
        <v>#REF!</v>
      </c>
      <c r="AY203" s="12" t="e">
        <f t="shared" si="54"/>
        <v>#REF!</v>
      </c>
      <c r="AZ203" s="12">
        <f t="shared" si="48"/>
        <v>-36798104519.17</v>
      </c>
      <c r="BA203" s="12">
        <f t="shared" si="49"/>
        <v>1231120591</v>
      </c>
      <c r="BB203" s="12" t="e">
        <f t="shared" si="55"/>
        <v>#REF!</v>
      </c>
    </row>
    <row r="204" spans="1:54">
      <c r="A204" s="5" t="s">
        <v>457</v>
      </c>
      <c r="B204" s="5" t="s">
        <v>458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56"/>
        <v>35488151296.07</v>
      </c>
      <c r="AF204" s="9">
        <f t="shared" si="57"/>
        <v>50467211.23</v>
      </c>
      <c r="AG204" s="9">
        <f t="shared" si="58"/>
        <v>42570721785.5</v>
      </c>
      <c r="AH204" s="9">
        <f t="shared" si="59"/>
        <v>42546225506.44</v>
      </c>
      <c r="AI204" s="9">
        <f t="shared" si="60"/>
        <v>42777617750.06</v>
      </c>
      <c r="AJ204" s="12" t="e">
        <f>#REF!-A204</f>
        <v>#REF!</v>
      </c>
      <c r="AK204" s="16"/>
      <c r="AL204" s="9">
        <f t="shared" si="50"/>
        <v>563849107.81</v>
      </c>
      <c r="AM204" s="16"/>
      <c r="AN204" s="16"/>
      <c r="AO204" s="16"/>
      <c r="AP204" s="16"/>
      <c r="AQ204" s="12" t="e">
        <f>#REF!+#REF!+#REF!</f>
        <v>#REF!</v>
      </c>
      <c r="AR204" s="12">
        <f t="shared" si="47"/>
        <v>-7939477.31</v>
      </c>
      <c r="AS204" s="12" t="e">
        <f>#REF!-AU204+#REF!+#REF!</f>
        <v>#REF!</v>
      </c>
      <c r="AT204" s="12" t="e">
        <f>AS204-VLOOKUP(A204,[1]选股结果!$A$2:$BJ$3005,48,FALSE)*0.08</f>
        <v>#REF!</v>
      </c>
      <c r="AU204" s="12">
        <f t="shared" si="51"/>
        <v>-231392243.619995</v>
      </c>
      <c r="AV204" s="12" t="e">
        <f>#REF!+S204+H204</f>
        <v>#REF!</v>
      </c>
      <c r="AW204" s="12" t="e">
        <f t="shared" si="52"/>
        <v>#REF!</v>
      </c>
      <c r="AX204" s="12" t="e">
        <f t="shared" si="53"/>
        <v>#REF!</v>
      </c>
      <c r="AY204" s="12" t="e">
        <f t="shared" si="54"/>
        <v>#REF!</v>
      </c>
      <c r="AZ204" s="12">
        <f t="shared" si="48"/>
        <v>-35246667074.9</v>
      </c>
      <c r="BA204" s="12">
        <f t="shared" si="49"/>
        <v>42570721785.5</v>
      </c>
      <c r="BB204" s="12" t="e">
        <f t="shared" si="55"/>
        <v>#REF!</v>
      </c>
    </row>
    <row r="205" spans="1:54">
      <c r="A205" s="5" t="s">
        <v>459</v>
      </c>
      <c r="B205" s="5" t="s">
        <v>460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56"/>
        <v>35151941940.39</v>
      </c>
      <c r="AF205" s="9">
        <f t="shared" si="57"/>
        <v>34811827163.47</v>
      </c>
      <c r="AG205" s="9">
        <f t="shared" si="58"/>
        <v>374166151.309998</v>
      </c>
      <c r="AH205" s="9">
        <f t="shared" si="59"/>
        <v>443206103.669998</v>
      </c>
      <c r="AI205" s="9">
        <f t="shared" si="60"/>
        <v>360069759.909998</v>
      </c>
      <c r="AJ205" s="12" t="e">
        <f>#REF!-A205</f>
        <v>#REF!</v>
      </c>
      <c r="AK205" s="16"/>
      <c r="AL205" s="9">
        <f t="shared" si="50"/>
        <v>781273941.96</v>
      </c>
      <c r="AM205" s="16"/>
      <c r="AN205" s="16"/>
      <c r="AO205" s="16"/>
      <c r="AP205" s="16"/>
      <c r="AQ205" s="12" t="e">
        <f>#REF!+#REF!+#REF!</f>
        <v>#REF!</v>
      </c>
      <c r="AR205" s="12">
        <f t="shared" si="47"/>
        <v>-69783476.57</v>
      </c>
      <c r="AS205" s="12" t="e">
        <f>#REF!-AU205+#REF!+#REF!</f>
        <v>#REF!</v>
      </c>
      <c r="AT205" s="12" t="e">
        <f>AS205-VLOOKUP(A205,[1]选股结果!$A$2:$BJ$3005,48,FALSE)*0.08</f>
        <v>#REF!</v>
      </c>
      <c r="AU205" s="12">
        <f t="shared" si="51"/>
        <v>83136343.76</v>
      </c>
      <c r="AV205" s="12" t="e">
        <f>#REF!+S205+H205</f>
        <v>#REF!</v>
      </c>
      <c r="AW205" s="12" t="e">
        <f t="shared" si="52"/>
        <v>#REF!</v>
      </c>
      <c r="AX205" s="12" t="e">
        <f t="shared" si="53"/>
        <v>#REF!</v>
      </c>
      <c r="AY205" s="12" t="e">
        <f t="shared" si="54"/>
        <v>#REF!</v>
      </c>
      <c r="AZ205" s="12">
        <f t="shared" si="48"/>
        <v>-35226998678.78</v>
      </c>
      <c r="BA205" s="12">
        <f t="shared" si="49"/>
        <v>374166151.309998</v>
      </c>
      <c r="BB205" s="12" t="e">
        <f t="shared" si="55"/>
        <v>#REF!</v>
      </c>
    </row>
    <row r="206" spans="1:54">
      <c r="A206" s="5" t="s">
        <v>461</v>
      </c>
      <c r="B206" s="5" t="s">
        <v>462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56"/>
        <v>34839100000.88</v>
      </c>
      <c r="AF206" s="9">
        <f t="shared" si="57"/>
        <v>216699512.09</v>
      </c>
      <c r="AG206" s="9">
        <f t="shared" si="58"/>
        <v>44652000866.85</v>
      </c>
      <c r="AH206" s="9">
        <f t="shared" si="59"/>
        <v>44682155001.71</v>
      </c>
      <c r="AI206" s="9">
        <f t="shared" si="60"/>
        <v>40559036059.25</v>
      </c>
      <c r="AJ206" s="12" t="e">
        <f>#REF!-A206</f>
        <v>#REF!</v>
      </c>
      <c r="AK206" s="16"/>
      <c r="AL206" s="9">
        <f t="shared" si="50"/>
        <v>236118390.24</v>
      </c>
      <c r="AM206" s="16"/>
      <c r="AN206" s="16"/>
      <c r="AO206" s="16"/>
      <c r="AP206" s="16"/>
      <c r="AQ206" s="12" t="e">
        <f>#REF!+#REF!+#REF!</f>
        <v>#REF!</v>
      </c>
      <c r="AR206" s="12">
        <f t="shared" si="47"/>
        <v>-57320422.38</v>
      </c>
      <c r="AS206" s="12" t="e">
        <f>#REF!-AU206+#REF!+#REF!</f>
        <v>#REF!</v>
      </c>
      <c r="AT206" s="12" t="e">
        <f>AS206-VLOOKUP(A206,[1]选股结果!$A$2:$BJ$3005,48,FALSE)*0.08</f>
        <v>#REF!</v>
      </c>
      <c r="AU206" s="12">
        <f t="shared" si="51"/>
        <v>4123118942.46</v>
      </c>
      <c r="AV206" s="12" t="e">
        <f>#REF!+S206+H206</f>
        <v>#REF!</v>
      </c>
      <c r="AW206" s="12" t="e">
        <f t="shared" si="52"/>
        <v>#REF!</v>
      </c>
      <c r="AX206" s="12" t="e">
        <f t="shared" si="53"/>
        <v>#REF!</v>
      </c>
      <c r="AY206" s="12" t="e">
        <f t="shared" si="54"/>
        <v>#REF!</v>
      </c>
      <c r="AZ206" s="12">
        <f t="shared" si="48"/>
        <v>-38830006141.15</v>
      </c>
      <c r="BA206" s="12">
        <f t="shared" si="49"/>
        <v>44652000866.85</v>
      </c>
      <c r="BB206" s="12" t="e">
        <f t="shared" si="55"/>
        <v>#REF!</v>
      </c>
    </row>
    <row r="207" spans="1:54">
      <c r="A207" s="5" t="s">
        <v>463</v>
      </c>
      <c r="B207" s="5" t="s">
        <v>464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56"/>
        <v>34291981941.33</v>
      </c>
      <c r="AF207" s="9">
        <f t="shared" si="57"/>
        <v>32682947594.55</v>
      </c>
      <c r="AG207" s="9">
        <f t="shared" si="58"/>
        <v>1723070842.68</v>
      </c>
      <c r="AH207" s="9">
        <f t="shared" si="59"/>
        <v>1723041818.1</v>
      </c>
      <c r="AI207" s="9">
        <f t="shared" si="60"/>
        <v>1340909982.66</v>
      </c>
      <c r="AJ207" s="12" t="e">
        <f>#REF!-A207</f>
        <v>#REF!</v>
      </c>
      <c r="AK207" s="16"/>
      <c r="AL207" s="9">
        <f t="shared" si="50"/>
        <v>1045419051.33</v>
      </c>
      <c r="AM207" s="16"/>
      <c r="AN207" s="16"/>
      <c r="AO207" s="16"/>
      <c r="AP207" s="16"/>
      <c r="AQ207" s="12" t="e">
        <f>#REF!+#REF!+#REF!</f>
        <v>#REF!</v>
      </c>
      <c r="AR207" s="12">
        <f t="shared" si="47"/>
        <v>-2926638.31</v>
      </c>
      <c r="AS207" s="12" t="e">
        <f>#REF!-AU207+#REF!+#REF!</f>
        <v>#REF!</v>
      </c>
      <c r="AT207" s="12" t="e">
        <f>AS207-VLOOKUP(A207,[1]选股结果!$A$2:$BJ$3005,48,FALSE)*0.08</f>
        <v>#REF!</v>
      </c>
      <c r="AU207" s="12">
        <f t="shared" si="51"/>
        <v>382131835.44</v>
      </c>
      <c r="AV207" s="12" t="e">
        <f>#REF!+S207+H207</f>
        <v>#REF!</v>
      </c>
      <c r="AW207" s="12" t="e">
        <f t="shared" si="52"/>
        <v>#REF!</v>
      </c>
      <c r="AX207" s="12" t="e">
        <f t="shared" si="53"/>
        <v>#REF!</v>
      </c>
      <c r="AY207" s="12" t="e">
        <f t="shared" si="54"/>
        <v>#REF!</v>
      </c>
      <c r="AZ207" s="12">
        <f t="shared" si="48"/>
        <v>-34579884936.74</v>
      </c>
      <c r="BA207" s="12">
        <f t="shared" si="49"/>
        <v>1723070842.68</v>
      </c>
      <c r="BB207" s="12" t="e">
        <f t="shared" si="55"/>
        <v>#REF!</v>
      </c>
    </row>
    <row r="208" spans="1:54">
      <c r="A208" s="5" t="s">
        <v>465</v>
      </c>
      <c r="B208" s="5" t="s">
        <v>466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56"/>
        <v>34106864952.13</v>
      </c>
      <c r="AF208" s="9">
        <f t="shared" si="57"/>
        <v>34456476113.63</v>
      </c>
      <c r="AG208" s="9">
        <f t="shared" si="58"/>
        <v>-274019167.560004</v>
      </c>
      <c r="AH208" s="9">
        <f t="shared" si="59"/>
        <v>-274443994.860004</v>
      </c>
      <c r="AI208" s="9">
        <f t="shared" si="60"/>
        <v>-356897915.570004</v>
      </c>
      <c r="AJ208" s="12" t="e">
        <f>#REF!-A208</f>
        <v>#REF!</v>
      </c>
      <c r="AK208" s="16"/>
      <c r="AL208" s="9">
        <f t="shared" si="50"/>
        <v>2680574851.44</v>
      </c>
      <c r="AM208" s="16"/>
      <c r="AN208" s="16"/>
      <c r="AO208" s="16"/>
      <c r="AP208" s="16"/>
      <c r="AQ208" s="12" t="e">
        <f>#REF!+#REF!+#REF!</f>
        <v>#REF!</v>
      </c>
      <c r="AR208" s="12">
        <f t="shared" si="47"/>
        <v>-2998294.97</v>
      </c>
      <c r="AS208" s="12" t="e">
        <f>#REF!-AU208+#REF!+#REF!</f>
        <v>#REF!</v>
      </c>
      <c r="AT208" s="12" t="e">
        <f>AS208-VLOOKUP(A208,[1]选股结果!$A$2:$BJ$3005,48,FALSE)*0.08</f>
        <v>#REF!</v>
      </c>
      <c r="AU208" s="12">
        <f t="shared" si="51"/>
        <v>82453920.71</v>
      </c>
      <c r="AV208" s="12" t="e">
        <f>#REF!+S208+H208</f>
        <v>#REF!</v>
      </c>
      <c r="AW208" s="12" t="e">
        <f t="shared" si="52"/>
        <v>#REF!</v>
      </c>
      <c r="AX208" s="12" t="e">
        <f t="shared" si="53"/>
        <v>#REF!</v>
      </c>
      <c r="AY208" s="12" t="e">
        <f t="shared" si="54"/>
        <v>#REF!</v>
      </c>
      <c r="AZ208" s="12">
        <f t="shared" si="48"/>
        <v>-34655606930.11</v>
      </c>
      <c r="BA208" s="12">
        <f t="shared" si="49"/>
        <v>-274019167.560004</v>
      </c>
      <c r="BB208" s="12" t="e">
        <f t="shared" si="55"/>
        <v>#REF!</v>
      </c>
    </row>
    <row r="209" spans="1:54">
      <c r="A209" s="5" t="s">
        <v>467</v>
      </c>
      <c r="B209" s="5" t="s">
        <v>468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56"/>
        <v>33921101269.94</v>
      </c>
      <c r="AF209" s="9">
        <f t="shared" si="57"/>
        <v>33226516867.72</v>
      </c>
      <c r="AG209" s="9">
        <f t="shared" si="58"/>
        <v>933028908.369997</v>
      </c>
      <c r="AH209" s="9">
        <f t="shared" si="59"/>
        <v>953877868.519997</v>
      </c>
      <c r="AI209" s="9">
        <f t="shared" si="60"/>
        <v>824174680.309997</v>
      </c>
      <c r="AJ209" s="12" t="e">
        <f>#REF!-A209</f>
        <v>#REF!</v>
      </c>
      <c r="AK209" s="16"/>
      <c r="AL209" s="9">
        <f t="shared" si="50"/>
        <v>3213673663.38</v>
      </c>
      <c r="AM209" s="16"/>
      <c r="AN209" s="16"/>
      <c r="AO209" s="16"/>
      <c r="AP209" s="16"/>
      <c r="AQ209" s="12" t="e">
        <f>#REF!+#REF!+#REF!</f>
        <v>#REF!</v>
      </c>
      <c r="AR209" s="12">
        <f t="shared" si="47"/>
        <v>-47368589.67</v>
      </c>
      <c r="AS209" s="12" t="e">
        <f>#REF!-AU209+#REF!+#REF!</f>
        <v>#REF!</v>
      </c>
      <c r="AT209" s="12" t="e">
        <f>AS209-VLOOKUP(A209,[1]选股结果!$A$2:$BJ$3005,48,FALSE)*0.08</f>
        <v>#REF!</v>
      </c>
      <c r="AU209" s="12">
        <f t="shared" si="51"/>
        <v>129703188.21</v>
      </c>
      <c r="AV209" s="12" t="e">
        <f>#REF!+S209+H209</f>
        <v>#REF!</v>
      </c>
      <c r="AW209" s="12" t="e">
        <f t="shared" si="52"/>
        <v>#REF!</v>
      </c>
      <c r="AX209" s="12" t="e">
        <f t="shared" si="53"/>
        <v>#REF!</v>
      </c>
      <c r="AY209" s="12" t="e">
        <f t="shared" si="54"/>
        <v>#REF!</v>
      </c>
      <c r="AZ209" s="12">
        <f t="shared" si="48"/>
        <v>-34037522688.93</v>
      </c>
      <c r="BA209" s="12">
        <f t="shared" si="49"/>
        <v>933028908.369997</v>
      </c>
      <c r="BB209" s="12" t="e">
        <f t="shared" si="55"/>
        <v>#REF!</v>
      </c>
    </row>
    <row r="210" spans="1:54">
      <c r="A210" s="5" t="s">
        <v>469</v>
      </c>
      <c r="B210" s="5" t="s">
        <v>470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56"/>
        <v>33664587254.68</v>
      </c>
      <c r="AF210" s="9">
        <f t="shared" si="57"/>
        <v>33225888326.5</v>
      </c>
      <c r="AG210" s="9">
        <f t="shared" si="58"/>
        <v>602984791.899997</v>
      </c>
      <c r="AH210" s="9">
        <f t="shared" si="59"/>
        <v>605297686.189997</v>
      </c>
      <c r="AI210" s="9">
        <f t="shared" si="60"/>
        <v>545356046.319997</v>
      </c>
      <c r="AJ210" s="12" t="e">
        <f>#REF!-A210</f>
        <v>#REF!</v>
      </c>
      <c r="AK210" s="16"/>
      <c r="AL210" s="9">
        <f t="shared" si="50"/>
        <v>714229619.85</v>
      </c>
      <c r="AM210" s="16"/>
      <c r="AN210" s="16"/>
      <c r="AO210" s="16"/>
      <c r="AP210" s="16"/>
      <c r="AQ210" s="12" t="e">
        <f>#REF!+#REF!+#REF!</f>
        <v>#REF!</v>
      </c>
      <c r="AR210" s="12">
        <f t="shared" si="47"/>
        <v>-24856053.84</v>
      </c>
      <c r="AS210" s="12" t="e">
        <f>#REF!-AU210+#REF!+#REF!</f>
        <v>#REF!</v>
      </c>
      <c r="AT210" s="12" t="e">
        <f>AS210-VLOOKUP(A210,[1]选股结果!$A$2:$BJ$3005,48,FALSE)*0.08</f>
        <v>#REF!</v>
      </c>
      <c r="AU210" s="12">
        <f t="shared" si="51"/>
        <v>59941639.87</v>
      </c>
      <c r="AV210" s="12" t="e">
        <f>#REF!+S210+H210</f>
        <v>#REF!</v>
      </c>
      <c r="AW210" s="12" t="e">
        <f t="shared" si="52"/>
        <v>#REF!</v>
      </c>
      <c r="AX210" s="12" t="e">
        <f t="shared" si="53"/>
        <v>#REF!</v>
      </c>
      <c r="AY210" s="12" t="e">
        <f t="shared" si="54"/>
        <v>#REF!</v>
      </c>
      <c r="AZ210" s="12">
        <f t="shared" si="48"/>
        <v>-33984459808.41</v>
      </c>
      <c r="BA210" s="12">
        <f t="shared" si="49"/>
        <v>602984791.899997</v>
      </c>
      <c r="BB210" s="12" t="e">
        <f t="shared" si="55"/>
        <v>#REF!</v>
      </c>
    </row>
    <row r="211" spans="1:54">
      <c r="A211" s="5" t="s">
        <v>471</v>
      </c>
      <c r="B211" s="5" t="s">
        <v>472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56"/>
        <v>33550244023.33</v>
      </c>
      <c r="AF211" s="9">
        <f t="shared" si="57"/>
        <v>30694580682.87</v>
      </c>
      <c r="AG211" s="9">
        <f t="shared" si="58"/>
        <v>3518637312.06</v>
      </c>
      <c r="AH211" s="9">
        <f t="shared" si="59"/>
        <v>3510188225.65</v>
      </c>
      <c r="AI211" s="9">
        <f t="shared" si="60"/>
        <v>2837098786.42</v>
      </c>
      <c r="AJ211" s="12" t="e">
        <f>#REF!-A211</f>
        <v>#REF!</v>
      </c>
      <c r="AK211" s="16"/>
      <c r="AL211" s="9">
        <f t="shared" si="50"/>
        <v>4392252122.9</v>
      </c>
      <c r="AM211" s="16"/>
      <c r="AN211" s="16"/>
      <c r="AO211" s="16"/>
      <c r="AP211" s="16"/>
      <c r="AQ211" s="12" t="e">
        <f>#REF!+#REF!+#REF!</f>
        <v>#REF!</v>
      </c>
      <c r="AR211" s="12">
        <f t="shared" si="47"/>
        <v>-14124272.59</v>
      </c>
      <c r="AS211" s="12" t="e">
        <f>#REF!-AU211+#REF!+#REF!</f>
        <v>#REF!</v>
      </c>
      <c r="AT211" s="12" t="e">
        <f>AS211-VLOOKUP(A211,[1]选股结果!$A$2:$BJ$3005,48,FALSE)*0.08</f>
        <v>#REF!</v>
      </c>
      <c r="AU211" s="12">
        <f t="shared" si="51"/>
        <v>673089439.23</v>
      </c>
      <c r="AV211" s="12" t="e">
        <f>#REF!+S211+H211</f>
        <v>#REF!</v>
      </c>
      <c r="AW211" s="12" t="e">
        <f t="shared" si="52"/>
        <v>#REF!</v>
      </c>
      <c r="AX211" s="12" t="e">
        <f t="shared" si="53"/>
        <v>#REF!</v>
      </c>
      <c r="AY211" s="12" t="e">
        <f t="shared" si="54"/>
        <v>#REF!</v>
      </c>
      <c r="AZ211" s="12">
        <f t="shared" si="48"/>
        <v>-35018146613.69</v>
      </c>
      <c r="BA211" s="12">
        <f t="shared" si="49"/>
        <v>3518637312.06</v>
      </c>
      <c r="BB211" s="12" t="e">
        <f t="shared" si="55"/>
        <v>#REF!</v>
      </c>
    </row>
    <row r="212" spans="1:54">
      <c r="A212" s="5" t="s">
        <v>473</v>
      </c>
      <c r="B212" s="5" t="s">
        <v>474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56"/>
        <v>33507450180.95</v>
      </c>
      <c r="AF212" s="9">
        <f t="shared" si="57"/>
        <v>31537656032.72</v>
      </c>
      <c r="AG212" s="9">
        <f t="shared" si="58"/>
        <v>1981588223.17</v>
      </c>
      <c r="AH212" s="9">
        <f t="shared" si="59"/>
        <v>1979716541.46</v>
      </c>
      <c r="AI212" s="9">
        <f t="shared" si="60"/>
        <v>1646223781.77</v>
      </c>
      <c r="AJ212" s="12" t="e">
        <f>#REF!-A212</f>
        <v>#REF!</v>
      </c>
      <c r="AK212" s="16"/>
      <c r="AL212" s="9">
        <f t="shared" si="50"/>
        <v>384690285.04</v>
      </c>
      <c r="AM212" s="16"/>
      <c r="AN212" s="16"/>
      <c r="AO212" s="16"/>
      <c r="AP212" s="16"/>
      <c r="AQ212" s="12" t="e">
        <f>#REF!+#REF!+#REF!</f>
        <v>#REF!</v>
      </c>
      <c r="AR212" s="12">
        <f t="shared" si="47"/>
        <v>-2170453.06</v>
      </c>
      <c r="AS212" s="12" t="e">
        <f>#REF!-AU212+#REF!+#REF!</f>
        <v>#REF!</v>
      </c>
      <c r="AT212" s="12" t="e">
        <f>AS212-VLOOKUP(A212,[1]选股结果!$A$2:$BJ$3005,48,FALSE)*0.08</f>
        <v>#REF!</v>
      </c>
      <c r="AU212" s="12">
        <f t="shared" si="51"/>
        <v>333492759.69</v>
      </c>
      <c r="AV212" s="12" t="e">
        <f>#REF!+S212+H212</f>
        <v>#REF!</v>
      </c>
      <c r="AW212" s="12" t="e">
        <f t="shared" si="52"/>
        <v>#REF!</v>
      </c>
      <c r="AX212" s="12" t="e">
        <f t="shared" si="53"/>
        <v>#REF!</v>
      </c>
      <c r="AY212" s="12" t="e">
        <f t="shared" si="54"/>
        <v>#REF!</v>
      </c>
      <c r="AZ212" s="12">
        <f t="shared" si="48"/>
        <v>-33738762822.29</v>
      </c>
      <c r="BA212" s="12">
        <f t="shared" si="49"/>
        <v>1981588223.17</v>
      </c>
      <c r="BB212" s="12" t="e">
        <f t="shared" si="55"/>
        <v>#REF!</v>
      </c>
    </row>
    <row r="213" spans="1:54">
      <c r="A213" s="5" t="s">
        <v>475</v>
      </c>
      <c r="B213" s="5" t="s">
        <v>476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56"/>
        <v>33396828052.12</v>
      </c>
      <c r="AF213" s="9">
        <f t="shared" si="57"/>
        <v>32726986068.77</v>
      </c>
      <c r="AG213" s="9">
        <f t="shared" si="58"/>
        <v>578646494.439999</v>
      </c>
      <c r="AH213" s="9">
        <f t="shared" si="59"/>
        <v>572758503.199999</v>
      </c>
      <c r="AI213" s="9">
        <f t="shared" si="60"/>
        <v>412577392.879999</v>
      </c>
      <c r="AJ213" s="12" t="e">
        <f>#REF!-A213</f>
        <v>#REF!</v>
      </c>
      <c r="AK213" s="16"/>
      <c r="AL213" s="9">
        <f t="shared" si="50"/>
        <v>1152347839.08</v>
      </c>
      <c r="AM213" s="16"/>
      <c r="AN213" s="16"/>
      <c r="AO213" s="16"/>
      <c r="AP213" s="16"/>
      <c r="AQ213" s="12" t="e">
        <f>#REF!+#REF!+#REF!</f>
        <v>#REF!</v>
      </c>
      <c r="AR213" s="12">
        <f t="shared" si="47"/>
        <v>-7845676.26</v>
      </c>
      <c r="AS213" s="12" t="e">
        <f>#REF!-AU213+#REF!+#REF!</f>
        <v>#REF!</v>
      </c>
      <c r="AT213" s="12" t="e">
        <f>AS213-VLOOKUP(A213,[1]选股结果!$A$2:$BJ$3005,48,FALSE)*0.08</f>
        <v>#REF!</v>
      </c>
      <c r="AU213" s="12">
        <f t="shared" si="51"/>
        <v>160181110.32</v>
      </c>
      <c r="AV213" s="12" t="e">
        <f>#REF!+S213+H213</f>
        <v>#REF!</v>
      </c>
      <c r="AW213" s="12" t="e">
        <f t="shared" si="52"/>
        <v>#REF!</v>
      </c>
      <c r="AX213" s="12" t="e">
        <f t="shared" si="53"/>
        <v>#REF!</v>
      </c>
      <c r="AY213" s="12" t="e">
        <f t="shared" si="54"/>
        <v>#REF!</v>
      </c>
      <c r="AZ213" s="12">
        <f t="shared" si="48"/>
        <v>-33840887705.7</v>
      </c>
      <c r="BA213" s="12">
        <f t="shared" si="49"/>
        <v>578646494.439999</v>
      </c>
      <c r="BB213" s="12" t="e">
        <f t="shared" si="55"/>
        <v>#REF!</v>
      </c>
    </row>
    <row r="214" spans="1:54">
      <c r="A214" s="5" t="s">
        <v>477</v>
      </c>
      <c r="B214" s="5" t="s">
        <v>478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56"/>
        <v>32635134874.82</v>
      </c>
      <c r="AF214" s="9">
        <f t="shared" si="57"/>
        <v>31535819717.08</v>
      </c>
      <c r="AG214" s="9">
        <f t="shared" si="58"/>
        <v>1472192935.23</v>
      </c>
      <c r="AH214" s="9">
        <f t="shared" si="59"/>
        <v>1476815016.8</v>
      </c>
      <c r="AI214" s="9">
        <f t="shared" si="60"/>
        <v>1208058777.51</v>
      </c>
      <c r="AJ214" s="12" t="e">
        <f>#REF!-A214</f>
        <v>#REF!</v>
      </c>
      <c r="AK214" s="16"/>
      <c r="AL214" s="9">
        <f t="shared" si="50"/>
        <v>3133400639.29</v>
      </c>
      <c r="AM214" s="16"/>
      <c r="AN214" s="16"/>
      <c r="AO214" s="16"/>
      <c r="AP214" s="16"/>
      <c r="AQ214" s="12" t="e">
        <f>#REF!+#REF!+#REF!</f>
        <v>#REF!</v>
      </c>
      <c r="AR214" s="12">
        <f t="shared" si="47"/>
        <v>-22903667.06</v>
      </c>
      <c r="AS214" s="12" t="e">
        <f>#REF!-AU214+#REF!+#REF!</f>
        <v>#REF!</v>
      </c>
      <c r="AT214" s="12" t="e">
        <f>AS214-VLOOKUP(A214,[1]选股结果!$A$2:$BJ$3005,48,FALSE)*0.08</f>
        <v>#REF!</v>
      </c>
      <c r="AU214" s="12">
        <f t="shared" si="51"/>
        <v>268756239.29</v>
      </c>
      <c r="AV214" s="12" t="e">
        <f>#REF!+S214+H214</f>
        <v>#REF!</v>
      </c>
      <c r="AW214" s="12" t="e">
        <f t="shared" si="52"/>
        <v>#REF!</v>
      </c>
      <c r="AX214" s="12" t="e">
        <f t="shared" si="53"/>
        <v>#REF!</v>
      </c>
      <c r="AY214" s="12" t="e">
        <f t="shared" si="54"/>
        <v>#REF!</v>
      </c>
      <c r="AZ214" s="12">
        <f t="shared" si="48"/>
        <v>-32800073992.92</v>
      </c>
      <c r="BA214" s="12">
        <f t="shared" si="49"/>
        <v>1472192935.23</v>
      </c>
      <c r="BB214" s="12" t="e">
        <f t="shared" si="55"/>
        <v>#REF!</v>
      </c>
    </row>
    <row r="215" spans="1:54">
      <c r="A215" s="5" t="s">
        <v>479</v>
      </c>
      <c r="B215" s="5" t="s">
        <v>480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56"/>
        <v>32310181592.77</v>
      </c>
      <c r="AF215" s="9">
        <f t="shared" si="57"/>
        <v>25001997063.52</v>
      </c>
      <c r="AG215" s="9">
        <f t="shared" si="58"/>
        <v>7365688434.2</v>
      </c>
      <c r="AH215" s="9">
        <f t="shared" si="59"/>
        <v>7525043801.05</v>
      </c>
      <c r="AI215" s="9">
        <f t="shared" si="60"/>
        <v>6140910325.58</v>
      </c>
      <c r="AJ215" s="12" t="e">
        <f>#REF!-A215</f>
        <v>#REF!</v>
      </c>
      <c r="AK215" s="16"/>
      <c r="AL215" s="9">
        <f t="shared" si="50"/>
        <v>1381934010.41</v>
      </c>
      <c r="AM215" s="16"/>
      <c r="AN215" s="16"/>
      <c r="AO215" s="16"/>
      <c r="AP215" s="16"/>
      <c r="AQ215" s="12" t="e">
        <f>#REF!+#REF!+#REF!</f>
        <v>#REF!</v>
      </c>
      <c r="AR215" s="12">
        <f t="shared" si="47"/>
        <v>-169740215.6</v>
      </c>
      <c r="AS215" s="12" t="e">
        <f>#REF!-AU215+#REF!+#REF!</f>
        <v>#REF!</v>
      </c>
      <c r="AT215" s="12" t="e">
        <f>AS215-VLOOKUP(A215,[1]选股结果!$A$2:$BJ$3005,48,FALSE)*0.08</f>
        <v>#REF!</v>
      </c>
      <c r="AU215" s="12">
        <f t="shared" si="51"/>
        <v>1384133475.47</v>
      </c>
      <c r="AV215" s="12" t="e">
        <f>#REF!+S215+H215</f>
        <v>#REF!</v>
      </c>
      <c r="AW215" s="12" t="e">
        <f t="shared" si="52"/>
        <v>#REF!</v>
      </c>
      <c r="AX215" s="12" t="e">
        <f t="shared" si="53"/>
        <v>#REF!</v>
      </c>
      <c r="AY215" s="12" t="e">
        <f t="shared" si="54"/>
        <v>#REF!</v>
      </c>
      <c r="AZ215" s="12">
        <f t="shared" si="48"/>
        <v>-36226662220.45</v>
      </c>
      <c r="BA215" s="12">
        <f t="shared" si="49"/>
        <v>7365688434.2</v>
      </c>
      <c r="BB215" s="12" t="e">
        <f t="shared" si="55"/>
        <v>#REF!</v>
      </c>
    </row>
    <row r="216" spans="1:54">
      <c r="A216" s="5" t="s">
        <v>481</v>
      </c>
      <c r="B216" s="5" t="s">
        <v>482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56"/>
        <v>32230647939.82</v>
      </c>
      <c r="AF216" s="9">
        <f t="shared" si="57"/>
        <v>31635163559.59</v>
      </c>
      <c r="AG216" s="9">
        <f t="shared" si="58"/>
        <v>2062448771.33</v>
      </c>
      <c r="AH216" s="9">
        <f t="shared" si="59"/>
        <v>2111361305.04</v>
      </c>
      <c r="AI216" s="9">
        <f t="shared" si="60"/>
        <v>1804915514.18</v>
      </c>
      <c r="AJ216" s="12" t="e">
        <f>#REF!-A216</f>
        <v>#REF!</v>
      </c>
      <c r="AK216" s="16"/>
      <c r="AL216" s="9">
        <f t="shared" si="50"/>
        <v>4603101050.73</v>
      </c>
      <c r="AM216" s="16"/>
      <c r="AN216" s="16"/>
      <c r="AO216" s="16"/>
      <c r="AP216" s="16"/>
      <c r="AQ216" s="12" t="e">
        <f>#REF!+#REF!+#REF!</f>
        <v>#REF!</v>
      </c>
      <c r="AR216" s="12">
        <f t="shared" si="47"/>
        <v>-147172399.42</v>
      </c>
      <c r="AS216" s="12" t="e">
        <f>#REF!-AU216+#REF!+#REF!</f>
        <v>#REF!</v>
      </c>
      <c r="AT216" s="12" t="e">
        <f>AS216-VLOOKUP(A216,[1]选股结果!$A$2:$BJ$3005,48,FALSE)*0.08</f>
        <v>#REF!</v>
      </c>
      <c r="AU216" s="12">
        <f t="shared" si="51"/>
        <v>306445790.86</v>
      </c>
      <c r="AV216" s="12" t="e">
        <f>#REF!+S216+H216</f>
        <v>#REF!</v>
      </c>
      <c r="AW216" s="12" t="e">
        <f t="shared" si="52"/>
        <v>#REF!</v>
      </c>
      <c r="AX216" s="12" t="e">
        <f t="shared" si="53"/>
        <v>#REF!</v>
      </c>
      <c r="AY216" s="12" t="e">
        <f t="shared" si="54"/>
        <v>#REF!</v>
      </c>
      <c r="AZ216" s="12">
        <f t="shared" si="48"/>
        <v>-33021303594.91</v>
      </c>
      <c r="BA216" s="12">
        <f t="shared" si="49"/>
        <v>2062448771.33</v>
      </c>
      <c r="BB216" s="12" t="e">
        <f t="shared" si="55"/>
        <v>#REF!</v>
      </c>
    </row>
    <row r="217" spans="1:54">
      <c r="A217" s="5" t="s">
        <v>483</v>
      </c>
      <c r="B217" s="5" t="s">
        <v>484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56"/>
        <v>32122388657.93</v>
      </c>
      <c r="AF217" s="9">
        <f t="shared" si="57"/>
        <v>26467170834.64</v>
      </c>
      <c r="AG217" s="9">
        <f t="shared" si="58"/>
        <v>4489508036.65999</v>
      </c>
      <c r="AH217" s="9">
        <f t="shared" si="59"/>
        <v>4488288513.79999</v>
      </c>
      <c r="AI217" s="9">
        <f t="shared" si="60"/>
        <v>3920881349.85999</v>
      </c>
      <c r="AJ217" s="12" t="e">
        <f>#REF!-A217</f>
        <v>#REF!</v>
      </c>
      <c r="AK217" s="16"/>
      <c r="AL217" s="9">
        <f t="shared" si="50"/>
        <v>2912416071.9</v>
      </c>
      <c r="AM217" s="16"/>
      <c r="AN217" s="16"/>
      <c r="AO217" s="16"/>
      <c r="AP217" s="16"/>
      <c r="AQ217" s="12" t="e">
        <f>#REF!+#REF!+#REF!</f>
        <v>#REF!</v>
      </c>
      <c r="AR217" s="12">
        <f t="shared" si="47"/>
        <v>-1885506</v>
      </c>
      <c r="AS217" s="12" t="e">
        <f>#REF!-AU217+#REF!+#REF!</f>
        <v>#REF!</v>
      </c>
      <c r="AT217" s="12" t="e">
        <f>AS217-VLOOKUP(A217,[1]选股结果!$A$2:$BJ$3005,48,FALSE)*0.08</f>
        <v>#REF!</v>
      </c>
      <c r="AU217" s="12">
        <f t="shared" si="51"/>
        <v>567407163.94</v>
      </c>
      <c r="AV217" s="12" t="e">
        <f>#REF!+S217+H217</f>
        <v>#REF!</v>
      </c>
      <c r="AW217" s="12" t="e">
        <f t="shared" si="52"/>
        <v>#REF!</v>
      </c>
      <c r="AX217" s="12" t="e">
        <f t="shared" si="53"/>
        <v>#REF!</v>
      </c>
      <c r="AY217" s="12" t="e">
        <f t="shared" si="54"/>
        <v>#REF!</v>
      </c>
      <c r="AZ217" s="12">
        <f t="shared" si="48"/>
        <v>-32890448308.12</v>
      </c>
      <c r="BA217" s="12">
        <f t="shared" si="49"/>
        <v>4489508036.65999</v>
      </c>
      <c r="BB217" s="12" t="e">
        <f t="shared" si="55"/>
        <v>#REF!</v>
      </c>
    </row>
    <row r="218" spans="1:54">
      <c r="A218" s="5" t="s">
        <v>485</v>
      </c>
      <c r="B218" s="5" t="s">
        <v>486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56"/>
        <v>32087700523.95</v>
      </c>
      <c r="AF218" s="9">
        <f t="shared" si="57"/>
        <v>31171837706.95</v>
      </c>
      <c r="AG218" s="9">
        <f t="shared" si="58"/>
        <v>1210313503.31</v>
      </c>
      <c r="AH218" s="9">
        <f t="shared" si="59"/>
        <v>1213854867.36</v>
      </c>
      <c r="AI218" s="9">
        <f t="shared" si="60"/>
        <v>992118272.81</v>
      </c>
      <c r="AJ218" s="12" t="e">
        <f>#REF!-A218</f>
        <v>#REF!</v>
      </c>
      <c r="AK218" s="16"/>
      <c r="AL218" s="9">
        <f t="shared" si="50"/>
        <v>692488728.49</v>
      </c>
      <c r="AM218" s="16"/>
      <c r="AN218" s="16"/>
      <c r="AO218" s="16"/>
      <c r="AP218" s="16"/>
      <c r="AQ218" s="12" t="e">
        <f>#REF!+#REF!+#REF!</f>
        <v>#REF!</v>
      </c>
      <c r="AR218" s="12">
        <f t="shared" si="47"/>
        <v>-5777707.28</v>
      </c>
      <c r="AS218" s="12" t="e">
        <f>#REF!-AU218+#REF!+#REF!</f>
        <v>#REF!</v>
      </c>
      <c r="AT218" s="12" t="e">
        <f>AS218-VLOOKUP(A218,[1]选股结果!$A$2:$BJ$3005,48,FALSE)*0.08</f>
        <v>#REF!</v>
      </c>
      <c r="AU218" s="12">
        <f t="shared" si="51"/>
        <v>221736594.55</v>
      </c>
      <c r="AV218" s="12" t="e">
        <f>#REF!+S218+H218</f>
        <v>#REF!</v>
      </c>
      <c r="AW218" s="12" t="e">
        <f t="shared" si="52"/>
        <v>#REF!</v>
      </c>
      <c r="AX218" s="12" t="e">
        <f t="shared" si="53"/>
        <v>#REF!</v>
      </c>
      <c r="AY218" s="12" t="e">
        <f t="shared" si="54"/>
        <v>#REF!</v>
      </c>
      <c r="AZ218" s="12">
        <f t="shared" si="48"/>
        <v>-32270890616.38</v>
      </c>
      <c r="BA218" s="12">
        <f t="shared" si="49"/>
        <v>1210313503.31</v>
      </c>
      <c r="BB218" s="12" t="e">
        <f t="shared" si="55"/>
        <v>#REF!</v>
      </c>
    </row>
    <row r="219" spans="1:54">
      <c r="A219" s="5" t="s">
        <v>487</v>
      </c>
      <c r="B219" s="5" t="s">
        <v>488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56"/>
        <v>31906608416</v>
      </c>
      <c r="AF219" s="9">
        <f t="shared" si="57"/>
        <v>137944171</v>
      </c>
      <c r="AG219" s="9">
        <f t="shared" si="58"/>
        <v>40994158073</v>
      </c>
      <c r="AH219" s="9">
        <f t="shared" si="59"/>
        <v>40962049867</v>
      </c>
      <c r="AI219" s="9">
        <f t="shared" si="60"/>
        <v>38005093592</v>
      </c>
      <c r="AJ219" s="12" t="e">
        <f>#REF!-A219</f>
        <v>#REF!</v>
      </c>
      <c r="AK219" s="16"/>
      <c r="AL219" s="9">
        <f t="shared" si="50"/>
        <v>204456717</v>
      </c>
      <c r="AM219" s="16"/>
      <c r="AN219" s="16"/>
      <c r="AO219" s="16"/>
      <c r="AP219" s="16"/>
      <c r="AQ219" s="12" t="e">
        <f>#REF!+#REF!+#REF!</f>
        <v>#REF!</v>
      </c>
      <c r="AR219" s="12">
        <f t="shared" si="47"/>
        <v>-16582165</v>
      </c>
      <c r="AS219" s="12" t="e">
        <f>#REF!-AU219+#REF!+#REF!</f>
        <v>#REF!</v>
      </c>
      <c r="AT219" s="12" t="e">
        <f>AS219-VLOOKUP(A219,[1]选股结果!$A$2:$BJ$3005,48,FALSE)*0.08</f>
        <v>#REF!</v>
      </c>
      <c r="AU219" s="12">
        <f t="shared" si="51"/>
        <v>2956956275</v>
      </c>
      <c r="AV219" s="12" t="e">
        <f>#REF!+S219+H219</f>
        <v>#REF!</v>
      </c>
      <c r="AW219" s="12" t="e">
        <f t="shared" si="52"/>
        <v>#REF!</v>
      </c>
      <c r="AX219" s="12" t="e">
        <f t="shared" si="53"/>
        <v>#REF!</v>
      </c>
      <c r="AY219" s="12" t="e">
        <f t="shared" si="54"/>
        <v>#REF!</v>
      </c>
      <c r="AZ219" s="12">
        <f t="shared" si="48"/>
        <v>-34790893056</v>
      </c>
      <c r="BA219" s="12">
        <f t="shared" si="49"/>
        <v>40994158073</v>
      </c>
      <c r="BB219" s="12" t="e">
        <f t="shared" si="55"/>
        <v>#REF!</v>
      </c>
    </row>
    <row r="220" spans="1:54">
      <c r="A220" s="5" t="s">
        <v>489</v>
      </c>
      <c r="B220" s="5" t="s">
        <v>490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56"/>
        <v>31888170207.82</v>
      </c>
      <c r="AF220" s="9">
        <f t="shared" si="57"/>
        <v>28571653039.65</v>
      </c>
      <c r="AG220" s="9">
        <f t="shared" si="58"/>
        <v>3566095977.65</v>
      </c>
      <c r="AH220" s="9">
        <f t="shared" si="59"/>
        <v>3579852901.34</v>
      </c>
      <c r="AI220" s="9">
        <f t="shared" si="60"/>
        <v>2855966419.74</v>
      </c>
      <c r="AJ220" s="12" t="e">
        <f>#REF!-A220</f>
        <v>#REF!</v>
      </c>
      <c r="AK220" s="16"/>
      <c r="AL220" s="9">
        <f t="shared" si="50"/>
        <v>1488890787.51</v>
      </c>
      <c r="AM220" s="16"/>
      <c r="AN220" s="16"/>
      <c r="AO220" s="16"/>
      <c r="AP220" s="16"/>
      <c r="AQ220" s="12" t="e">
        <f>#REF!+#REF!+#REF!</f>
        <v>#REF!</v>
      </c>
      <c r="AR220" s="12">
        <f t="shared" si="47"/>
        <v>-17529463.82</v>
      </c>
      <c r="AS220" s="12" t="e">
        <f>#REF!-AU220+#REF!+#REF!</f>
        <v>#REF!</v>
      </c>
      <c r="AT220" s="12" t="e">
        <f>AS220-VLOOKUP(A220,[1]选股结果!$A$2:$BJ$3005,48,FALSE)*0.08</f>
        <v>#REF!</v>
      </c>
      <c r="AU220" s="12">
        <f t="shared" si="51"/>
        <v>723886481.6</v>
      </c>
      <c r="AV220" s="12" t="e">
        <f>#REF!+S220+H220</f>
        <v>#REF!</v>
      </c>
      <c r="AW220" s="12" t="e">
        <f t="shared" si="52"/>
        <v>#REF!</v>
      </c>
      <c r="AX220" s="12" t="e">
        <f t="shared" si="53"/>
        <v>#REF!</v>
      </c>
      <c r="AY220" s="12" t="e">
        <f t="shared" si="54"/>
        <v>#REF!</v>
      </c>
      <c r="AZ220" s="12">
        <f t="shared" si="48"/>
        <v>-32710088054.52</v>
      </c>
      <c r="BA220" s="12">
        <f t="shared" si="49"/>
        <v>3566095977.65</v>
      </c>
      <c r="BB220" s="12" t="e">
        <f t="shared" si="55"/>
        <v>#REF!</v>
      </c>
    </row>
    <row r="221" spans="1:54">
      <c r="A221" s="5" t="s">
        <v>491</v>
      </c>
      <c r="B221" s="5" t="s">
        <v>492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56"/>
        <v>31818622116.68</v>
      </c>
      <c r="AF221" s="9">
        <f t="shared" si="57"/>
        <v>31050746948.27</v>
      </c>
      <c r="AG221" s="9">
        <f t="shared" si="58"/>
        <v>422459745.719996</v>
      </c>
      <c r="AH221" s="9">
        <f t="shared" si="59"/>
        <v>390046239.809996</v>
      </c>
      <c r="AI221" s="9">
        <f t="shared" si="60"/>
        <v>319596907.799996</v>
      </c>
      <c r="AJ221" s="12" t="e">
        <f>#REF!-A221</f>
        <v>#REF!</v>
      </c>
      <c r="AK221" s="16"/>
      <c r="AL221" s="9">
        <f t="shared" si="50"/>
        <v>783957297.93</v>
      </c>
      <c r="AM221" s="16"/>
      <c r="AN221" s="16"/>
      <c r="AO221" s="16"/>
      <c r="AP221" s="16"/>
      <c r="AQ221" s="12" t="e">
        <f>#REF!+#REF!+#REF!</f>
        <v>#REF!</v>
      </c>
      <c r="AR221" s="12">
        <f t="shared" si="47"/>
        <v>-2376421.81</v>
      </c>
      <c r="AS221" s="12" t="e">
        <f>#REF!-AU221+#REF!+#REF!</f>
        <v>#REF!</v>
      </c>
      <c r="AT221" s="12" t="e">
        <f>AS221-VLOOKUP(A221,[1]选股结果!$A$2:$BJ$3005,48,FALSE)*0.08</f>
        <v>#REF!</v>
      </c>
      <c r="AU221" s="12">
        <f t="shared" si="51"/>
        <v>70449332.01</v>
      </c>
      <c r="AV221" s="12" t="e">
        <f>#REF!+S221+H221</f>
        <v>#REF!</v>
      </c>
      <c r="AW221" s="12" t="e">
        <f t="shared" si="52"/>
        <v>#REF!</v>
      </c>
      <c r="AX221" s="12" t="e">
        <f t="shared" si="53"/>
        <v>#REF!</v>
      </c>
      <c r="AY221" s="12" t="e">
        <f t="shared" si="54"/>
        <v>#REF!</v>
      </c>
      <c r="AZ221" s="12">
        <f t="shared" si="48"/>
        <v>-32128477062</v>
      </c>
      <c r="BA221" s="12">
        <f t="shared" si="49"/>
        <v>422459745.719996</v>
      </c>
      <c r="BB221" s="12" t="e">
        <f t="shared" si="55"/>
        <v>#REF!</v>
      </c>
    </row>
    <row r="222" spans="1:54">
      <c r="A222" s="5" t="s">
        <v>493</v>
      </c>
      <c r="B222" s="5" t="s">
        <v>494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56"/>
        <v>31764218000</v>
      </c>
      <c r="AF222" s="9">
        <f t="shared" si="57"/>
        <v>28758515000</v>
      </c>
      <c r="AG222" s="9">
        <f t="shared" si="58"/>
        <v>3006013000</v>
      </c>
      <c r="AH222" s="9">
        <f t="shared" si="59"/>
        <v>2838840000</v>
      </c>
      <c r="AI222" s="9">
        <f t="shared" si="60"/>
        <v>2839457000</v>
      </c>
      <c r="AJ222" s="12" t="e">
        <f>#REF!-A222</f>
        <v>#REF!</v>
      </c>
      <c r="AK222" s="16"/>
      <c r="AL222" s="9">
        <f t="shared" si="50"/>
        <v>731685000</v>
      </c>
      <c r="AM222" s="16"/>
      <c r="AN222" s="16"/>
      <c r="AO222" s="16"/>
      <c r="AP222" s="16"/>
      <c r="AQ222" s="12" t="e">
        <f>#REF!+#REF!+#REF!</f>
        <v>#REF!</v>
      </c>
      <c r="AR222" s="12">
        <f t="shared" si="47"/>
        <v>-1511000</v>
      </c>
      <c r="AS222" s="12" t="e">
        <f>#REF!-AU222+#REF!+#REF!</f>
        <v>#REF!</v>
      </c>
      <c r="AT222" s="12" t="e">
        <f>AS222-VLOOKUP(A222,[1]选股结果!$A$2:$BJ$3005,48,FALSE)*0.08</f>
        <v>#REF!</v>
      </c>
      <c r="AU222" s="12">
        <f t="shared" si="51"/>
        <v>-617000</v>
      </c>
      <c r="AV222" s="12" t="e">
        <f>#REF!+S222+H222</f>
        <v>#REF!</v>
      </c>
      <c r="AW222" s="12" t="e">
        <f t="shared" si="52"/>
        <v>#REF!</v>
      </c>
      <c r="AX222" s="12" t="e">
        <f t="shared" si="53"/>
        <v>#REF!</v>
      </c>
      <c r="AY222" s="12" t="e">
        <f t="shared" si="54"/>
        <v>#REF!</v>
      </c>
      <c r="AZ222" s="12">
        <f t="shared" si="48"/>
        <v>-32117070000</v>
      </c>
      <c r="BA222" s="12">
        <f t="shared" si="49"/>
        <v>3006013000</v>
      </c>
      <c r="BB222" s="12" t="e">
        <f t="shared" si="55"/>
        <v>#REF!</v>
      </c>
    </row>
    <row r="223" spans="1:54">
      <c r="A223" s="5" t="s">
        <v>495</v>
      </c>
      <c r="B223" s="5" t="s">
        <v>496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56"/>
        <v>31698437831.33</v>
      </c>
      <c r="AF223" s="9">
        <f t="shared" si="57"/>
        <v>31266992063.75</v>
      </c>
      <c r="AG223" s="9">
        <f t="shared" si="58"/>
        <v>271141180.770006</v>
      </c>
      <c r="AH223" s="9">
        <f t="shared" si="59"/>
        <v>265696826.450006</v>
      </c>
      <c r="AI223" s="9">
        <f t="shared" si="60"/>
        <v>166623976.460006</v>
      </c>
      <c r="AJ223" s="12" t="e">
        <f>#REF!-A223</f>
        <v>#REF!</v>
      </c>
      <c r="AK223" s="16"/>
      <c r="AL223" s="9">
        <f t="shared" si="50"/>
        <v>1201298987.15</v>
      </c>
      <c r="AM223" s="16"/>
      <c r="AN223" s="16"/>
      <c r="AO223" s="16"/>
      <c r="AP223" s="16"/>
      <c r="AQ223" s="12" t="e">
        <f>#REF!+#REF!+#REF!</f>
        <v>#REF!</v>
      </c>
      <c r="AR223" s="12">
        <f t="shared" si="47"/>
        <v>-17833452.65</v>
      </c>
      <c r="AS223" s="12" t="e">
        <f>#REF!-AU223+#REF!+#REF!</f>
        <v>#REF!</v>
      </c>
      <c r="AT223" s="12" t="e">
        <f>AS223-VLOOKUP(A223,[1]选股结果!$A$2:$BJ$3005,48,FALSE)*0.08</f>
        <v>#REF!</v>
      </c>
      <c r="AU223" s="12">
        <f t="shared" si="51"/>
        <v>99072849.99</v>
      </c>
      <c r="AV223" s="12" t="e">
        <f>#REF!+S223+H223</f>
        <v>#REF!</v>
      </c>
      <c r="AW223" s="12" t="e">
        <f t="shared" si="52"/>
        <v>#REF!</v>
      </c>
      <c r="AX223" s="12" t="e">
        <f t="shared" si="53"/>
        <v>#REF!</v>
      </c>
      <c r="AY223" s="12" t="e">
        <f t="shared" si="54"/>
        <v>#REF!</v>
      </c>
      <c r="AZ223" s="12">
        <f t="shared" si="48"/>
        <v>-31829862441.66</v>
      </c>
      <c r="BA223" s="12">
        <f t="shared" si="49"/>
        <v>271141180.770006</v>
      </c>
      <c r="BB223" s="12" t="e">
        <f t="shared" si="55"/>
        <v>#REF!</v>
      </c>
    </row>
    <row r="224" spans="1:54">
      <c r="A224" s="5" t="s">
        <v>497</v>
      </c>
      <c r="B224" s="5" t="s">
        <v>498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56"/>
        <v>31626746378.63</v>
      </c>
      <c r="AF224" s="9">
        <f t="shared" si="57"/>
        <v>32958502701.12</v>
      </c>
      <c r="AG224" s="9">
        <f t="shared" si="58"/>
        <v>-903968915.199994</v>
      </c>
      <c r="AH224" s="9">
        <f t="shared" si="59"/>
        <v>-847179907.699994</v>
      </c>
      <c r="AI224" s="9">
        <f t="shared" si="60"/>
        <v>-888709041.559994</v>
      </c>
      <c r="AJ224" s="12" t="e">
        <f>#REF!-A224</f>
        <v>#REF!</v>
      </c>
      <c r="AK224" s="16"/>
      <c r="AL224" s="9">
        <f t="shared" si="50"/>
        <v>1623090184.16</v>
      </c>
      <c r="AM224" s="16"/>
      <c r="AN224" s="16"/>
      <c r="AO224" s="16"/>
      <c r="AP224" s="16"/>
      <c r="AQ224" s="12" t="e">
        <f>#REF!+#REF!+#REF!</f>
        <v>#REF!</v>
      </c>
      <c r="AR224" s="12">
        <f t="shared" si="47"/>
        <v>-65341959.01</v>
      </c>
      <c r="AS224" s="12" t="e">
        <f>#REF!-AU224+#REF!+#REF!</f>
        <v>#REF!</v>
      </c>
      <c r="AT224" s="12" t="e">
        <f>AS224-VLOOKUP(A224,[1]选股结果!$A$2:$BJ$3005,48,FALSE)*0.08</f>
        <v>#REF!</v>
      </c>
      <c r="AU224" s="12">
        <f t="shared" si="51"/>
        <v>41529133.86</v>
      </c>
      <c r="AV224" s="12" t="e">
        <f>#REF!+S224+H224</f>
        <v>#REF!</v>
      </c>
      <c r="AW224" s="12" t="e">
        <f t="shared" si="52"/>
        <v>#REF!</v>
      </c>
      <c r="AX224" s="12" t="e">
        <f t="shared" si="53"/>
        <v>#REF!</v>
      </c>
      <c r="AY224" s="12" t="e">
        <f t="shared" si="54"/>
        <v>#REF!</v>
      </c>
      <c r="AZ224" s="12">
        <f t="shared" si="48"/>
        <v>-32352730682.7</v>
      </c>
      <c r="BA224" s="12">
        <f t="shared" si="49"/>
        <v>-903968915.199994</v>
      </c>
      <c r="BB224" s="12" t="e">
        <f t="shared" si="55"/>
        <v>#REF!</v>
      </c>
    </row>
    <row r="225" spans="1:54">
      <c r="A225" s="5" t="s">
        <v>499</v>
      </c>
      <c r="B225" s="5" t="s">
        <v>500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56"/>
        <v>31615170510.28</v>
      </c>
      <c r="AF225" s="9">
        <f t="shared" si="57"/>
        <v>31152238742.18</v>
      </c>
      <c r="AG225" s="9">
        <f t="shared" si="58"/>
        <v>441566025.319995</v>
      </c>
      <c r="AH225" s="9">
        <f t="shared" si="59"/>
        <v>443492208.619995</v>
      </c>
      <c r="AI225" s="9">
        <f t="shared" si="60"/>
        <v>342473075.639995</v>
      </c>
      <c r="AJ225" s="12" t="e">
        <f>#REF!-A225</f>
        <v>#REF!</v>
      </c>
      <c r="AK225" s="16"/>
      <c r="AL225" s="9">
        <f t="shared" si="50"/>
        <v>679940415.64</v>
      </c>
      <c r="AM225" s="16"/>
      <c r="AN225" s="16"/>
      <c r="AO225" s="16"/>
      <c r="AP225" s="16"/>
      <c r="AQ225" s="12" t="e">
        <f>#REF!+#REF!+#REF!</f>
        <v>#REF!</v>
      </c>
      <c r="AR225" s="12">
        <f t="shared" si="47"/>
        <v>-3710031.9</v>
      </c>
      <c r="AS225" s="12" t="e">
        <f>#REF!-AU225+#REF!+#REF!</f>
        <v>#REF!</v>
      </c>
      <c r="AT225" s="12" t="e">
        <f>AS225-VLOOKUP(A225,[1]选股结果!$A$2:$BJ$3005,48,FALSE)*0.08</f>
        <v>#REF!</v>
      </c>
      <c r="AU225" s="12">
        <f t="shared" si="51"/>
        <v>101019132.98</v>
      </c>
      <c r="AV225" s="12" t="e">
        <f>#REF!+S225+H225</f>
        <v>#REF!</v>
      </c>
      <c r="AW225" s="12" t="e">
        <f t="shared" si="52"/>
        <v>#REF!</v>
      </c>
      <c r="AX225" s="12" t="e">
        <f t="shared" si="53"/>
        <v>#REF!</v>
      </c>
      <c r="AY225" s="12" t="e">
        <f t="shared" si="54"/>
        <v>#REF!</v>
      </c>
      <c r="AZ225" s="12">
        <f t="shared" si="48"/>
        <v>-32045163631.17</v>
      </c>
      <c r="BA225" s="12">
        <f t="shared" si="49"/>
        <v>441566025.319995</v>
      </c>
      <c r="BB225" s="12" t="e">
        <f t="shared" si="55"/>
        <v>#REF!</v>
      </c>
    </row>
    <row r="226" spans="1:54">
      <c r="A226" s="5" t="s">
        <v>501</v>
      </c>
      <c r="B226" s="5" t="s">
        <v>502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56"/>
        <v>30926255664.54</v>
      </c>
      <c r="AF226" s="9">
        <f t="shared" si="57"/>
        <v>23186794805.09</v>
      </c>
      <c r="AG226" s="9">
        <f t="shared" si="58"/>
        <v>7810063690.7</v>
      </c>
      <c r="AH226" s="9">
        <f t="shared" si="59"/>
        <v>7750906770.92</v>
      </c>
      <c r="AI226" s="9">
        <f t="shared" si="60"/>
        <v>6448361541.79</v>
      </c>
      <c r="AJ226" s="12" t="e">
        <f>#REF!-A226</f>
        <v>#REF!</v>
      </c>
      <c r="AK226" s="16"/>
      <c r="AL226" s="9">
        <f t="shared" si="50"/>
        <v>4413760327.98</v>
      </c>
      <c r="AM226" s="16"/>
      <c r="AN226" s="16"/>
      <c r="AO226" s="16"/>
      <c r="AP226" s="16"/>
      <c r="AQ226" s="12" t="e">
        <f>#REF!+#REF!+#REF!</f>
        <v>#REF!</v>
      </c>
      <c r="AR226" s="12">
        <f t="shared" si="47"/>
        <v>-23506900.36</v>
      </c>
      <c r="AS226" s="12" t="e">
        <f>#REF!-AU226+#REF!+#REF!</f>
        <v>#REF!</v>
      </c>
      <c r="AT226" s="12" t="e">
        <f>AS226-VLOOKUP(A226,[1]选股结果!$A$2:$BJ$3005,48,FALSE)*0.08</f>
        <v>#REF!</v>
      </c>
      <c r="AU226" s="12">
        <f t="shared" si="51"/>
        <v>1302545229.13</v>
      </c>
      <c r="AV226" s="12" t="e">
        <f>#REF!+S226+H226</f>
        <v>#REF!</v>
      </c>
      <c r="AW226" s="12" t="e">
        <f t="shared" si="52"/>
        <v>#REF!</v>
      </c>
      <c r="AX226" s="12" t="e">
        <f t="shared" si="53"/>
        <v>#REF!</v>
      </c>
      <c r="AY226" s="12" t="e">
        <f t="shared" si="54"/>
        <v>#REF!</v>
      </c>
      <c r="AZ226" s="12">
        <f t="shared" si="48"/>
        <v>-30833324840.91</v>
      </c>
      <c r="BA226" s="12">
        <f t="shared" si="49"/>
        <v>7810063690.7</v>
      </c>
      <c r="BB226" s="12" t="e">
        <f t="shared" si="55"/>
        <v>#REF!</v>
      </c>
    </row>
    <row r="227" spans="1:54">
      <c r="A227" s="5" t="s">
        <v>503</v>
      </c>
      <c r="B227" s="5" t="s">
        <v>504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56"/>
        <v>30775630066.91</v>
      </c>
      <c r="AF227" s="9">
        <f t="shared" si="57"/>
        <v>30266436133.25</v>
      </c>
      <c r="AG227" s="9">
        <f t="shared" si="58"/>
        <v>509474252.68</v>
      </c>
      <c r="AH227" s="9">
        <f t="shared" si="59"/>
        <v>509580878.19</v>
      </c>
      <c r="AI227" s="9">
        <f t="shared" si="60"/>
        <v>329979466.24</v>
      </c>
      <c r="AJ227" s="12" t="e">
        <f>#REF!-A227</f>
        <v>#REF!</v>
      </c>
      <c r="AK227" s="16"/>
      <c r="AL227" s="9">
        <f t="shared" si="50"/>
        <v>2408569668.29</v>
      </c>
      <c r="AM227" s="16"/>
      <c r="AN227" s="16"/>
      <c r="AO227" s="16"/>
      <c r="AP227" s="16"/>
      <c r="AQ227" s="12" t="e">
        <f>#REF!+#REF!+#REF!</f>
        <v>#REF!</v>
      </c>
      <c r="AR227" s="12">
        <f t="shared" si="47"/>
        <v>-14184583.54</v>
      </c>
      <c r="AS227" s="12" t="e">
        <f>#REF!-AU227+#REF!+#REF!</f>
        <v>#REF!</v>
      </c>
      <c r="AT227" s="12" t="e">
        <f>AS227-VLOOKUP(A227,[1]选股结果!$A$2:$BJ$3005,48,FALSE)*0.08</f>
        <v>#REF!</v>
      </c>
      <c r="AU227" s="12">
        <f t="shared" si="51"/>
        <v>179601411.95</v>
      </c>
      <c r="AV227" s="12" t="e">
        <f>#REF!+S227+H227</f>
        <v>#REF!</v>
      </c>
      <c r="AW227" s="12" t="e">
        <f t="shared" si="52"/>
        <v>#REF!</v>
      </c>
      <c r="AX227" s="12" t="e">
        <f t="shared" si="53"/>
        <v>#REF!</v>
      </c>
      <c r="AY227" s="12" t="e">
        <f t="shared" si="54"/>
        <v>#REF!</v>
      </c>
      <c r="AZ227" s="12">
        <f t="shared" si="48"/>
        <v>-31533253964.31</v>
      </c>
      <c r="BA227" s="12">
        <f t="shared" si="49"/>
        <v>509474252.68</v>
      </c>
      <c r="BB227" s="12" t="e">
        <f t="shared" si="55"/>
        <v>#REF!</v>
      </c>
    </row>
    <row r="228" spans="1:54">
      <c r="A228" s="5" t="s">
        <v>505</v>
      </c>
      <c r="B228" s="5" t="s">
        <v>506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56"/>
        <v>30725956617.09</v>
      </c>
      <c r="AF228" s="9">
        <f t="shared" si="57"/>
        <v>31874343827.99</v>
      </c>
      <c r="AG228" s="9">
        <f t="shared" si="58"/>
        <v>-655491410.079998</v>
      </c>
      <c r="AH228" s="9">
        <f t="shared" si="59"/>
        <v>-635967970.739998</v>
      </c>
      <c r="AI228" s="9">
        <f t="shared" si="60"/>
        <v>-547260585.279998</v>
      </c>
      <c r="AJ228" s="12" t="e">
        <f>#REF!-A228</f>
        <v>#REF!</v>
      </c>
      <c r="AK228" s="16"/>
      <c r="AL228" s="9">
        <f t="shared" si="50"/>
        <v>2817210830.75</v>
      </c>
      <c r="AM228" s="16"/>
      <c r="AN228" s="16"/>
      <c r="AO228" s="16"/>
      <c r="AP228" s="16"/>
      <c r="AQ228" s="12" t="e">
        <f>#REF!+#REF!+#REF!</f>
        <v>#REF!</v>
      </c>
      <c r="AR228" s="12">
        <f t="shared" si="47"/>
        <v>-24483510.61</v>
      </c>
      <c r="AS228" s="12" t="e">
        <f>#REF!-AU228+#REF!+#REF!</f>
        <v>#REF!</v>
      </c>
      <c r="AT228" s="12" t="e">
        <f>AS228-VLOOKUP(A228,[1]选股结果!$A$2:$BJ$3005,48,FALSE)*0.08</f>
        <v>#REF!</v>
      </c>
      <c r="AU228" s="12">
        <f t="shared" si="51"/>
        <v>-88707385.46</v>
      </c>
      <c r="AV228" s="12" t="e">
        <f>#REF!+S228+H228</f>
        <v>#REF!</v>
      </c>
      <c r="AW228" s="12" t="e">
        <f t="shared" si="52"/>
        <v>#REF!</v>
      </c>
      <c r="AX228" s="12" t="e">
        <f t="shared" si="53"/>
        <v>#REF!</v>
      </c>
      <c r="AY228" s="12" t="e">
        <f t="shared" si="54"/>
        <v>#REF!</v>
      </c>
      <c r="AZ228" s="12">
        <f t="shared" si="48"/>
        <v>-30461588926.36</v>
      </c>
      <c r="BA228" s="12">
        <f t="shared" si="49"/>
        <v>-655491410.079998</v>
      </c>
      <c r="BB228" s="12" t="e">
        <f t="shared" si="55"/>
        <v>#REF!</v>
      </c>
    </row>
    <row r="229" spans="1:54">
      <c r="A229" s="5" t="s">
        <v>507</v>
      </c>
      <c r="B229" s="5" t="s">
        <v>508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56"/>
        <v>30541639422.8</v>
      </c>
      <c r="AF229" s="9">
        <f t="shared" si="57"/>
        <v>29413071005.79</v>
      </c>
      <c r="AG229" s="9">
        <f t="shared" si="58"/>
        <v>1126810975.14</v>
      </c>
      <c r="AH229" s="9">
        <f t="shared" si="59"/>
        <v>1105753184.02</v>
      </c>
      <c r="AI229" s="9">
        <f t="shared" si="60"/>
        <v>888716523.86</v>
      </c>
      <c r="AJ229" s="12" t="e">
        <f>#REF!-A229</f>
        <v>#REF!</v>
      </c>
      <c r="AK229" s="16"/>
      <c r="AL229" s="9">
        <f t="shared" si="50"/>
        <v>944786237.18</v>
      </c>
      <c r="AM229" s="16"/>
      <c r="AN229" s="16"/>
      <c r="AO229" s="16"/>
      <c r="AP229" s="16"/>
      <c r="AQ229" s="12" t="e">
        <f>#REF!+#REF!+#REF!</f>
        <v>#REF!</v>
      </c>
      <c r="AR229" s="12">
        <f t="shared" si="47"/>
        <v>-17178319.57</v>
      </c>
      <c r="AS229" s="12" t="e">
        <f>#REF!-AU229+#REF!+#REF!</f>
        <v>#REF!</v>
      </c>
      <c r="AT229" s="12" t="e">
        <f>AS229-VLOOKUP(A229,[1]选股结果!$A$2:$BJ$3005,48,FALSE)*0.08</f>
        <v>#REF!</v>
      </c>
      <c r="AU229" s="12">
        <f t="shared" si="51"/>
        <v>217036660.16</v>
      </c>
      <c r="AV229" s="12" t="e">
        <f>#REF!+S229+H229</f>
        <v>#REF!</v>
      </c>
      <c r="AW229" s="12" t="e">
        <f t="shared" si="52"/>
        <v>#REF!</v>
      </c>
      <c r="AX229" s="12" t="e">
        <f t="shared" si="53"/>
        <v>#REF!</v>
      </c>
      <c r="AY229" s="12" t="e">
        <f t="shared" si="54"/>
        <v>#REF!</v>
      </c>
      <c r="AZ229" s="12">
        <f t="shared" si="48"/>
        <v>-30724391347.42</v>
      </c>
      <c r="BA229" s="12">
        <f t="shared" si="49"/>
        <v>1126810975.14</v>
      </c>
      <c r="BB229" s="12" t="e">
        <f t="shared" si="55"/>
        <v>#REF!</v>
      </c>
    </row>
    <row r="230" spans="1:54">
      <c r="A230" s="5" t="s">
        <v>509</v>
      </c>
      <c r="B230" s="5" t="s">
        <v>510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56"/>
        <v>30516700827.66</v>
      </c>
      <c r="AF230" s="9">
        <f t="shared" si="57"/>
        <v>25391905399.83</v>
      </c>
      <c r="AG230" s="9">
        <f t="shared" si="58"/>
        <v>4571149480.22</v>
      </c>
      <c r="AH230" s="9">
        <f t="shared" si="59"/>
        <v>4464156957.32</v>
      </c>
      <c r="AI230" s="9">
        <f t="shared" si="60"/>
        <v>2646930211.37</v>
      </c>
      <c r="AJ230" s="12" t="e">
        <f>#REF!-A230</f>
        <v>#REF!</v>
      </c>
      <c r="AK230" s="16"/>
      <c r="AL230" s="9">
        <f t="shared" si="50"/>
        <v>2653044495.74</v>
      </c>
      <c r="AM230" s="16"/>
      <c r="AN230" s="16"/>
      <c r="AO230" s="16"/>
      <c r="AP230" s="16"/>
      <c r="AQ230" s="12" t="e">
        <f>#REF!+#REF!+#REF!</f>
        <v>#REF!</v>
      </c>
      <c r="AR230" s="12">
        <f t="shared" si="47"/>
        <v>-9161681.63</v>
      </c>
      <c r="AS230" s="12" t="e">
        <f>#REF!-AU230+#REF!+#REF!</f>
        <v>#REF!</v>
      </c>
      <c r="AT230" s="12" t="e">
        <f>AS230-VLOOKUP(A230,[1]选股结果!$A$2:$BJ$3005,48,FALSE)*0.08</f>
        <v>#REF!</v>
      </c>
      <c r="AU230" s="12">
        <f t="shared" si="51"/>
        <v>1817226745.95</v>
      </c>
      <c r="AV230" s="12" t="e">
        <f>#REF!+S230+H230</f>
        <v>#REF!</v>
      </c>
      <c r="AW230" s="12" t="e">
        <f t="shared" si="52"/>
        <v>#REF!</v>
      </c>
      <c r="AX230" s="12" t="e">
        <f t="shared" si="53"/>
        <v>#REF!</v>
      </c>
      <c r="AY230" s="12" t="e">
        <f t="shared" si="54"/>
        <v>#REF!</v>
      </c>
      <c r="AZ230" s="12">
        <f t="shared" si="48"/>
        <v>-31852899909.19</v>
      </c>
      <c r="BA230" s="12">
        <f t="shared" si="49"/>
        <v>4571149480.22</v>
      </c>
      <c r="BB230" s="12" t="e">
        <f t="shared" si="55"/>
        <v>#REF!</v>
      </c>
    </row>
    <row r="231" spans="1:54">
      <c r="A231" s="5" t="s">
        <v>511</v>
      </c>
      <c r="B231" s="5" t="s">
        <v>512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56"/>
        <v>30301566000</v>
      </c>
      <c r="AF231" s="9">
        <f t="shared" si="57"/>
        <v>351839000</v>
      </c>
      <c r="AG231" s="9">
        <f t="shared" si="58"/>
        <v>27754335000</v>
      </c>
      <c r="AH231" s="9">
        <f t="shared" si="59"/>
        <v>27749617000</v>
      </c>
      <c r="AI231" s="9">
        <f t="shared" si="60"/>
        <v>25360039000</v>
      </c>
      <c r="AJ231" s="12" t="e">
        <f>#REF!-A231</f>
        <v>#REF!</v>
      </c>
      <c r="AK231" s="16"/>
      <c r="AL231" s="9">
        <f t="shared" si="50"/>
        <v>356557000</v>
      </c>
      <c r="AM231" s="16"/>
      <c r="AN231" s="16"/>
      <c r="AO231" s="16"/>
      <c r="AP231" s="16"/>
      <c r="AQ231" s="12" t="e">
        <f>#REF!+#REF!+#REF!</f>
        <v>#REF!</v>
      </c>
      <c r="AR231" s="12">
        <f t="shared" si="47"/>
        <v>-20473000</v>
      </c>
      <c r="AS231" s="12" t="e">
        <f>#REF!-AU231+#REF!+#REF!</f>
        <v>#REF!</v>
      </c>
      <c r="AT231" s="12" t="e">
        <f>AS231-VLOOKUP(A231,[1]选股结果!$A$2:$BJ$3005,48,FALSE)*0.08</f>
        <v>#REF!</v>
      </c>
      <c r="AU231" s="12">
        <f t="shared" si="51"/>
        <v>2389578000</v>
      </c>
      <c r="AV231" s="12" t="e">
        <f>#REF!+S231+H231</f>
        <v>#REF!</v>
      </c>
      <c r="AW231" s="12" t="e">
        <f t="shared" si="52"/>
        <v>#REF!</v>
      </c>
      <c r="AX231" s="12" t="e">
        <f t="shared" si="53"/>
        <v>#REF!</v>
      </c>
      <c r="AY231" s="12" t="e">
        <f t="shared" si="54"/>
        <v>#REF!</v>
      </c>
      <c r="AZ231" s="12">
        <f t="shared" si="48"/>
        <v>-32384969000</v>
      </c>
      <c r="BA231" s="12">
        <f t="shared" si="49"/>
        <v>27754335000</v>
      </c>
      <c r="BB231" s="12" t="e">
        <f t="shared" si="55"/>
        <v>#REF!</v>
      </c>
    </row>
    <row r="232" spans="1:54">
      <c r="A232" s="5" t="s">
        <v>513</v>
      </c>
      <c r="B232" s="5" t="s">
        <v>514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56"/>
        <v>29936023300.96</v>
      </c>
      <c r="AF232" s="9">
        <f t="shared" si="57"/>
        <v>29004441935.15</v>
      </c>
      <c r="AG232" s="9">
        <f t="shared" si="58"/>
        <v>971662508.820001</v>
      </c>
      <c r="AH232" s="9">
        <f t="shared" si="59"/>
        <v>971491812.680001</v>
      </c>
      <c r="AI232" s="9">
        <f t="shared" si="60"/>
        <v>679728608.030001</v>
      </c>
      <c r="AJ232" s="12" t="e">
        <f>#REF!-A232</f>
        <v>#REF!</v>
      </c>
      <c r="AK232" s="16"/>
      <c r="AL232" s="9">
        <f t="shared" si="50"/>
        <v>570941825.93</v>
      </c>
      <c r="AM232" s="16"/>
      <c r="AN232" s="16"/>
      <c r="AO232" s="16"/>
      <c r="AP232" s="16"/>
      <c r="AQ232" s="12" t="e">
        <f>#REF!+#REF!+#REF!</f>
        <v>#REF!</v>
      </c>
      <c r="AR232" s="12">
        <f t="shared" si="47"/>
        <v>-4605358.71</v>
      </c>
      <c r="AS232" s="12" t="e">
        <f>#REF!-AU232+#REF!+#REF!</f>
        <v>#REF!</v>
      </c>
      <c r="AT232" s="12" t="e">
        <f>AS232-VLOOKUP(A232,[1]选股结果!$A$2:$BJ$3005,48,FALSE)*0.08</f>
        <v>#REF!</v>
      </c>
      <c r="AU232" s="12">
        <f t="shared" si="51"/>
        <v>291763204.65</v>
      </c>
      <c r="AV232" s="12" t="e">
        <f>#REF!+S232+H232</f>
        <v>#REF!</v>
      </c>
      <c r="AW232" s="12" t="e">
        <f t="shared" si="52"/>
        <v>#REF!</v>
      </c>
      <c r="AX232" s="12" t="e">
        <f t="shared" si="53"/>
        <v>#REF!</v>
      </c>
      <c r="AY232" s="12" t="e">
        <f t="shared" si="54"/>
        <v>#REF!</v>
      </c>
      <c r="AZ232" s="12">
        <f t="shared" si="48"/>
        <v>-30353458487.73</v>
      </c>
      <c r="BA232" s="12">
        <f t="shared" si="49"/>
        <v>971662508.820001</v>
      </c>
      <c r="BB232" s="12" t="e">
        <f t="shared" si="55"/>
        <v>#REF!</v>
      </c>
    </row>
    <row r="233" spans="1:54">
      <c r="A233" s="5" t="s">
        <v>515</v>
      </c>
      <c r="B233" s="5" t="s">
        <v>516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56"/>
        <v>29811867174.32</v>
      </c>
      <c r="AF233" s="9">
        <f t="shared" si="57"/>
        <v>28392226066.89</v>
      </c>
      <c r="AG233" s="9">
        <f t="shared" si="58"/>
        <v>1432824476.52</v>
      </c>
      <c r="AH233" s="9">
        <f t="shared" si="59"/>
        <v>1455783062.8</v>
      </c>
      <c r="AI233" s="9">
        <f t="shared" si="60"/>
        <v>1208628889.02</v>
      </c>
      <c r="AJ233" s="12" t="e">
        <f>#REF!-A233</f>
        <v>#REF!</v>
      </c>
      <c r="AK233" s="16"/>
      <c r="AL233" s="9">
        <f t="shared" si="50"/>
        <v>1750733852.63</v>
      </c>
      <c r="AM233" s="16"/>
      <c r="AN233" s="16"/>
      <c r="AO233" s="16"/>
      <c r="AP233" s="16"/>
      <c r="AQ233" s="12" t="e">
        <f>#REF!+#REF!+#REF!</f>
        <v>#REF!</v>
      </c>
      <c r="AR233" s="12">
        <f t="shared" si="47"/>
        <v>-40201786.25</v>
      </c>
      <c r="AS233" s="12" t="e">
        <f>#REF!-AU233+#REF!+#REF!</f>
        <v>#REF!</v>
      </c>
      <c r="AT233" s="12" t="e">
        <f>AS233-VLOOKUP(A233,[1]选股结果!$A$2:$BJ$3005,48,FALSE)*0.08</f>
        <v>#REF!</v>
      </c>
      <c r="AU233" s="12">
        <f t="shared" si="51"/>
        <v>247154173.78</v>
      </c>
      <c r="AV233" s="12" t="e">
        <f>#REF!+S233+H233</f>
        <v>#REF!</v>
      </c>
      <c r="AW233" s="12" t="e">
        <f t="shared" si="52"/>
        <v>#REF!</v>
      </c>
      <c r="AX233" s="12" t="e">
        <f t="shared" si="53"/>
        <v>#REF!</v>
      </c>
      <c r="AY233" s="12" t="e">
        <f t="shared" si="54"/>
        <v>#REF!</v>
      </c>
      <c r="AZ233" s="12">
        <f t="shared" si="48"/>
        <v>-30461280827.14</v>
      </c>
      <c r="BA233" s="12">
        <f t="shared" si="49"/>
        <v>1432824476.52</v>
      </c>
      <c r="BB233" s="12" t="e">
        <f t="shared" si="55"/>
        <v>#REF!</v>
      </c>
    </row>
    <row r="234" spans="1:54">
      <c r="A234" s="5" t="s">
        <v>517</v>
      </c>
      <c r="B234" s="5" t="s">
        <v>518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56"/>
        <v>29692372072.65</v>
      </c>
      <c r="AF234" s="9">
        <f t="shared" si="57"/>
        <v>25153283653.91</v>
      </c>
      <c r="AG234" s="9">
        <f t="shared" si="58"/>
        <v>4661693443.88</v>
      </c>
      <c r="AH234" s="9">
        <f t="shared" si="59"/>
        <v>4685882541.52</v>
      </c>
      <c r="AI234" s="9">
        <f t="shared" si="60"/>
        <v>3509366869.19</v>
      </c>
      <c r="AJ234" s="12" t="e">
        <f>#REF!-A234</f>
        <v>#REF!</v>
      </c>
      <c r="AK234" s="16"/>
      <c r="AL234" s="9">
        <f t="shared" si="50"/>
        <v>3348019677.86</v>
      </c>
      <c r="AM234" s="16"/>
      <c r="AN234" s="16"/>
      <c r="AO234" s="16"/>
      <c r="AP234" s="16"/>
      <c r="AQ234" s="12" t="e">
        <f>#REF!+#REF!+#REF!</f>
        <v>#REF!</v>
      </c>
      <c r="AR234" s="12">
        <f t="shared" si="47"/>
        <v>-52969047.68</v>
      </c>
      <c r="AS234" s="12" t="e">
        <f>#REF!-AU234+#REF!+#REF!</f>
        <v>#REF!</v>
      </c>
      <c r="AT234" s="12" t="e">
        <f>AS234-VLOOKUP(A234,[1]选股结果!$A$2:$BJ$3005,48,FALSE)*0.08</f>
        <v>#REF!</v>
      </c>
      <c r="AU234" s="12">
        <f t="shared" si="51"/>
        <v>1176515672.33</v>
      </c>
      <c r="AV234" s="12" t="e">
        <f>#REF!+S234+H234</f>
        <v>#REF!</v>
      </c>
      <c r="AW234" s="12" t="e">
        <f t="shared" si="52"/>
        <v>#REF!</v>
      </c>
      <c r="AX234" s="12" t="e">
        <f t="shared" si="53"/>
        <v>#REF!</v>
      </c>
      <c r="AY234" s="12" t="e">
        <f t="shared" si="54"/>
        <v>#REF!</v>
      </c>
      <c r="AZ234" s="12">
        <f t="shared" si="48"/>
        <v>-30150213615.02</v>
      </c>
      <c r="BA234" s="12">
        <f t="shared" si="49"/>
        <v>4661693443.88</v>
      </c>
      <c r="BB234" s="12" t="e">
        <f t="shared" si="55"/>
        <v>#REF!</v>
      </c>
    </row>
    <row r="235" spans="1:54">
      <c r="A235" s="5" t="s">
        <v>519</v>
      </c>
      <c r="B235" s="5" t="s">
        <v>520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56"/>
        <v>29593491981.42</v>
      </c>
      <c r="AF235" s="9">
        <f t="shared" si="57"/>
        <v>27523641361.46</v>
      </c>
      <c r="AG235" s="9">
        <f t="shared" si="58"/>
        <v>1912705207.64</v>
      </c>
      <c r="AH235" s="9">
        <f t="shared" si="59"/>
        <v>1896426700.16</v>
      </c>
      <c r="AI235" s="9">
        <f t="shared" si="60"/>
        <v>1551627663.38</v>
      </c>
      <c r="AJ235" s="12" t="e">
        <f>#REF!-A235</f>
        <v>#REF!</v>
      </c>
      <c r="AK235" s="16"/>
      <c r="AL235" s="9">
        <f t="shared" si="50"/>
        <v>1614325504.86</v>
      </c>
      <c r="AM235" s="16"/>
      <c r="AN235" s="16"/>
      <c r="AO235" s="16"/>
      <c r="AP235" s="16"/>
      <c r="AQ235" s="12" t="e">
        <f>#REF!+#REF!+#REF!</f>
        <v>#REF!</v>
      </c>
      <c r="AR235" s="12">
        <f t="shared" si="47"/>
        <v>-8720627.64</v>
      </c>
      <c r="AS235" s="12" t="e">
        <f>#REF!-AU235+#REF!+#REF!</f>
        <v>#REF!</v>
      </c>
      <c r="AT235" s="12" t="e">
        <f>AS235-VLOOKUP(A235,[1]选股结果!$A$2:$BJ$3005,48,FALSE)*0.08</f>
        <v>#REF!</v>
      </c>
      <c r="AU235" s="12">
        <f t="shared" si="51"/>
        <v>344799036.78</v>
      </c>
      <c r="AV235" s="12" t="e">
        <f>#REF!+S235+H235</f>
        <v>#REF!</v>
      </c>
      <c r="AW235" s="12" t="e">
        <f t="shared" si="52"/>
        <v>#REF!</v>
      </c>
      <c r="AX235" s="12" t="e">
        <f t="shared" si="53"/>
        <v>#REF!</v>
      </c>
      <c r="AY235" s="12" t="e">
        <f t="shared" si="54"/>
        <v>#REF!</v>
      </c>
      <c r="AZ235" s="12">
        <f t="shared" si="48"/>
        <v>-30330831456.51</v>
      </c>
      <c r="BA235" s="12">
        <f t="shared" si="49"/>
        <v>1912705207.64</v>
      </c>
      <c r="BB235" s="12" t="e">
        <f t="shared" si="55"/>
        <v>#REF!</v>
      </c>
    </row>
    <row r="236" spans="1:54">
      <c r="A236" s="5" t="s">
        <v>521</v>
      </c>
      <c r="B236" s="5" t="s">
        <v>522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56"/>
        <v>29089053073.51</v>
      </c>
      <c r="AF236" s="9">
        <f t="shared" si="57"/>
        <v>26156168925.72</v>
      </c>
      <c r="AG236" s="9">
        <f t="shared" si="58"/>
        <v>3390085592.49</v>
      </c>
      <c r="AH236" s="9">
        <f t="shared" si="59"/>
        <v>3399657166.56</v>
      </c>
      <c r="AI236" s="9">
        <f t="shared" si="60"/>
        <v>3083838504.53</v>
      </c>
      <c r="AJ236" s="12" t="e">
        <f>#REF!-A236</f>
        <v>#REF!</v>
      </c>
      <c r="AK236" s="16"/>
      <c r="AL236" s="9">
        <f t="shared" si="50"/>
        <v>1288106311.3</v>
      </c>
      <c r="AM236" s="16"/>
      <c r="AN236" s="16"/>
      <c r="AO236" s="16"/>
      <c r="AP236" s="16"/>
      <c r="AQ236" s="12" t="e">
        <f>#REF!+#REF!+#REF!</f>
        <v>#REF!</v>
      </c>
      <c r="AR236" s="12">
        <f t="shared" si="47"/>
        <v>-12628796.77</v>
      </c>
      <c r="AS236" s="12" t="e">
        <f>#REF!-AU236+#REF!+#REF!</f>
        <v>#REF!</v>
      </c>
      <c r="AT236" s="12" t="e">
        <f>AS236-VLOOKUP(A236,[1]选股结果!$A$2:$BJ$3005,48,FALSE)*0.08</f>
        <v>#REF!</v>
      </c>
      <c r="AU236" s="12">
        <f t="shared" si="51"/>
        <v>315818662.03</v>
      </c>
      <c r="AV236" s="12" t="e">
        <f>#REF!+S236+H236</f>
        <v>#REF!</v>
      </c>
      <c r="AW236" s="12" t="e">
        <f t="shared" si="52"/>
        <v>#REF!</v>
      </c>
      <c r="AX236" s="12" t="e">
        <f t="shared" si="53"/>
        <v>#REF!</v>
      </c>
      <c r="AY236" s="12" t="e">
        <f t="shared" si="54"/>
        <v>#REF!</v>
      </c>
      <c r="AZ236" s="12">
        <f t="shared" si="48"/>
        <v>-29906439165.51</v>
      </c>
      <c r="BA236" s="12">
        <f t="shared" si="49"/>
        <v>3390085592.49</v>
      </c>
      <c r="BB236" s="12" t="e">
        <f t="shared" si="55"/>
        <v>#REF!</v>
      </c>
    </row>
    <row r="237" spans="1:54">
      <c r="A237" s="5" t="s">
        <v>523</v>
      </c>
      <c r="B237" s="5" t="s">
        <v>524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56"/>
        <v>29062001665</v>
      </c>
      <c r="AF237" s="9">
        <f t="shared" si="57"/>
        <v>25128750309</v>
      </c>
      <c r="AG237" s="9">
        <f t="shared" si="58"/>
        <v>3821770573</v>
      </c>
      <c r="AH237" s="9">
        <f t="shared" si="59"/>
        <v>3907838734</v>
      </c>
      <c r="AI237" s="9">
        <f t="shared" si="60"/>
        <v>3437286323</v>
      </c>
      <c r="AJ237" s="12" t="e">
        <f>#REF!-A237</f>
        <v>#REF!</v>
      </c>
      <c r="AK237" s="16"/>
      <c r="AL237" s="9">
        <f t="shared" si="50"/>
        <v>966551441</v>
      </c>
      <c r="AM237" s="16"/>
      <c r="AN237" s="16"/>
      <c r="AO237" s="16"/>
      <c r="AP237" s="16"/>
      <c r="AQ237" s="12" t="e">
        <f>#REF!+#REF!+#REF!</f>
        <v>#REF!</v>
      </c>
      <c r="AR237" s="12">
        <f t="shared" si="47"/>
        <v>-89298985</v>
      </c>
      <c r="AS237" s="12" t="e">
        <f>#REF!-AU237+#REF!+#REF!</f>
        <v>#REF!</v>
      </c>
      <c r="AT237" s="12" t="e">
        <f>AS237-VLOOKUP(A237,[1]选股结果!$A$2:$BJ$3005,48,FALSE)*0.08</f>
        <v>#REF!</v>
      </c>
      <c r="AU237" s="12">
        <f t="shared" si="51"/>
        <v>470552411</v>
      </c>
      <c r="AV237" s="12" t="e">
        <f>#REF!+S237+H237</f>
        <v>#REF!</v>
      </c>
      <c r="AW237" s="12" t="e">
        <f t="shared" si="52"/>
        <v>#REF!</v>
      </c>
      <c r="AX237" s="12" t="e">
        <f t="shared" si="53"/>
        <v>#REF!</v>
      </c>
      <c r="AY237" s="12" t="e">
        <f t="shared" si="54"/>
        <v>#REF!</v>
      </c>
      <c r="AZ237" s="12">
        <f t="shared" si="48"/>
        <v>-29787098820</v>
      </c>
      <c r="BA237" s="12">
        <f t="shared" si="49"/>
        <v>3821770573</v>
      </c>
      <c r="BB237" s="12" t="e">
        <f t="shared" si="55"/>
        <v>#REF!</v>
      </c>
    </row>
    <row r="238" spans="1:54">
      <c r="A238" s="5" t="s">
        <v>525</v>
      </c>
      <c r="B238" s="5" t="s">
        <v>526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56"/>
        <v>28864903081</v>
      </c>
      <c r="AF238" s="9">
        <f t="shared" si="57"/>
        <v>29978070774</v>
      </c>
      <c r="AG238" s="9">
        <f t="shared" si="58"/>
        <v>-308956586</v>
      </c>
      <c r="AH238" s="9">
        <f t="shared" si="59"/>
        <v>-327450875</v>
      </c>
      <c r="AI238" s="9">
        <f t="shared" si="60"/>
        <v>-344290048</v>
      </c>
      <c r="AJ238" s="12" t="e">
        <f>#REF!-A238</f>
        <v>#REF!</v>
      </c>
      <c r="AK238" s="16"/>
      <c r="AL238" s="9">
        <f t="shared" si="50"/>
        <v>781067257</v>
      </c>
      <c r="AM238" s="16"/>
      <c r="AN238" s="16"/>
      <c r="AO238" s="16"/>
      <c r="AP238" s="16"/>
      <c r="AQ238" s="12" t="e">
        <f>#REF!+#REF!+#REF!</f>
        <v>#REF!</v>
      </c>
      <c r="AR238" s="12">
        <f t="shared" si="47"/>
        <v>-19301446</v>
      </c>
      <c r="AS238" s="12" t="e">
        <f>#REF!-AU238+#REF!+#REF!</f>
        <v>#REF!</v>
      </c>
      <c r="AT238" s="12" t="e">
        <f>AS238-VLOOKUP(A238,[1]选股结果!$A$2:$BJ$3005,48,FALSE)*0.08</f>
        <v>#REF!</v>
      </c>
      <c r="AU238" s="12">
        <f t="shared" si="51"/>
        <v>16839173</v>
      </c>
      <c r="AV238" s="12" t="e">
        <f>#REF!+S238+H238</f>
        <v>#REF!</v>
      </c>
      <c r="AW238" s="12" t="e">
        <f t="shared" si="52"/>
        <v>#REF!</v>
      </c>
      <c r="AX238" s="12" t="e">
        <f t="shared" si="53"/>
        <v>#REF!</v>
      </c>
      <c r="AY238" s="12" t="e">
        <f t="shared" si="54"/>
        <v>#REF!</v>
      </c>
      <c r="AZ238" s="12">
        <f t="shared" si="48"/>
        <v>-29667400305</v>
      </c>
      <c r="BA238" s="12">
        <f t="shared" si="49"/>
        <v>-308956586</v>
      </c>
      <c r="BB238" s="12" t="e">
        <f t="shared" si="55"/>
        <v>#REF!</v>
      </c>
    </row>
    <row r="239" spans="1:54">
      <c r="A239" s="5" t="s">
        <v>527</v>
      </c>
      <c r="B239" s="5" t="s">
        <v>528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56"/>
        <v>28669506960.57</v>
      </c>
      <c r="AF239" s="9">
        <f t="shared" si="57"/>
        <v>25260414172.49</v>
      </c>
      <c r="AG239" s="9">
        <f t="shared" si="58"/>
        <v>3927231372.25</v>
      </c>
      <c r="AH239" s="9">
        <f t="shared" si="59"/>
        <v>3820691645.17</v>
      </c>
      <c r="AI239" s="9">
        <f t="shared" si="60"/>
        <v>2805120212.81</v>
      </c>
      <c r="AJ239" s="12" t="e">
        <f>#REF!-A239</f>
        <v>#REF!</v>
      </c>
      <c r="AK239" s="16"/>
      <c r="AL239" s="9">
        <f t="shared" si="50"/>
        <v>4404902708.53</v>
      </c>
      <c r="AM239" s="16"/>
      <c r="AN239" s="16"/>
      <c r="AO239" s="16"/>
      <c r="AP239" s="16"/>
      <c r="AQ239" s="12" t="e">
        <f>#REF!+#REF!+#REF!</f>
        <v>#REF!</v>
      </c>
      <c r="AR239" s="12">
        <f t="shared" si="47"/>
        <v>-34240678.37</v>
      </c>
      <c r="AS239" s="12" t="e">
        <f>#REF!-AU239+#REF!+#REF!</f>
        <v>#REF!</v>
      </c>
      <c r="AT239" s="12" t="e">
        <f>AS239-VLOOKUP(A239,[1]选股结果!$A$2:$BJ$3005,48,FALSE)*0.08</f>
        <v>#REF!</v>
      </c>
      <c r="AU239" s="12">
        <f t="shared" si="51"/>
        <v>1015571432.36</v>
      </c>
      <c r="AV239" s="12" t="e">
        <f>#REF!+S239+H239</f>
        <v>#REF!</v>
      </c>
      <c r="AW239" s="12" t="e">
        <f t="shared" si="52"/>
        <v>#REF!</v>
      </c>
      <c r="AX239" s="12" t="e">
        <f t="shared" si="53"/>
        <v>#REF!</v>
      </c>
      <c r="AY239" s="12" t="e">
        <f t="shared" si="54"/>
        <v>#REF!</v>
      </c>
      <c r="AZ239" s="12">
        <f t="shared" si="48"/>
        <v>-28210888910.45</v>
      </c>
      <c r="BA239" s="12">
        <f t="shared" si="49"/>
        <v>3927231372.25</v>
      </c>
      <c r="BB239" s="12" t="e">
        <f t="shared" si="55"/>
        <v>#REF!</v>
      </c>
    </row>
    <row r="240" spans="1:54">
      <c r="A240" s="5" t="s">
        <v>529</v>
      </c>
      <c r="B240" s="5" t="s">
        <v>530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56"/>
        <v>28651035708.51</v>
      </c>
      <c r="AF240" s="9">
        <f t="shared" si="57"/>
        <v>25306059100.85</v>
      </c>
      <c r="AG240" s="9">
        <f t="shared" si="58"/>
        <v>3341972190.15</v>
      </c>
      <c r="AH240" s="9">
        <f t="shared" si="59"/>
        <v>3346305191.14</v>
      </c>
      <c r="AI240" s="9">
        <f t="shared" si="60"/>
        <v>2787346987.75</v>
      </c>
      <c r="AJ240" s="12" t="e">
        <f>#REF!-A240</f>
        <v>#REF!</v>
      </c>
      <c r="AK240" s="16"/>
      <c r="AL240" s="9">
        <f t="shared" si="50"/>
        <v>2327360231.23</v>
      </c>
      <c r="AM240" s="16"/>
      <c r="AN240" s="16"/>
      <c r="AO240" s="16"/>
      <c r="AP240" s="16"/>
      <c r="AQ240" s="12" t="e">
        <f>#REF!+#REF!+#REF!</f>
        <v>#REF!</v>
      </c>
      <c r="AR240" s="12">
        <f t="shared" si="47"/>
        <v>-17801925.85</v>
      </c>
      <c r="AS240" s="12" t="e">
        <f>#REF!-AU240+#REF!+#REF!</f>
        <v>#REF!</v>
      </c>
      <c r="AT240" s="12" t="e">
        <f>AS240-VLOOKUP(A240,[1]选股结果!$A$2:$BJ$3005,48,FALSE)*0.08</f>
        <v>#REF!</v>
      </c>
      <c r="AU240" s="12">
        <f t="shared" si="51"/>
        <v>558958203.39</v>
      </c>
      <c r="AV240" s="12" t="e">
        <f>#REF!+S240+H240</f>
        <v>#REF!</v>
      </c>
      <c r="AW240" s="12" t="e">
        <f t="shared" si="52"/>
        <v>#REF!</v>
      </c>
      <c r="AX240" s="12" t="e">
        <f t="shared" si="53"/>
        <v>#REF!</v>
      </c>
      <c r="AY240" s="12" t="e">
        <f t="shared" si="54"/>
        <v>#REF!</v>
      </c>
      <c r="AZ240" s="12">
        <f t="shared" si="48"/>
        <v>-30062595168.81</v>
      </c>
      <c r="BA240" s="12">
        <f t="shared" si="49"/>
        <v>3341972190.15</v>
      </c>
      <c r="BB240" s="12" t="e">
        <f t="shared" si="55"/>
        <v>#REF!</v>
      </c>
    </row>
    <row r="241" spans="1:54">
      <c r="A241" s="5" t="s">
        <v>531</v>
      </c>
      <c r="B241" s="5" t="s">
        <v>532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56"/>
        <v>28601221706.97</v>
      </c>
      <c r="AF241" s="9">
        <f t="shared" si="57"/>
        <v>27836376051.03</v>
      </c>
      <c r="AG241" s="9">
        <f t="shared" si="58"/>
        <v>790839332.489999</v>
      </c>
      <c r="AH241" s="9">
        <f t="shared" si="59"/>
        <v>742500335.669999</v>
      </c>
      <c r="AI241" s="9">
        <f t="shared" si="60"/>
        <v>462369626.509999</v>
      </c>
      <c r="AJ241" s="12" t="e">
        <f>#REF!-A241</f>
        <v>#REF!</v>
      </c>
      <c r="AK241" s="16"/>
      <c r="AL241" s="9">
        <f t="shared" si="50"/>
        <v>1397184702.85</v>
      </c>
      <c r="AM241" s="16"/>
      <c r="AN241" s="16"/>
      <c r="AO241" s="16"/>
      <c r="AP241" s="16"/>
      <c r="AQ241" s="12" t="e">
        <f>#REF!+#REF!+#REF!</f>
        <v>#REF!</v>
      </c>
      <c r="AR241" s="12">
        <f t="shared" si="47"/>
        <v>-7369316.97</v>
      </c>
      <c r="AS241" s="12" t="e">
        <f>#REF!-AU241+#REF!+#REF!</f>
        <v>#REF!</v>
      </c>
      <c r="AT241" s="12" t="e">
        <f>AS241-VLOOKUP(A241,[1]选股结果!$A$2:$BJ$3005,48,FALSE)*0.08</f>
        <v>#REF!</v>
      </c>
      <c r="AU241" s="12">
        <f t="shared" si="51"/>
        <v>280130709.16</v>
      </c>
      <c r="AV241" s="12" t="e">
        <f>#REF!+S241+H241</f>
        <v>#REF!</v>
      </c>
      <c r="AW241" s="12" t="e">
        <f t="shared" si="52"/>
        <v>#REF!</v>
      </c>
      <c r="AX241" s="12" t="e">
        <f t="shared" si="53"/>
        <v>#REF!</v>
      </c>
      <c r="AY241" s="12" t="e">
        <f t="shared" si="54"/>
        <v>#REF!</v>
      </c>
      <c r="AZ241" s="12">
        <f t="shared" si="48"/>
        <v>-29040883557.36</v>
      </c>
      <c r="BA241" s="12">
        <f t="shared" si="49"/>
        <v>790839332.489999</v>
      </c>
      <c r="BB241" s="12" t="e">
        <f t="shared" si="55"/>
        <v>#REF!</v>
      </c>
    </row>
    <row r="242" spans="1:54">
      <c r="A242" s="5" t="s">
        <v>533</v>
      </c>
      <c r="B242" s="5" t="s">
        <v>534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56"/>
        <v>28422467237.27</v>
      </c>
      <c r="AF242" s="9">
        <f t="shared" si="57"/>
        <v>40406600421.91</v>
      </c>
      <c r="AG242" s="9">
        <f t="shared" si="58"/>
        <v>-15049929639.62</v>
      </c>
      <c r="AH242" s="9">
        <f t="shared" si="59"/>
        <v>-15654585577.54</v>
      </c>
      <c r="AI242" s="9">
        <f t="shared" si="60"/>
        <v>-13142407336.76</v>
      </c>
      <c r="AJ242" s="12" t="e">
        <f>#REF!-A242</f>
        <v>#REF!</v>
      </c>
      <c r="AK242" s="16"/>
      <c r="AL242" s="9">
        <f t="shared" si="50"/>
        <v>8003232937.51</v>
      </c>
      <c r="AM242" s="16"/>
      <c r="AN242" s="16"/>
      <c r="AO242" s="16"/>
      <c r="AP242" s="16"/>
      <c r="AQ242" s="12" t="e">
        <f>#REF!+#REF!+#REF!</f>
        <v>#REF!</v>
      </c>
      <c r="AR242" s="12">
        <f t="shared" si="47"/>
        <v>-84782914.56</v>
      </c>
      <c r="AS242" s="12" t="e">
        <f>#REF!-AU242+#REF!+#REF!</f>
        <v>#REF!</v>
      </c>
      <c r="AT242" s="12" t="e">
        <f>AS242-VLOOKUP(A242,[1]选股结果!$A$2:$BJ$3005,48,FALSE)*0.08</f>
        <v>#REF!</v>
      </c>
      <c r="AU242" s="12">
        <f t="shared" si="51"/>
        <v>-2512178240.78</v>
      </c>
      <c r="AV242" s="12" t="e">
        <f>#REF!+S242+H242</f>
        <v>#REF!</v>
      </c>
      <c r="AW242" s="12" t="e">
        <f t="shared" si="52"/>
        <v>#REF!</v>
      </c>
      <c r="AX242" s="12" t="e">
        <f t="shared" si="53"/>
        <v>#REF!</v>
      </c>
      <c r="AY242" s="12" t="e">
        <f t="shared" si="54"/>
        <v>#REF!</v>
      </c>
      <c r="AZ242" s="12">
        <f t="shared" si="48"/>
        <v>-34319625674.98</v>
      </c>
      <c r="BA242" s="12">
        <f t="shared" si="49"/>
        <v>-15049929639.62</v>
      </c>
      <c r="BB242" s="12" t="e">
        <f t="shared" si="55"/>
        <v>#REF!</v>
      </c>
    </row>
    <row r="243" spans="1:54">
      <c r="A243" s="5" t="s">
        <v>535</v>
      </c>
      <c r="B243" s="5" t="s">
        <v>536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56"/>
        <v>28362522490</v>
      </c>
      <c r="AF243" s="9">
        <f t="shared" si="57"/>
        <v>24429801827.99</v>
      </c>
      <c r="AG243" s="9">
        <f t="shared" si="58"/>
        <v>2901712041.5</v>
      </c>
      <c r="AH243" s="9">
        <f t="shared" si="59"/>
        <v>2899955130.02</v>
      </c>
      <c r="AI243" s="9">
        <f t="shared" si="60"/>
        <v>2366118960.36</v>
      </c>
      <c r="AJ243" s="12" t="e">
        <f>#REF!-A243</f>
        <v>#REF!</v>
      </c>
      <c r="AK243" s="16"/>
      <c r="AL243" s="9">
        <f t="shared" si="50"/>
        <v>4027579181.9</v>
      </c>
      <c r="AM243" s="16"/>
      <c r="AN243" s="16"/>
      <c r="AO243" s="16"/>
      <c r="AP243" s="16"/>
      <c r="AQ243" s="12" t="e">
        <f>#REF!+#REF!+#REF!</f>
        <v>#REF!</v>
      </c>
      <c r="AR243" s="12">
        <f t="shared" si="47"/>
        <v>-3339399.88</v>
      </c>
      <c r="AS243" s="12" t="e">
        <f>#REF!-AU243+#REF!+#REF!</f>
        <v>#REF!</v>
      </c>
      <c r="AT243" s="12" t="e">
        <f>AS243-VLOOKUP(A243,[1]选股结果!$A$2:$BJ$3005,48,FALSE)*0.08</f>
        <v>#REF!</v>
      </c>
      <c r="AU243" s="12">
        <f t="shared" si="51"/>
        <v>533836169.66</v>
      </c>
      <c r="AV243" s="12" t="e">
        <f>#REF!+S243+H243</f>
        <v>#REF!</v>
      </c>
      <c r="AW243" s="12" t="e">
        <f t="shared" si="52"/>
        <v>#REF!</v>
      </c>
      <c r="AX243" s="12" t="e">
        <f t="shared" si="53"/>
        <v>#REF!</v>
      </c>
      <c r="AY243" s="12" t="e">
        <f t="shared" si="54"/>
        <v>#REF!</v>
      </c>
      <c r="AZ243" s="12">
        <f t="shared" si="48"/>
        <v>-28560524540.53</v>
      </c>
      <c r="BA243" s="12">
        <f t="shared" si="49"/>
        <v>2901712041.5</v>
      </c>
      <c r="BB243" s="12" t="e">
        <f t="shared" si="55"/>
        <v>#REF!</v>
      </c>
    </row>
    <row r="244" spans="1:54">
      <c r="A244" s="5" t="s">
        <v>537</v>
      </c>
      <c r="B244" s="5" t="s">
        <v>538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56"/>
        <v>28112942723.94</v>
      </c>
      <c r="AF244" s="9">
        <f t="shared" si="57"/>
        <v>27979799629.06</v>
      </c>
      <c r="AG244" s="9">
        <f t="shared" si="58"/>
        <v>498542892.859997</v>
      </c>
      <c r="AH244" s="9">
        <f t="shared" si="59"/>
        <v>562667993.309997</v>
      </c>
      <c r="AI244" s="9">
        <f t="shared" si="60"/>
        <v>661502518.479997</v>
      </c>
      <c r="AJ244" s="12" t="e">
        <f>#REF!-A244</f>
        <v>#REF!</v>
      </c>
      <c r="AK244" s="16"/>
      <c r="AL244" s="9">
        <f t="shared" si="50"/>
        <v>738722471.95</v>
      </c>
      <c r="AM244" s="16"/>
      <c r="AN244" s="16"/>
      <c r="AO244" s="16"/>
      <c r="AP244" s="16"/>
      <c r="AQ244" s="12" t="e">
        <f>#REF!+#REF!+#REF!</f>
        <v>#REF!</v>
      </c>
      <c r="AR244" s="12">
        <f t="shared" si="47"/>
        <v>-81312408.66</v>
      </c>
      <c r="AS244" s="12" t="e">
        <f>#REF!-AU244+#REF!+#REF!</f>
        <v>#REF!</v>
      </c>
      <c r="AT244" s="12" t="e">
        <f>AS244-VLOOKUP(A244,[1]选股结果!$A$2:$BJ$3005,48,FALSE)*0.08</f>
        <v>#REF!</v>
      </c>
      <c r="AU244" s="12">
        <f t="shared" si="51"/>
        <v>-98834525.1700001</v>
      </c>
      <c r="AV244" s="12" t="e">
        <f>#REF!+S244+H244</f>
        <v>#REF!</v>
      </c>
      <c r="AW244" s="12" t="e">
        <f t="shared" si="52"/>
        <v>#REF!</v>
      </c>
      <c r="AX244" s="12" t="e">
        <f t="shared" si="53"/>
        <v>#REF!</v>
      </c>
      <c r="AY244" s="12" t="e">
        <f t="shared" si="54"/>
        <v>#REF!</v>
      </c>
      <c r="AZ244" s="12">
        <f t="shared" si="48"/>
        <v>-28586031241.59</v>
      </c>
      <c r="BA244" s="12">
        <f t="shared" si="49"/>
        <v>498542892.859997</v>
      </c>
      <c r="BB244" s="12" t="e">
        <f t="shared" si="55"/>
        <v>#REF!</v>
      </c>
    </row>
    <row r="245" spans="1:54">
      <c r="A245" s="5" t="s">
        <v>539</v>
      </c>
      <c r="B245" s="5" t="s">
        <v>540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56"/>
        <v>28003593809.65</v>
      </c>
      <c r="AF245" s="9">
        <f t="shared" si="57"/>
        <v>24354020735.93</v>
      </c>
      <c r="AG245" s="9">
        <f t="shared" si="58"/>
        <v>3570707260.71</v>
      </c>
      <c r="AH245" s="9">
        <f t="shared" si="59"/>
        <v>3550337062.34</v>
      </c>
      <c r="AI245" s="9">
        <f t="shared" si="60"/>
        <v>2623626748.01</v>
      </c>
      <c r="AJ245" s="12" t="e">
        <f>#REF!-A245</f>
        <v>#REF!</v>
      </c>
      <c r="AK245" s="16"/>
      <c r="AL245" s="9">
        <f t="shared" si="50"/>
        <v>2418066455.28</v>
      </c>
      <c r="AM245" s="16"/>
      <c r="AN245" s="16"/>
      <c r="AO245" s="16"/>
      <c r="AP245" s="16"/>
      <c r="AQ245" s="12" t="e">
        <f>#REF!+#REF!+#REF!</f>
        <v>#REF!</v>
      </c>
      <c r="AR245" s="12">
        <f t="shared" si="47"/>
        <v>-24644920.54</v>
      </c>
      <c r="AS245" s="12" t="e">
        <f>#REF!-AU245+#REF!+#REF!</f>
        <v>#REF!</v>
      </c>
      <c r="AT245" s="12" t="e">
        <f>AS245-VLOOKUP(A245,[1]选股结果!$A$2:$BJ$3005,48,FALSE)*0.08</f>
        <v>#REF!</v>
      </c>
      <c r="AU245" s="12">
        <f t="shared" si="51"/>
        <v>926710314.33</v>
      </c>
      <c r="AV245" s="12" t="e">
        <f>#REF!+S245+H245</f>
        <v>#REF!</v>
      </c>
      <c r="AW245" s="12" t="e">
        <f t="shared" si="52"/>
        <v>#REF!</v>
      </c>
      <c r="AX245" s="12" t="e">
        <f t="shared" si="53"/>
        <v>#REF!</v>
      </c>
      <c r="AY245" s="12" t="e">
        <f t="shared" si="54"/>
        <v>#REF!</v>
      </c>
      <c r="AZ245" s="12">
        <f t="shared" si="48"/>
        <v>-28013260058.15</v>
      </c>
      <c r="BA245" s="12">
        <f t="shared" si="49"/>
        <v>3570707260.71</v>
      </c>
      <c r="BB245" s="12" t="e">
        <f t="shared" si="55"/>
        <v>#REF!</v>
      </c>
    </row>
    <row r="246" spans="1:54">
      <c r="A246" s="5" t="s">
        <v>541</v>
      </c>
      <c r="B246" s="5" t="s">
        <v>542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56"/>
        <v>27925122403.29</v>
      </c>
      <c r="AF246" s="9">
        <f t="shared" si="57"/>
        <v>27234846651.85</v>
      </c>
      <c r="AG246" s="9">
        <f t="shared" si="58"/>
        <v>753939461.699999</v>
      </c>
      <c r="AH246" s="9">
        <f t="shared" si="59"/>
        <v>752481651.119999</v>
      </c>
      <c r="AI246" s="9">
        <f t="shared" si="60"/>
        <v>413434363.849999</v>
      </c>
      <c r="AJ246" s="12" t="e">
        <f>#REF!-A246</f>
        <v>#REF!</v>
      </c>
      <c r="AK246" s="16"/>
      <c r="AL246" s="9">
        <f t="shared" si="50"/>
        <v>1399818772.42</v>
      </c>
      <c r="AM246" s="16"/>
      <c r="AN246" s="16"/>
      <c r="AO246" s="16"/>
      <c r="AP246" s="16"/>
      <c r="AQ246" s="12" t="e">
        <f>#REF!+#REF!+#REF!</f>
        <v>#REF!</v>
      </c>
      <c r="AR246" s="12">
        <f t="shared" si="47"/>
        <v>-4147229.46</v>
      </c>
      <c r="AS246" s="12" t="e">
        <f>#REF!-AU246+#REF!+#REF!</f>
        <v>#REF!</v>
      </c>
      <c r="AT246" s="12" t="e">
        <f>AS246-VLOOKUP(A246,[1]选股结果!$A$2:$BJ$3005,48,FALSE)*0.08</f>
        <v>#REF!</v>
      </c>
      <c r="AU246" s="12">
        <f t="shared" si="51"/>
        <v>339047287.27</v>
      </c>
      <c r="AV246" s="12" t="e">
        <f>#REF!+S246+H246</f>
        <v>#REF!</v>
      </c>
      <c r="AW246" s="12" t="e">
        <f t="shared" si="52"/>
        <v>#REF!</v>
      </c>
      <c r="AX246" s="12" t="e">
        <f t="shared" si="53"/>
        <v>#REF!</v>
      </c>
      <c r="AY246" s="12" t="e">
        <f t="shared" si="54"/>
        <v>#REF!</v>
      </c>
      <c r="AZ246" s="12">
        <f t="shared" si="48"/>
        <v>-28438860620.14</v>
      </c>
      <c r="BA246" s="12">
        <f t="shared" si="49"/>
        <v>753939461.699999</v>
      </c>
      <c r="BB246" s="12" t="e">
        <f t="shared" si="55"/>
        <v>#REF!</v>
      </c>
    </row>
    <row r="247" spans="1:54">
      <c r="A247" s="5" t="s">
        <v>543</v>
      </c>
      <c r="B247" s="5" t="s">
        <v>544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56"/>
        <v>27368030054.3</v>
      </c>
      <c r="AF247" s="9">
        <f t="shared" si="57"/>
        <v>8864077.7</v>
      </c>
      <c r="AG247" s="9">
        <f t="shared" si="58"/>
        <v>27508543878.87</v>
      </c>
      <c r="AH247" s="9">
        <f t="shared" si="59"/>
        <v>27629056999.65</v>
      </c>
      <c r="AI247" s="9">
        <f t="shared" si="60"/>
        <v>27430223687.26</v>
      </c>
      <c r="AJ247" s="12" t="e">
        <f>#REF!-A247</f>
        <v>#REF!</v>
      </c>
      <c r="AK247" s="16"/>
      <c r="AL247" s="9">
        <f t="shared" si="50"/>
        <v>130337793.7</v>
      </c>
      <c r="AM247" s="16"/>
      <c r="AN247" s="16"/>
      <c r="AO247" s="16"/>
      <c r="AP247" s="16"/>
      <c r="AQ247" s="12" t="e">
        <f>#REF!+#REF!+#REF!</f>
        <v>#REF!</v>
      </c>
      <c r="AR247" s="12">
        <f t="shared" si="47"/>
        <v>-124653420.46</v>
      </c>
      <c r="AS247" s="12" t="e">
        <f>#REF!-AU247+#REF!+#REF!</f>
        <v>#REF!</v>
      </c>
      <c r="AT247" s="12" t="e">
        <f>AS247-VLOOKUP(A247,[1]选股结果!$A$2:$BJ$3005,48,FALSE)*0.08</f>
        <v>#REF!</v>
      </c>
      <c r="AU247" s="12">
        <f t="shared" si="51"/>
        <v>198833312.390003</v>
      </c>
      <c r="AV247" s="12" t="e">
        <f>#REF!+S247+H247</f>
        <v>#REF!</v>
      </c>
      <c r="AW247" s="12" t="e">
        <f t="shared" si="52"/>
        <v>#REF!</v>
      </c>
      <c r="AX247" s="12" t="e">
        <f t="shared" si="53"/>
        <v>#REF!</v>
      </c>
      <c r="AY247" s="12" t="e">
        <f t="shared" si="54"/>
        <v>#REF!</v>
      </c>
      <c r="AZ247" s="12">
        <f t="shared" si="48"/>
        <v>-27686793009.13</v>
      </c>
      <c r="BA247" s="12">
        <f t="shared" si="49"/>
        <v>27508543878.87</v>
      </c>
      <c r="BB247" s="12" t="e">
        <f t="shared" si="55"/>
        <v>#REF!</v>
      </c>
    </row>
    <row r="248" spans="1:54">
      <c r="A248" s="5" t="s">
        <v>545</v>
      </c>
      <c r="B248" s="5" t="s">
        <v>546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56"/>
        <v>27215533954.13</v>
      </c>
      <c r="AF248" s="9">
        <f t="shared" si="57"/>
        <v>26749825822.66</v>
      </c>
      <c r="AG248" s="9">
        <f t="shared" si="58"/>
        <v>354730679.919997</v>
      </c>
      <c r="AH248" s="9">
        <f t="shared" si="59"/>
        <v>354995986.039997</v>
      </c>
      <c r="AI248" s="9">
        <f t="shared" si="60"/>
        <v>310261935.989997</v>
      </c>
      <c r="AJ248" s="12" t="e">
        <f>#REF!-A248</f>
        <v>#REF!</v>
      </c>
      <c r="AK248" s="16"/>
      <c r="AL248" s="9">
        <f t="shared" si="50"/>
        <v>232488337.13</v>
      </c>
      <c r="AM248" s="16"/>
      <c r="AN248" s="16"/>
      <c r="AO248" s="16"/>
      <c r="AP248" s="16"/>
      <c r="AQ248" s="12" t="e">
        <f>#REF!+#REF!+#REF!</f>
        <v>#REF!</v>
      </c>
      <c r="AR248" s="12">
        <f t="shared" si="47"/>
        <v>-382719.23</v>
      </c>
      <c r="AS248" s="12" t="e">
        <f>#REF!-AU248+#REF!+#REF!</f>
        <v>#REF!</v>
      </c>
      <c r="AT248" s="12" t="e">
        <f>AS248-VLOOKUP(A248,[1]选股结果!$A$2:$BJ$3005,48,FALSE)*0.08</f>
        <v>#REF!</v>
      </c>
      <c r="AU248" s="12">
        <f t="shared" si="51"/>
        <v>44734050.05</v>
      </c>
      <c r="AV248" s="12" t="e">
        <f>#REF!+S248+H248</f>
        <v>#REF!</v>
      </c>
      <c r="AW248" s="12" t="e">
        <f t="shared" si="52"/>
        <v>#REF!</v>
      </c>
      <c r="AX248" s="12" t="e">
        <f t="shared" si="53"/>
        <v>#REF!</v>
      </c>
      <c r="AY248" s="12" t="e">
        <f t="shared" si="54"/>
        <v>#REF!</v>
      </c>
      <c r="AZ248" s="12">
        <f t="shared" si="48"/>
        <v>-27398527931.67</v>
      </c>
      <c r="BA248" s="12">
        <f t="shared" si="49"/>
        <v>354730679.919997</v>
      </c>
      <c r="BB248" s="12" t="e">
        <f t="shared" si="55"/>
        <v>#REF!</v>
      </c>
    </row>
    <row r="249" spans="1:54">
      <c r="A249" s="5" t="s">
        <v>547</v>
      </c>
      <c r="B249" s="5" t="s">
        <v>548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56"/>
        <v>27175093811.32</v>
      </c>
      <c r="AF249" s="9">
        <f t="shared" si="57"/>
        <v>26888814226.39</v>
      </c>
      <c r="AG249" s="9">
        <f t="shared" si="58"/>
        <v>322585028.14</v>
      </c>
      <c r="AH249" s="9">
        <f t="shared" si="59"/>
        <v>296621172.15</v>
      </c>
      <c r="AI249" s="9">
        <f t="shared" si="60"/>
        <v>202123434.11</v>
      </c>
      <c r="AJ249" s="12" t="e">
        <f>#REF!-A249</f>
        <v>#REF!</v>
      </c>
      <c r="AK249" s="16"/>
      <c r="AL249" s="9">
        <f t="shared" si="50"/>
        <v>426400859.05</v>
      </c>
      <c r="AM249" s="16"/>
      <c r="AN249" s="16"/>
      <c r="AO249" s="16"/>
      <c r="AP249" s="16"/>
      <c r="AQ249" s="12" t="e">
        <f>#REF!+#REF!+#REF!</f>
        <v>#REF!</v>
      </c>
      <c r="AR249" s="12">
        <f t="shared" si="47"/>
        <v>-8371792.17</v>
      </c>
      <c r="AS249" s="12" t="e">
        <f>#REF!-AU249+#REF!+#REF!</f>
        <v>#REF!</v>
      </c>
      <c r="AT249" s="12" t="e">
        <f>AS249-VLOOKUP(A249,[1]选股结果!$A$2:$BJ$3005,48,FALSE)*0.08</f>
        <v>#REF!</v>
      </c>
      <c r="AU249" s="12">
        <f t="shared" si="51"/>
        <v>94497738.04</v>
      </c>
      <c r="AV249" s="12" t="e">
        <f>#REF!+S249+H249</f>
        <v>#REF!</v>
      </c>
      <c r="AW249" s="12" t="e">
        <f t="shared" si="52"/>
        <v>#REF!</v>
      </c>
      <c r="AX249" s="12" t="e">
        <f t="shared" si="53"/>
        <v>#REF!</v>
      </c>
      <c r="AY249" s="12" t="e">
        <f t="shared" si="54"/>
        <v>#REF!</v>
      </c>
      <c r="AZ249" s="12">
        <f t="shared" si="48"/>
        <v>-27347969041.78</v>
      </c>
      <c r="BA249" s="12">
        <f t="shared" si="49"/>
        <v>322585028.14</v>
      </c>
      <c r="BB249" s="12" t="e">
        <f t="shared" si="55"/>
        <v>#REF!</v>
      </c>
    </row>
    <row r="250" spans="1:54">
      <c r="A250" s="5" t="s">
        <v>549</v>
      </c>
      <c r="B250" s="5" t="s">
        <v>550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56"/>
        <v>27048280045.37</v>
      </c>
      <c r="AF250" s="9">
        <f t="shared" si="57"/>
        <v>25425602296.23</v>
      </c>
      <c r="AG250" s="9">
        <f t="shared" si="58"/>
        <v>4520691151.5</v>
      </c>
      <c r="AH250" s="9">
        <f t="shared" si="59"/>
        <v>4487682067.98</v>
      </c>
      <c r="AI250" s="9">
        <f t="shared" si="60"/>
        <v>3756416400.07</v>
      </c>
      <c r="AJ250" s="12" t="e">
        <f>#REF!-A250</f>
        <v>#REF!</v>
      </c>
      <c r="AK250" s="16"/>
      <c r="AL250" s="9">
        <f t="shared" si="50"/>
        <v>9515571819.65</v>
      </c>
      <c r="AM250" s="16"/>
      <c r="AN250" s="16"/>
      <c r="AO250" s="16"/>
      <c r="AP250" s="16"/>
      <c r="AQ250" s="12" t="e">
        <f>#REF!+#REF!+#REF!</f>
        <v>#REF!</v>
      </c>
      <c r="AR250" s="12">
        <f t="shared" si="47"/>
        <v>-23103255.88</v>
      </c>
      <c r="AS250" s="12" t="e">
        <f>#REF!-AU250+#REF!+#REF!</f>
        <v>#REF!</v>
      </c>
      <c r="AT250" s="12" t="e">
        <f>AS250-VLOOKUP(A250,[1]选股结果!$A$2:$BJ$3005,48,FALSE)*0.08</f>
        <v>#REF!</v>
      </c>
      <c r="AU250" s="12">
        <f t="shared" si="51"/>
        <v>731265667.909999</v>
      </c>
      <c r="AV250" s="12" t="e">
        <f>#REF!+S250+H250</f>
        <v>#REF!</v>
      </c>
      <c r="AW250" s="12" t="e">
        <f t="shared" si="52"/>
        <v>#REF!</v>
      </c>
      <c r="AX250" s="12" t="e">
        <f t="shared" si="53"/>
        <v>#REF!</v>
      </c>
      <c r="AY250" s="12" t="e">
        <f t="shared" si="54"/>
        <v>#REF!</v>
      </c>
      <c r="AZ250" s="12">
        <f t="shared" si="48"/>
        <v>-28079388252.66</v>
      </c>
      <c r="BA250" s="12">
        <f t="shared" si="49"/>
        <v>4520691151.5</v>
      </c>
      <c r="BB250" s="12" t="e">
        <f t="shared" si="55"/>
        <v>#REF!</v>
      </c>
    </row>
    <row r="251" spans="1:54">
      <c r="A251" s="5" t="s">
        <v>551</v>
      </c>
      <c r="B251" s="5" t="s">
        <v>552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56"/>
        <v>26906878358.17</v>
      </c>
      <c r="AF251" s="9">
        <f t="shared" si="57"/>
        <v>177719446.69</v>
      </c>
      <c r="AG251" s="9">
        <f t="shared" si="58"/>
        <v>38576244725.67</v>
      </c>
      <c r="AH251" s="9">
        <f t="shared" si="59"/>
        <v>38553354788.12</v>
      </c>
      <c r="AI251" s="9">
        <f t="shared" si="60"/>
        <v>35415629499.28</v>
      </c>
      <c r="AJ251" s="12" t="e">
        <f>#REF!-A251</f>
        <v>#REF!</v>
      </c>
      <c r="AK251" s="16"/>
      <c r="AL251" s="9">
        <f t="shared" si="50"/>
        <v>200634995.35</v>
      </c>
      <c r="AM251" s="16"/>
      <c r="AN251" s="16"/>
      <c r="AO251" s="16"/>
      <c r="AP251" s="16"/>
      <c r="AQ251" s="12" t="e">
        <f>#REF!+#REF!+#REF!</f>
        <v>#REF!</v>
      </c>
      <c r="AR251" s="12">
        <f t="shared" si="47"/>
        <v>-2767556.19</v>
      </c>
      <c r="AS251" s="12" t="e">
        <f>#REF!-AU251+#REF!+#REF!</f>
        <v>#REF!</v>
      </c>
      <c r="AT251" s="12" t="e">
        <f>AS251-VLOOKUP(A251,[1]选股结果!$A$2:$BJ$3005,48,FALSE)*0.08</f>
        <v>#REF!</v>
      </c>
      <c r="AU251" s="12">
        <f t="shared" si="51"/>
        <v>3137725288.84</v>
      </c>
      <c r="AV251" s="12" t="e">
        <f>#REF!+S251+H251</f>
        <v>#REF!</v>
      </c>
      <c r="AW251" s="12" t="e">
        <f t="shared" si="52"/>
        <v>#REF!</v>
      </c>
      <c r="AX251" s="12" t="e">
        <f t="shared" si="53"/>
        <v>#REF!</v>
      </c>
      <c r="AY251" s="12" t="e">
        <f t="shared" si="54"/>
        <v>#REF!</v>
      </c>
      <c r="AZ251" s="12">
        <f t="shared" si="48"/>
        <v>-29895309250.25</v>
      </c>
      <c r="BA251" s="12">
        <f t="shared" si="49"/>
        <v>38576244725.67</v>
      </c>
      <c r="BB251" s="12" t="e">
        <f t="shared" si="55"/>
        <v>#REF!</v>
      </c>
    </row>
    <row r="252" spans="1:54">
      <c r="A252" s="5" t="s">
        <v>553</v>
      </c>
      <c r="B252" s="5" t="s">
        <v>554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56"/>
        <v>26870759283.59</v>
      </c>
      <c r="AF252" s="9">
        <f t="shared" si="57"/>
        <v>172959730.57</v>
      </c>
      <c r="AG252" s="9">
        <f t="shared" si="58"/>
        <v>32314409755.2</v>
      </c>
      <c r="AH252" s="9">
        <f t="shared" si="59"/>
        <v>32282834883.16</v>
      </c>
      <c r="AI252" s="9">
        <f t="shared" si="60"/>
        <v>29874627870.45</v>
      </c>
      <c r="AJ252" s="12" t="e">
        <f>#REF!-A252</f>
        <v>#REF!</v>
      </c>
      <c r="AK252" s="16"/>
      <c r="AL252" s="9">
        <f t="shared" si="50"/>
        <v>206819028.9</v>
      </c>
      <c r="AM252" s="16"/>
      <c r="AN252" s="16"/>
      <c r="AO252" s="16"/>
      <c r="AP252" s="16"/>
      <c r="AQ252" s="12" t="e">
        <f>#REF!+#REF!+#REF!</f>
        <v>#REF!</v>
      </c>
      <c r="AR252" s="12">
        <f t="shared" si="47"/>
        <v>-6766277.71</v>
      </c>
      <c r="AS252" s="12" t="e">
        <f>#REF!-AU252+#REF!+#REF!</f>
        <v>#REF!</v>
      </c>
      <c r="AT252" s="12" t="e">
        <f>AS252-VLOOKUP(A252,[1]选股结果!$A$2:$BJ$3005,48,FALSE)*0.08</f>
        <v>#REF!</v>
      </c>
      <c r="AU252" s="12">
        <f t="shared" si="51"/>
        <v>2408207012.71</v>
      </c>
      <c r="AV252" s="12" t="e">
        <f>#REF!+S252+H252</f>
        <v>#REF!</v>
      </c>
      <c r="AW252" s="12" t="e">
        <f t="shared" si="52"/>
        <v>#REF!</v>
      </c>
      <c r="AX252" s="12" t="e">
        <f t="shared" si="53"/>
        <v>#REF!</v>
      </c>
      <c r="AY252" s="12" t="e">
        <f t="shared" si="54"/>
        <v>#REF!</v>
      </c>
      <c r="AZ252" s="12">
        <f t="shared" si="48"/>
        <v>-29151113993.19</v>
      </c>
      <c r="BA252" s="12">
        <f t="shared" si="49"/>
        <v>32314409755.2</v>
      </c>
      <c r="BB252" s="12" t="e">
        <f t="shared" si="55"/>
        <v>#REF!</v>
      </c>
    </row>
    <row r="253" spans="1:54">
      <c r="A253" s="5" t="s">
        <v>555</v>
      </c>
      <c r="B253" s="5" t="s">
        <v>556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56"/>
        <v>26771391438</v>
      </c>
      <c r="AF253" s="9">
        <f t="shared" si="57"/>
        <v>22531063216</v>
      </c>
      <c r="AG253" s="9">
        <f t="shared" si="58"/>
        <v>4468138584</v>
      </c>
      <c r="AH253" s="9">
        <f t="shared" si="59"/>
        <v>4490192896</v>
      </c>
      <c r="AI253" s="9">
        <f t="shared" si="60"/>
        <v>3272154172</v>
      </c>
      <c r="AJ253" s="12" t="e">
        <f>#REF!-A253</f>
        <v>#REF!</v>
      </c>
      <c r="AK253" s="16"/>
      <c r="AL253" s="9">
        <f t="shared" si="50"/>
        <v>7605409014</v>
      </c>
      <c r="AM253" s="16"/>
      <c r="AN253" s="16"/>
      <c r="AO253" s="16"/>
      <c r="AP253" s="16"/>
      <c r="AQ253" s="12" t="e">
        <f>#REF!+#REF!+#REF!</f>
        <v>#REF!</v>
      </c>
      <c r="AR253" s="12">
        <f t="shared" si="47"/>
        <v>-27674887</v>
      </c>
      <c r="AS253" s="12" t="e">
        <f>#REF!-AU253+#REF!+#REF!</f>
        <v>#REF!</v>
      </c>
      <c r="AT253" s="12" t="e">
        <f>AS253-VLOOKUP(A253,[1]选股结果!$A$2:$BJ$3005,48,FALSE)*0.08</f>
        <v>#REF!</v>
      </c>
      <c r="AU253" s="12">
        <f t="shared" si="51"/>
        <v>1218038724</v>
      </c>
      <c r="AV253" s="12" t="e">
        <f>#REF!+S253+H253</f>
        <v>#REF!</v>
      </c>
      <c r="AW253" s="12" t="e">
        <f t="shared" si="52"/>
        <v>#REF!</v>
      </c>
      <c r="AX253" s="12" t="e">
        <f t="shared" si="53"/>
        <v>#REF!</v>
      </c>
      <c r="AY253" s="12" t="e">
        <f t="shared" si="54"/>
        <v>#REF!</v>
      </c>
      <c r="AZ253" s="12">
        <f t="shared" si="48"/>
        <v>-25840762889</v>
      </c>
      <c r="BA253" s="12">
        <f t="shared" si="49"/>
        <v>4468138584</v>
      </c>
      <c r="BB253" s="12" t="e">
        <f t="shared" si="55"/>
        <v>#REF!</v>
      </c>
    </row>
    <row r="254" spans="1:54">
      <c r="A254" s="5" t="s">
        <v>557</v>
      </c>
      <c r="B254" s="5" t="s">
        <v>558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56"/>
        <v>26728052655.98</v>
      </c>
      <c r="AF254" s="9">
        <f t="shared" si="57"/>
        <v>25536200929.76</v>
      </c>
      <c r="AG254" s="9">
        <f t="shared" si="58"/>
        <v>1196340539.85999</v>
      </c>
      <c r="AH254" s="9">
        <f t="shared" si="59"/>
        <v>1199906254.91999</v>
      </c>
      <c r="AI254" s="9">
        <f t="shared" si="60"/>
        <v>950635102.55999</v>
      </c>
      <c r="AJ254" s="12" t="e">
        <f>#REF!-A254</f>
        <v>#REF!</v>
      </c>
      <c r="AK254" s="16"/>
      <c r="AL254" s="9">
        <f t="shared" si="50"/>
        <v>2367524009.27</v>
      </c>
      <c r="AM254" s="16"/>
      <c r="AN254" s="16"/>
      <c r="AO254" s="16"/>
      <c r="AP254" s="16"/>
      <c r="AQ254" s="12" t="e">
        <f>#REF!+#REF!+#REF!</f>
        <v>#REF!</v>
      </c>
      <c r="AR254" s="12">
        <f t="shared" si="47"/>
        <v>-11414917.87</v>
      </c>
      <c r="AS254" s="12" t="e">
        <f>#REF!-AU254+#REF!+#REF!</f>
        <v>#REF!</v>
      </c>
      <c r="AT254" s="12" t="e">
        <f>AS254-VLOOKUP(A254,[1]选股结果!$A$2:$BJ$3005,48,FALSE)*0.08</f>
        <v>#REF!</v>
      </c>
      <c r="AU254" s="12">
        <f t="shared" si="51"/>
        <v>249271152.36</v>
      </c>
      <c r="AV254" s="12" t="e">
        <f>#REF!+S254+H254</f>
        <v>#REF!</v>
      </c>
      <c r="AW254" s="12" t="e">
        <f t="shared" si="52"/>
        <v>#REF!</v>
      </c>
      <c r="AX254" s="12" t="e">
        <f t="shared" si="53"/>
        <v>#REF!</v>
      </c>
      <c r="AY254" s="12" t="e">
        <f t="shared" si="54"/>
        <v>#REF!</v>
      </c>
      <c r="AZ254" s="12">
        <f t="shared" si="48"/>
        <v>-27070898977.43</v>
      </c>
      <c r="BA254" s="12">
        <f t="shared" si="49"/>
        <v>1196340539.85999</v>
      </c>
      <c r="BB254" s="12" t="e">
        <f t="shared" si="55"/>
        <v>#REF!</v>
      </c>
    </row>
    <row r="255" spans="1:54">
      <c r="A255" s="5" t="s">
        <v>559</v>
      </c>
      <c r="B255" s="5" t="s">
        <v>560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56"/>
        <v>26550994886.35</v>
      </c>
      <c r="AF255" s="9">
        <f t="shared" si="57"/>
        <v>25653119682.38</v>
      </c>
      <c r="AG255" s="9">
        <f t="shared" si="58"/>
        <v>959389962.569997</v>
      </c>
      <c r="AH255" s="9">
        <f t="shared" si="59"/>
        <v>969906502.949997</v>
      </c>
      <c r="AI255" s="9">
        <f t="shared" si="60"/>
        <v>751115048.649997</v>
      </c>
      <c r="AJ255" s="12" t="e">
        <f>#REF!-A255</f>
        <v>#REF!</v>
      </c>
      <c r="AK255" s="16"/>
      <c r="AL255" s="9">
        <f t="shared" si="50"/>
        <v>1092098986.99</v>
      </c>
      <c r="AM255" s="16"/>
      <c r="AN255" s="16"/>
      <c r="AO255" s="16"/>
      <c r="AP255" s="16"/>
      <c r="AQ255" s="12" t="e">
        <f>#REF!+#REF!+#REF!</f>
        <v>#REF!</v>
      </c>
      <c r="AR255" s="12">
        <f t="shared" si="47"/>
        <v>-15680553.91</v>
      </c>
      <c r="AS255" s="12" t="e">
        <f>#REF!-AU255+#REF!+#REF!</f>
        <v>#REF!</v>
      </c>
      <c r="AT255" s="12" t="e">
        <f>AS255-VLOOKUP(A255,[1]选股结果!$A$2:$BJ$3005,48,FALSE)*0.08</f>
        <v>#REF!</v>
      </c>
      <c r="AU255" s="12">
        <f t="shared" si="51"/>
        <v>218791454.3</v>
      </c>
      <c r="AV255" s="12" t="e">
        <f>#REF!+S255+H255</f>
        <v>#REF!</v>
      </c>
      <c r="AW255" s="12" t="e">
        <f t="shared" si="52"/>
        <v>#REF!</v>
      </c>
      <c r="AX255" s="12" t="e">
        <f t="shared" si="53"/>
        <v>#REF!</v>
      </c>
      <c r="AY255" s="12" t="e">
        <f t="shared" si="54"/>
        <v>#REF!</v>
      </c>
      <c r="AZ255" s="12">
        <f t="shared" si="48"/>
        <v>-26797799304.61</v>
      </c>
      <c r="BA255" s="12">
        <f t="shared" si="49"/>
        <v>959389962.569997</v>
      </c>
      <c r="BB255" s="12" t="e">
        <f t="shared" si="55"/>
        <v>#REF!</v>
      </c>
    </row>
    <row r="256" spans="1:54">
      <c r="A256" s="5" t="s">
        <v>561</v>
      </c>
      <c r="B256" s="5" t="s">
        <v>562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56"/>
        <v>26510710957.59</v>
      </c>
      <c r="AF256" s="9">
        <f t="shared" si="57"/>
        <v>25681734110.35</v>
      </c>
      <c r="AG256" s="9">
        <f t="shared" si="58"/>
        <v>944858922.369998</v>
      </c>
      <c r="AH256" s="9">
        <f t="shared" si="59"/>
        <v>995639279.959998</v>
      </c>
      <c r="AI256" s="9">
        <f t="shared" si="60"/>
        <v>557661771.599998</v>
      </c>
      <c r="AJ256" s="12" t="e">
        <f>#REF!-A256</f>
        <v>#REF!</v>
      </c>
      <c r="AK256" s="16"/>
      <c r="AL256" s="9">
        <f t="shared" si="50"/>
        <v>6072604559.29</v>
      </c>
      <c r="AM256" s="16"/>
      <c r="AN256" s="16"/>
      <c r="AO256" s="16"/>
      <c r="AP256" s="16"/>
      <c r="AQ256" s="12" t="e">
        <f>#REF!+#REF!+#REF!</f>
        <v>#REF!</v>
      </c>
      <c r="AR256" s="12">
        <f t="shared" si="47"/>
        <v>-65904623.23</v>
      </c>
      <c r="AS256" s="12" t="e">
        <f>#REF!-AU256+#REF!+#REF!</f>
        <v>#REF!</v>
      </c>
      <c r="AT256" s="12" t="e">
        <f>AS256-VLOOKUP(A256,[1]选股结果!$A$2:$BJ$3005,48,FALSE)*0.08</f>
        <v>#REF!</v>
      </c>
      <c r="AU256" s="12">
        <f t="shared" si="51"/>
        <v>437977508.36</v>
      </c>
      <c r="AV256" s="12" t="e">
        <f>#REF!+S256+H256</f>
        <v>#REF!</v>
      </c>
      <c r="AW256" s="12" t="e">
        <f t="shared" si="52"/>
        <v>#REF!</v>
      </c>
      <c r="AX256" s="12" t="e">
        <f t="shared" si="53"/>
        <v>#REF!</v>
      </c>
      <c r="AY256" s="12" t="e">
        <f t="shared" si="54"/>
        <v>#REF!</v>
      </c>
      <c r="AZ256" s="12">
        <f t="shared" si="48"/>
        <v>-26882207889.29</v>
      </c>
      <c r="BA256" s="12">
        <f t="shared" si="49"/>
        <v>944858922.369998</v>
      </c>
      <c r="BB256" s="12" t="e">
        <f t="shared" si="55"/>
        <v>#REF!</v>
      </c>
    </row>
    <row r="257" spans="1:54">
      <c r="A257" s="5" t="s">
        <v>563</v>
      </c>
      <c r="B257" s="5" t="s">
        <v>564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56"/>
        <v>26237762344.32</v>
      </c>
      <c r="AF257" s="9">
        <f t="shared" si="57"/>
        <v>19834140695</v>
      </c>
      <c r="AG257" s="9">
        <f t="shared" si="58"/>
        <v>14015615094.53</v>
      </c>
      <c r="AH257" s="9">
        <f t="shared" si="59"/>
        <v>14080789350.09</v>
      </c>
      <c r="AI257" s="9">
        <f t="shared" si="60"/>
        <v>11973206991.66</v>
      </c>
      <c r="AJ257" s="12" t="e">
        <f>#REF!-A257</f>
        <v>#REF!</v>
      </c>
      <c r="AK257" s="16"/>
      <c r="AL257" s="9">
        <f t="shared" si="50"/>
        <v>4428249983.72</v>
      </c>
      <c r="AM257" s="16"/>
      <c r="AN257" s="16"/>
      <c r="AO257" s="16"/>
      <c r="AP257" s="16"/>
      <c r="AQ257" s="12" t="e">
        <f>#REF!+#REF!+#REF!</f>
        <v>#REF!</v>
      </c>
      <c r="AR257" s="12">
        <f t="shared" si="47"/>
        <v>-81272606.54</v>
      </c>
      <c r="AS257" s="12" t="e">
        <f>#REF!-AU257+#REF!+#REF!</f>
        <v>#REF!</v>
      </c>
      <c r="AT257" s="12" t="e">
        <f>AS257-VLOOKUP(A257,[1]选股结果!$A$2:$BJ$3005,48,FALSE)*0.08</f>
        <v>#REF!</v>
      </c>
      <c r="AU257" s="12">
        <f t="shared" si="51"/>
        <v>2107582358.43</v>
      </c>
      <c r="AV257" s="12" t="e">
        <f>#REF!+S257+H257</f>
        <v>#REF!</v>
      </c>
      <c r="AW257" s="12" t="e">
        <f t="shared" si="52"/>
        <v>#REF!</v>
      </c>
      <c r="AX257" s="12" t="e">
        <f t="shared" si="53"/>
        <v>#REF!</v>
      </c>
      <c r="AY257" s="12" t="e">
        <f t="shared" si="54"/>
        <v>#REF!</v>
      </c>
      <c r="AZ257" s="12">
        <f t="shared" si="48"/>
        <v>-28352958747.41</v>
      </c>
      <c r="BA257" s="12">
        <f t="shared" si="49"/>
        <v>14015615094.53</v>
      </c>
      <c r="BB257" s="12" t="e">
        <f t="shared" si="55"/>
        <v>#REF!</v>
      </c>
    </row>
    <row r="258" spans="1:54">
      <c r="A258" s="5" t="s">
        <v>565</v>
      </c>
      <c r="B258" s="5" t="s">
        <v>566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56"/>
        <v>26203722464.9</v>
      </c>
      <c r="AF258" s="9">
        <f t="shared" si="57"/>
        <v>23366447921.2</v>
      </c>
      <c r="AG258" s="9">
        <f t="shared" si="58"/>
        <v>3110166291.35</v>
      </c>
      <c r="AH258" s="9">
        <f t="shared" si="59"/>
        <v>3312548520.16</v>
      </c>
      <c r="AI258" s="9">
        <f t="shared" si="60"/>
        <v>2528570657.5</v>
      </c>
      <c r="AJ258" s="12" t="e">
        <f>#REF!-A258</f>
        <v>#REF!</v>
      </c>
      <c r="AK258" s="16"/>
      <c r="AL258" s="9">
        <f t="shared" si="50"/>
        <v>3585169389.24</v>
      </c>
      <c r="AM258" s="16"/>
      <c r="AN258" s="16"/>
      <c r="AO258" s="16"/>
      <c r="AP258" s="16"/>
      <c r="AQ258" s="12" t="e">
        <f>#REF!+#REF!+#REF!</f>
        <v>#REF!</v>
      </c>
      <c r="AR258" s="12">
        <f t="shared" ref="AR258:AR321" si="61">AA258-AB258</f>
        <v>-233125374.92</v>
      </c>
      <c r="AS258" s="12" t="e">
        <f>#REF!-AU258+#REF!+#REF!</f>
        <v>#REF!</v>
      </c>
      <c r="AT258" s="12" t="e">
        <f>AS258-VLOOKUP(A258,[1]选股结果!$A$2:$BJ$3005,48,FALSE)*0.08</f>
        <v>#REF!</v>
      </c>
      <c r="AU258" s="12">
        <f t="shared" si="51"/>
        <v>783977862.66</v>
      </c>
      <c r="AV258" s="12" t="e">
        <f>#REF!+S258+H258</f>
        <v>#REF!</v>
      </c>
      <c r="AW258" s="12" t="e">
        <f t="shared" si="52"/>
        <v>#REF!</v>
      </c>
      <c r="AX258" s="12" t="e">
        <f t="shared" si="53"/>
        <v>#REF!</v>
      </c>
      <c r="AY258" s="12" t="e">
        <f t="shared" si="54"/>
        <v>#REF!</v>
      </c>
      <c r="AZ258" s="12">
        <f t="shared" ref="AZ258:AZ321" si="62">O258-S258-AA258-AB258-AC258-AD258+AK258-AE258</f>
        <v>-27320565845.07</v>
      </c>
      <c r="BA258" s="12">
        <f t="shared" ref="BA258:BA321" si="63">AG258</f>
        <v>3110166291.35</v>
      </c>
      <c r="BB258" s="12" t="e">
        <f t="shared" si="55"/>
        <v>#REF!</v>
      </c>
    </row>
    <row r="259" spans="1:54">
      <c r="A259" s="5" t="s">
        <v>567</v>
      </c>
      <c r="B259" s="5" t="s">
        <v>568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56"/>
        <v>26103859760.42</v>
      </c>
      <c r="AF259" s="9">
        <f t="shared" si="57"/>
        <v>24770121478.48</v>
      </c>
      <c r="AG259" s="9">
        <f t="shared" si="58"/>
        <v>1330980846.56</v>
      </c>
      <c r="AH259" s="9">
        <f t="shared" si="59"/>
        <v>1331274359</v>
      </c>
      <c r="AI259" s="9">
        <f t="shared" si="60"/>
        <v>1029956711.48</v>
      </c>
      <c r="AJ259" s="12" t="e">
        <f>#REF!-A259</f>
        <v>#REF!</v>
      </c>
      <c r="AK259" s="16"/>
      <c r="AL259" s="9">
        <f t="shared" ref="AL259:AL322" si="64">O259+P259+Q259+Y259-AB259+AC259</f>
        <v>2071945723.37</v>
      </c>
      <c r="AM259" s="16"/>
      <c r="AN259" s="16"/>
      <c r="AO259" s="16"/>
      <c r="AP259" s="16"/>
      <c r="AQ259" s="12" t="e">
        <f>#REF!+#REF!+#REF!</f>
        <v>#REF!</v>
      </c>
      <c r="AR259" s="12">
        <f t="shared" si="61"/>
        <v>-16242933.52</v>
      </c>
      <c r="AS259" s="12" t="e">
        <f>#REF!-AU259+#REF!+#REF!</f>
        <v>#REF!</v>
      </c>
      <c r="AT259" s="12" t="e">
        <f>AS259-VLOOKUP(A259,[1]选股结果!$A$2:$BJ$3005,48,FALSE)*0.08</f>
        <v>#REF!</v>
      </c>
      <c r="AU259" s="12">
        <f t="shared" ref="AU259:AU322" si="65">AH259-AI259</f>
        <v>301317647.52</v>
      </c>
      <c r="AV259" s="12" t="e">
        <f>#REF!+S259+H259</f>
        <v>#REF!</v>
      </c>
      <c r="AW259" s="12" t="e">
        <f t="shared" ref="AW259:AW322" si="66">AV259-AU259</f>
        <v>#REF!</v>
      </c>
      <c r="AX259" s="12" t="e">
        <f t="shared" ref="AX259:AX322" si="67">AV259-H259</f>
        <v>#REF!</v>
      </c>
      <c r="AY259" s="12" t="e">
        <f t="shared" ref="AY259:AY322" si="68">AV259-H259-AU259</f>
        <v>#REF!</v>
      </c>
      <c r="AZ259" s="12">
        <f t="shared" si="62"/>
        <v>-26470129832.11</v>
      </c>
      <c r="BA259" s="12">
        <f t="shared" si="63"/>
        <v>1330980846.56</v>
      </c>
      <c r="BB259" s="12" t="e">
        <f t="shared" ref="BB259:BB322" si="69">AF259-AG259+AH259+AI259-AJ259+AL259+AM259-AO259+AN259</f>
        <v>#REF!</v>
      </c>
    </row>
    <row r="260" spans="1:54">
      <c r="A260" s="5" t="s">
        <v>569</v>
      </c>
      <c r="B260" s="5" t="s">
        <v>570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56"/>
        <v>26102972051.11</v>
      </c>
      <c r="AF260" s="9">
        <f t="shared" si="57"/>
        <v>114333787.59</v>
      </c>
      <c r="AG260" s="9">
        <f t="shared" si="58"/>
        <v>31039397564.14</v>
      </c>
      <c r="AH260" s="9">
        <f t="shared" si="59"/>
        <v>30960123046.28</v>
      </c>
      <c r="AI260" s="9">
        <f t="shared" si="60"/>
        <v>29175198170.67</v>
      </c>
      <c r="AJ260" s="12" t="e">
        <f>#REF!-A260</f>
        <v>#REF!</v>
      </c>
      <c r="AK260" s="16"/>
      <c r="AL260" s="9">
        <f t="shared" si="64"/>
        <v>195757005.05</v>
      </c>
      <c r="AM260" s="16"/>
      <c r="AN260" s="16"/>
      <c r="AO260" s="16"/>
      <c r="AP260" s="16"/>
      <c r="AQ260" s="12" t="e">
        <f>#REF!+#REF!+#REF!</f>
        <v>#REF!</v>
      </c>
      <c r="AR260" s="12">
        <f t="shared" si="61"/>
        <v>-3435244.9</v>
      </c>
      <c r="AS260" s="12" t="e">
        <f>#REF!-AU260+#REF!+#REF!</f>
        <v>#REF!</v>
      </c>
      <c r="AT260" s="12" t="e">
        <f>AS260-VLOOKUP(A260,[1]选股结果!$A$2:$BJ$3005,48,FALSE)*0.08</f>
        <v>#REF!</v>
      </c>
      <c r="AU260" s="12">
        <f t="shared" si="65"/>
        <v>1784924875.61</v>
      </c>
      <c r="AV260" s="12" t="e">
        <f>#REF!+S260+H260</f>
        <v>#REF!</v>
      </c>
      <c r="AW260" s="12" t="e">
        <f t="shared" si="66"/>
        <v>#REF!</v>
      </c>
      <c r="AX260" s="12" t="e">
        <f t="shared" si="67"/>
        <v>#REF!</v>
      </c>
      <c r="AY260" s="12" t="e">
        <f t="shared" si="68"/>
        <v>#REF!</v>
      </c>
      <c r="AZ260" s="12">
        <f t="shared" si="62"/>
        <v>-27859708146.79</v>
      </c>
      <c r="BA260" s="12">
        <f t="shared" si="63"/>
        <v>31039397564.14</v>
      </c>
      <c r="BB260" s="12" t="e">
        <f t="shared" si="69"/>
        <v>#REF!</v>
      </c>
    </row>
    <row r="261" spans="1:54">
      <c r="A261" s="5" t="s">
        <v>571</v>
      </c>
      <c r="B261" s="5" t="s">
        <v>572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56"/>
        <v>26097222011.68</v>
      </c>
      <c r="AF261" s="9">
        <f t="shared" si="57"/>
        <v>24704758713.92</v>
      </c>
      <c r="AG261" s="9">
        <f t="shared" si="58"/>
        <v>1471327437.04</v>
      </c>
      <c r="AH261" s="9">
        <f t="shared" si="59"/>
        <v>1428098601.09</v>
      </c>
      <c r="AI261" s="9">
        <f t="shared" si="60"/>
        <v>1200489771.64</v>
      </c>
      <c r="AJ261" s="12" t="e">
        <f>#REF!-A261</f>
        <v>#REF!</v>
      </c>
      <c r="AK261" s="16"/>
      <c r="AL261" s="9">
        <f t="shared" si="64"/>
        <v>1573454972.23</v>
      </c>
      <c r="AM261" s="16"/>
      <c r="AN261" s="16"/>
      <c r="AO261" s="16"/>
      <c r="AP261" s="16"/>
      <c r="AQ261" s="12" t="e">
        <f>#REF!+#REF!+#REF!</f>
        <v>#REF!</v>
      </c>
      <c r="AR261" s="12">
        <f t="shared" si="61"/>
        <v>-17842082.73</v>
      </c>
      <c r="AS261" s="12" t="e">
        <f>#REF!-AU261+#REF!+#REF!</f>
        <v>#REF!</v>
      </c>
      <c r="AT261" s="12" t="e">
        <f>AS261-VLOOKUP(A261,[1]选股结果!$A$2:$BJ$3005,48,FALSE)*0.08</f>
        <v>#REF!</v>
      </c>
      <c r="AU261" s="12">
        <f t="shared" si="65"/>
        <v>227608829.45</v>
      </c>
      <c r="AV261" s="12" t="e">
        <f>#REF!+S261+H261</f>
        <v>#REF!</v>
      </c>
      <c r="AW261" s="12" t="e">
        <f t="shared" si="66"/>
        <v>#REF!</v>
      </c>
      <c r="AX261" s="12" t="e">
        <f t="shared" si="67"/>
        <v>#REF!</v>
      </c>
      <c r="AY261" s="12" t="e">
        <f t="shared" si="68"/>
        <v>#REF!</v>
      </c>
      <c r="AZ261" s="12">
        <f t="shared" si="62"/>
        <v>-26776877238.37</v>
      </c>
      <c r="BA261" s="12">
        <f t="shared" si="63"/>
        <v>1471327437.04</v>
      </c>
      <c r="BB261" s="12" t="e">
        <f t="shared" si="69"/>
        <v>#REF!</v>
      </c>
    </row>
    <row r="262" spans="1:54">
      <c r="A262" s="5" t="s">
        <v>573</v>
      </c>
      <c r="B262" s="5" t="s">
        <v>574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56"/>
        <v>25927477363.27</v>
      </c>
      <c r="AF262" s="9">
        <f t="shared" si="57"/>
        <v>23721020429.04</v>
      </c>
      <c r="AG262" s="9">
        <f t="shared" si="58"/>
        <v>2111096607.18</v>
      </c>
      <c r="AH262" s="9">
        <f t="shared" si="59"/>
        <v>2108647134.15</v>
      </c>
      <c r="AI262" s="9">
        <f t="shared" si="60"/>
        <v>1784211381.72</v>
      </c>
      <c r="AJ262" s="12" t="e">
        <f>#REF!-A262</f>
        <v>#REF!</v>
      </c>
      <c r="AK262" s="16"/>
      <c r="AL262" s="9">
        <f t="shared" si="64"/>
        <v>5156654833.65</v>
      </c>
      <c r="AM262" s="16"/>
      <c r="AN262" s="16"/>
      <c r="AO262" s="16"/>
      <c r="AP262" s="16"/>
      <c r="AQ262" s="12" t="e">
        <f>#REF!+#REF!+#REF!</f>
        <v>#REF!</v>
      </c>
      <c r="AR262" s="12">
        <f t="shared" si="61"/>
        <v>-17439095.86</v>
      </c>
      <c r="AS262" s="12" t="e">
        <f>#REF!-AU262+#REF!+#REF!</f>
        <v>#REF!</v>
      </c>
      <c r="AT262" s="12" t="e">
        <f>AS262-VLOOKUP(A262,[1]选股结果!$A$2:$BJ$3005,48,FALSE)*0.08</f>
        <v>#REF!</v>
      </c>
      <c r="AU262" s="12">
        <f t="shared" si="65"/>
        <v>324435752.43</v>
      </c>
      <c r="AV262" s="12" t="e">
        <f>#REF!+S262+H262</f>
        <v>#REF!</v>
      </c>
      <c r="AW262" s="12" t="e">
        <f t="shared" si="66"/>
        <v>#REF!</v>
      </c>
      <c r="AX262" s="12" t="e">
        <f t="shared" si="67"/>
        <v>#REF!</v>
      </c>
      <c r="AY262" s="12" t="e">
        <f t="shared" si="68"/>
        <v>#REF!</v>
      </c>
      <c r="AZ262" s="12">
        <f t="shared" si="62"/>
        <v>-26173068167.87</v>
      </c>
      <c r="BA262" s="12">
        <f t="shared" si="63"/>
        <v>2111096607.18</v>
      </c>
      <c r="BB262" s="12" t="e">
        <f t="shared" si="69"/>
        <v>#REF!</v>
      </c>
    </row>
    <row r="263" spans="1:54">
      <c r="A263" s="5" t="s">
        <v>575</v>
      </c>
      <c r="B263" s="5" t="s">
        <v>576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56"/>
        <v>25761617244.09</v>
      </c>
      <c r="AF263" s="9">
        <f t="shared" si="57"/>
        <v>23446218592.39</v>
      </c>
      <c r="AG263" s="9">
        <f t="shared" si="58"/>
        <v>2221456739.91</v>
      </c>
      <c r="AH263" s="9">
        <f t="shared" si="59"/>
        <v>2276731068.74</v>
      </c>
      <c r="AI263" s="9">
        <f t="shared" si="60"/>
        <v>1974116389.07</v>
      </c>
      <c r="AJ263" s="12" t="e">
        <f>#REF!-A263</f>
        <v>#REF!</v>
      </c>
      <c r="AK263" s="16"/>
      <c r="AL263" s="9">
        <f t="shared" si="64"/>
        <v>1145864400.88</v>
      </c>
      <c r="AM263" s="16"/>
      <c r="AN263" s="16"/>
      <c r="AO263" s="16"/>
      <c r="AP263" s="16"/>
      <c r="AQ263" s="12" t="e">
        <f>#REF!+#REF!+#REF!</f>
        <v>#REF!</v>
      </c>
      <c r="AR263" s="12">
        <f t="shared" si="61"/>
        <v>-61110393.45</v>
      </c>
      <c r="AS263" s="12" t="e">
        <f>#REF!-AU263+#REF!+#REF!</f>
        <v>#REF!</v>
      </c>
      <c r="AT263" s="12" t="e">
        <f>AS263-VLOOKUP(A263,[1]选股结果!$A$2:$BJ$3005,48,FALSE)*0.08</f>
        <v>#REF!</v>
      </c>
      <c r="AU263" s="12">
        <f t="shared" si="65"/>
        <v>302614679.67</v>
      </c>
      <c r="AV263" s="12" t="e">
        <f>#REF!+S263+H263</f>
        <v>#REF!</v>
      </c>
      <c r="AW263" s="12" t="e">
        <f t="shared" si="66"/>
        <v>#REF!</v>
      </c>
      <c r="AX263" s="12" t="e">
        <f t="shared" si="67"/>
        <v>#REF!</v>
      </c>
      <c r="AY263" s="12" t="e">
        <f t="shared" si="68"/>
        <v>#REF!</v>
      </c>
      <c r="AZ263" s="12">
        <f t="shared" si="62"/>
        <v>-27926908829.69</v>
      </c>
      <c r="BA263" s="12">
        <f t="shared" si="63"/>
        <v>2221456739.91</v>
      </c>
      <c r="BB263" s="12" t="e">
        <f t="shared" si="69"/>
        <v>#REF!</v>
      </c>
    </row>
    <row r="264" spans="1:54">
      <c r="A264" s="5" t="s">
        <v>577</v>
      </c>
      <c r="B264" s="5" t="s">
        <v>578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56"/>
        <v>25755541024.23</v>
      </c>
      <c r="AF264" s="9">
        <f t="shared" si="57"/>
        <v>23227526278.96</v>
      </c>
      <c r="AG264" s="9">
        <f t="shared" si="58"/>
        <v>2560328463.71</v>
      </c>
      <c r="AH264" s="9">
        <f t="shared" si="59"/>
        <v>2552484022.42</v>
      </c>
      <c r="AI264" s="9">
        <f t="shared" si="60"/>
        <v>2199802488.49</v>
      </c>
      <c r="AJ264" s="12" t="e">
        <f>#REF!-A264</f>
        <v>#REF!</v>
      </c>
      <c r="AK264" s="16"/>
      <c r="AL264" s="9">
        <f t="shared" si="64"/>
        <v>469500666.72</v>
      </c>
      <c r="AM264" s="16"/>
      <c r="AN264" s="16"/>
      <c r="AO264" s="16"/>
      <c r="AP264" s="16"/>
      <c r="AQ264" s="12" t="e">
        <f>#REF!+#REF!+#REF!</f>
        <v>#REF!</v>
      </c>
      <c r="AR264" s="12">
        <f t="shared" si="61"/>
        <v>-4701677.74</v>
      </c>
      <c r="AS264" s="12" t="e">
        <f>#REF!-AU264+#REF!+#REF!</f>
        <v>#REF!</v>
      </c>
      <c r="AT264" s="12" t="e">
        <f>AS264-VLOOKUP(A264,[1]选股结果!$A$2:$BJ$3005,48,FALSE)*0.08</f>
        <v>#REF!</v>
      </c>
      <c r="AU264" s="12">
        <f t="shared" si="65"/>
        <v>352681533.93</v>
      </c>
      <c r="AV264" s="12" t="e">
        <f>#REF!+S264+H264</f>
        <v>#REF!</v>
      </c>
      <c r="AW264" s="12" t="e">
        <f t="shared" si="66"/>
        <v>#REF!</v>
      </c>
      <c r="AX264" s="12" t="e">
        <f t="shared" si="67"/>
        <v>#REF!</v>
      </c>
      <c r="AY264" s="12" t="e">
        <f t="shared" si="68"/>
        <v>#REF!</v>
      </c>
      <c r="AZ264" s="12">
        <f t="shared" si="62"/>
        <v>-26183215710.59</v>
      </c>
      <c r="BA264" s="12">
        <f t="shared" si="63"/>
        <v>2560328463.71</v>
      </c>
      <c r="BB264" s="12" t="e">
        <f t="shared" si="69"/>
        <v>#REF!</v>
      </c>
    </row>
    <row r="265" spans="1:54">
      <c r="A265" s="5" t="s">
        <v>579</v>
      </c>
      <c r="B265" s="5" t="s">
        <v>580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56"/>
        <v>25530429696.7</v>
      </c>
      <c r="AF265" s="9">
        <f t="shared" si="57"/>
        <v>19316290304.58</v>
      </c>
      <c r="AG265" s="9">
        <f t="shared" si="58"/>
        <v>6265519761.86</v>
      </c>
      <c r="AH265" s="9">
        <f t="shared" si="59"/>
        <v>6254970346.43</v>
      </c>
      <c r="AI265" s="9">
        <f t="shared" si="60"/>
        <v>5076953811.45</v>
      </c>
      <c r="AJ265" s="12" t="e">
        <f>#REF!-A265</f>
        <v>#REF!</v>
      </c>
      <c r="AK265" s="16"/>
      <c r="AL265" s="9">
        <f t="shared" si="64"/>
        <v>469377022.29</v>
      </c>
      <c r="AM265" s="16"/>
      <c r="AN265" s="16"/>
      <c r="AO265" s="16"/>
      <c r="AP265" s="16"/>
      <c r="AQ265" s="12" t="e">
        <f>#REF!+#REF!+#REF!</f>
        <v>#REF!</v>
      </c>
      <c r="AR265" s="12">
        <f t="shared" si="61"/>
        <v>-47151274.76</v>
      </c>
      <c r="AS265" s="12" t="e">
        <f>#REF!-AU265+#REF!+#REF!</f>
        <v>#REF!</v>
      </c>
      <c r="AT265" s="12" t="e">
        <f>AS265-VLOOKUP(A265,[1]选股结果!$A$2:$BJ$3005,48,FALSE)*0.08</f>
        <v>#REF!</v>
      </c>
      <c r="AU265" s="12">
        <f t="shared" si="65"/>
        <v>1178016534.98</v>
      </c>
      <c r="AV265" s="12" t="e">
        <f>#REF!+S265+H265</f>
        <v>#REF!</v>
      </c>
      <c r="AW265" s="12" t="e">
        <f t="shared" si="66"/>
        <v>#REF!</v>
      </c>
      <c r="AX265" s="12" t="e">
        <f t="shared" si="67"/>
        <v>#REF!</v>
      </c>
      <c r="AY265" s="12" t="e">
        <f t="shared" si="68"/>
        <v>#REF!</v>
      </c>
      <c r="AZ265" s="12">
        <f t="shared" si="62"/>
        <v>-29274080571.45</v>
      </c>
      <c r="BA265" s="12">
        <f t="shared" si="63"/>
        <v>6265519761.86</v>
      </c>
      <c r="BB265" s="12" t="e">
        <f t="shared" si="69"/>
        <v>#REF!</v>
      </c>
    </row>
    <row r="266" spans="1:54">
      <c r="A266" s="5" t="s">
        <v>581</v>
      </c>
      <c r="B266" s="5" t="s">
        <v>582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56"/>
        <v>25499968066.98</v>
      </c>
      <c r="AF266" s="9">
        <f t="shared" si="57"/>
        <v>24159193508.68</v>
      </c>
      <c r="AG266" s="9">
        <f t="shared" si="58"/>
        <v>1590670127.72</v>
      </c>
      <c r="AH266" s="9">
        <f t="shared" si="59"/>
        <v>1597666346.74</v>
      </c>
      <c r="AI266" s="9">
        <f t="shared" si="60"/>
        <v>1283610751.44</v>
      </c>
      <c r="AJ266" s="12" t="e">
        <f>#REF!-A266</f>
        <v>#REF!</v>
      </c>
      <c r="AK266" s="16"/>
      <c r="AL266" s="9">
        <f t="shared" si="64"/>
        <v>1130361728.41</v>
      </c>
      <c r="AM266" s="16"/>
      <c r="AN266" s="16"/>
      <c r="AO266" s="16"/>
      <c r="AP266" s="16"/>
      <c r="AQ266" s="12" t="e">
        <f>#REF!+#REF!+#REF!</f>
        <v>#REF!</v>
      </c>
      <c r="AR266" s="12">
        <f t="shared" si="61"/>
        <v>-33615945.09</v>
      </c>
      <c r="AS266" s="12" t="e">
        <f>#REF!-AU266+#REF!+#REF!</f>
        <v>#REF!</v>
      </c>
      <c r="AT266" s="12" t="e">
        <f>AS266-VLOOKUP(A266,[1]选股结果!$A$2:$BJ$3005,48,FALSE)*0.08</f>
        <v>#REF!</v>
      </c>
      <c r="AU266" s="12">
        <f t="shared" si="65"/>
        <v>314055595.3</v>
      </c>
      <c r="AV266" s="12" t="e">
        <f>#REF!+S266+H266</f>
        <v>#REF!</v>
      </c>
      <c r="AW266" s="12" t="e">
        <f t="shared" si="66"/>
        <v>#REF!</v>
      </c>
      <c r="AX266" s="12" t="e">
        <f t="shared" si="67"/>
        <v>#REF!</v>
      </c>
      <c r="AY266" s="12" t="e">
        <f t="shared" si="68"/>
        <v>#REF!</v>
      </c>
      <c r="AZ266" s="12">
        <f t="shared" si="62"/>
        <v>-25790940510.96</v>
      </c>
      <c r="BA266" s="12">
        <f t="shared" si="63"/>
        <v>1590670127.72</v>
      </c>
      <c r="BB266" s="12" t="e">
        <f t="shared" si="69"/>
        <v>#REF!</v>
      </c>
    </row>
    <row r="267" spans="1:54">
      <c r="A267" s="5" t="s">
        <v>583</v>
      </c>
      <c r="B267" s="5" t="s">
        <v>584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70">C267</f>
        <v>25491054253</v>
      </c>
      <c r="AF267" s="9">
        <f t="shared" ref="AF267:AF330" si="71">(G267+O267+P267+Q267+R267)+S267</f>
        <v>25332786549</v>
      </c>
      <c r="AG267" s="9">
        <f t="shared" ref="AG267:AG330" si="72">AE267-AF267+T267+V267+W267-X267-Y267+Z267+AA267</f>
        <v>174145952</v>
      </c>
      <c r="AH267" s="9">
        <f t="shared" ref="AH267:AH330" si="73">AG267+AB267-AC267</f>
        <v>147102983</v>
      </c>
      <c r="AI267" s="9">
        <f t="shared" ref="AI267:AI330" si="74">AH267-AD267</f>
        <v>133769607</v>
      </c>
      <c r="AJ267" s="12" t="e">
        <f>#REF!-A267</f>
        <v>#REF!</v>
      </c>
      <c r="AK267" s="16"/>
      <c r="AL267" s="9">
        <f t="shared" si="64"/>
        <v>2888420262</v>
      </c>
      <c r="AM267" s="16"/>
      <c r="AN267" s="16"/>
      <c r="AO267" s="16"/>
      <c r="AP267" s="16"/>
      <c r="AQ267" s="12" t="e">
        <f>#REF!+#REF!+#REF!</f>
        <v>#REF!</v>
      </c>
      <c r="AR267" s="12">
        <f t="shared" si="61"/>
        <v>-2988740</v>
      </c>
      <c r="AS267" s="12" t="e">
        <f>#REF!-AU267+#REF!+#REF!</f>
        <v>#REF!</v>
      </c>
      <c r="AT267" s="12" t="e">
        <f>AS267-VLOOKUP(A267,[1]选股结果!$A$2:$BJ$3005,48,FALSE)*0.08</f>
        <v>#REF!</v>
      </c>
      <c r="AU267" s="12">
        <f t="shared" si="65"/>
        <v>13333376</v>
      </c>
      <c r="AV267" s="12" t="e">
        <f>#REF!+S267+H267</f>
        <v>#REF!</v>
      </c>
      <c r="AW267" s="12" t="e">
        <f t="shared" si="66"/>
        <v>#REF!</v>
      </c>
      <c r="AX267" s="12" t="e">
        <f t="shared" si="67"/>
        <v>#REF!</v>
      </c>
      <c r="AY267" s="12" t="e">
        <f t="shared" si="68"/>
        <v>#REF!</v>
      </c>
      <c r="AZ267" s="12">
        <f t="shared" si="62"/>
        <v>-24629397156</v>
      </c>
      <c r="BA267" s="12">
        <f t="shared" si="63"/>
        <v>174145952</v>
      </c>
      <c r="BB267" s="12" t="e">
        <f t="shared" si="69"/>
        <v>#REF!</v>
      </c>
    </row>
    <row r="268" spans="1:54">
      <c r="A268" s="5" t="s">
        <v>585</v>
      </c>
      <c r="B268" s="5" t="s">
        <v>586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70"/>
        <v>25286240026.97</v>
      </c>
      <c r="AF268" s="9">
        <f t="shared" si="71"/>
        <v>24866279380.11</v>
      </c>
      <c r="AG268" s="9">
        <f t="shared" si="72"/>
        <v>377893777.360004</v>
      </c>
      <c r="AH268" s="9">
        <f t="shared" si="73"/>
        <v>378175005.950004</v>
      </c>
      <c r="AI268" s="9">
        <f t="shared" si="74"/>
        <v>136429416.700004</v>
      </c>
      <c r="AJ268" s="12" t="e">
        <f>#REF!-A268</f>
        <v>#REF!</v>
      </c>
      <c r="AK268" s="16"/>
      <c r="AL268" s="9">
        <f t="shared" si="64"/>
        <v>1471451602.23</v>
      </c>
      <c r="AM268" s="16"/>
      <c r="AN268" s="16"/>
      <c r="AO268" s="16"/>
      <c r="AP268" s="16"/>
      <c r="AQ268" s="12" t="e">
        <f>#REF!+#REF!+#REF!</f>
        <v>#REF!</v>
      </c>
      <c r="AR268" s="12">
        <f t="shared" si="61"/>
        <v>-4115585.27</v>
      </c>
      <c r="AS268" s="12" t="e">
        <f>#REF!-AU268+#REF!+#REF!</f>
        <v>#REF!</v>
      </c>
      <c r="AT268" s="12" t="e">
        <f>AS268-VLOOKUP(A268,[1]选股结果!$A$2:$BJ$3005,48,FALSE)*0.08</f>
        <v>#REF!</v>
      </c>
      <c r="AU268" s="12">
        <f t="shared" si="65"/>
        <v>241745589.25</v>
      </c>
      <c r="AV268" s="12" t="e">
        <f>#REF!+S268+H268</f>
        <v>#REF!</v>
      </c>
      <c r="AW268" s="12" t="e">
        <f t="shared" si="66"/>
        <v>#REF!</v>
      </c>
      <c r="AX268" s="12" t="e">
        <f t="shared" si="67"/>
        <v>#REF!</v>
      </c>
      <c r="AY268" s="12" t="e">
        <f t="shared" si="68"/>
        <v>#REF!</v>
      </c>
      <c r="AZ268" s="12">
        <f t="shared" si="62"/>
        <v>-25602768185.3</v>
      </c>
      <c r="BA268" s="12">
        <f t="shared" si="63"/>
        <v>377893777.360004</v>
      </c>
      <c r="BB268" s="12" t="e">
        <f t="shared" si="69"/>
        <v>#REF!</v>
      </c>
    </row>
    <row r="269" spans="1:54">
      <c r="A269" s="5" t="s">
        <v>587</v>
      </c>
      <c r="B269" s="5" t="s">
        <v>588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70"/>
        <v>25076808612.5</v>
      </c>
      <c r="AF269" s="9">
        <f t="shared" si="71"/>
        <v>23349157326.9</v>
      </c>
      <c r="AG269" s="9">
        <f t="shared" si="72"/>
        <v>1581378611.88</v>
      </c>
      <c r="AH269" s="9">
        <f t="shared" si="73"/>
        <v>1605989821.09</v>
      </c>
      <c r="AI269" s="9">
        <f t="shared" si="74"/>
        <v>1349492495.97</v>
      </c>
      <c r="AJ269" s="12" t="e">
        <f>#REF!-A269</f>
        <v>#REF!</v>
      </c>
      <c r="AK269" s="16"/>
      <c r="AL269" s="9">
        <f t="shared" si="64"/>
        <v>446731598.97</v>
      </c>
      <c r="AM269" s="16"/>
      <c r="AN269" s="16"/>
      <c r="AO269" s="16"/>
      <c r="AP269" s="16"/>
      <c r="AQ269" s="12" t="e">
        <f>#REF!+#REF!+#REF!</f>
        <v>#REF!</v>
      </c>
      <c r="AR269" s="12">
        <f t="shared" si="61"/>
        <v>-25702259.42</v>
      </c>
      <c r="AS269" s="12" t="e">
        <f>#REF!-AU269+#REF!+#REF!</f>
        <v>#REF!</v>
      </c>
      <c r="AT269" s="12" t="e">
        <f>AS269-VLOOKUP(A269,[1]选股结果!$A$2:$BJ$3005,48,FALSE)*0.08</f>
        <v>#REF!</v>
      </c>
      <c r="AU269" s="12">
        <f t="shared" si="65"/>
        <v>256497325.12</v>
      </c>
      <c r="AV269" s="12" t="e">
        <f>#REF!+S269+H269</f>
        <v>#REF!</v>
      </c>
      <c r="AW269" s="12" t="e">
        <f t="shared" si="66"/>
        <v>#REF!</v>
      </c>
      <c r="AX269" s="12" t="e">
        <f t="shared" si="67"/>
        <v>#REF!</v>
      </c>
      <c r="AY269" s="12" t="e">
        <f t="shared" si="68"/>
        <v>#REF!</v>
      </c>
      <c r="AZ269" s="12">
        <f t="shared" si="62"/>
        <v>-25701386801.29</v>
      </c>
      <c r="BA269" s="12">
        <f t="shared" si="63"/>
        <v>1581378611.88</v>
      </c>
      <c r="BB269" s="12" t="e">
        <f t="shared" si="69"/>
        <v>#REF!</v>
      </c>
    </row>
    <row r="270" spans="1:54">
      <c r="A270" s="5" t="s">
        <v>589</v>
      </c>
      <c r="B270" s="5" t="s">
        <v>590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70"/>
        <v>24995745033.89</v>
      </c>
      <c r="AF270" s="9">
        <f t="shared" si="71"/>
        <v>23214597048.95</v>
      </c>
      <c r="AG270" s="9">
        <f t="shared" si="72"/>
        <v>1872468939.58</v>
      </c>
      <c r="AH270" s="9">
        <f t="shared" si="73"/>
        <v>1894243169.08</v>
      </c>
      <c r="AI270" s="9">
        <f t="shared" si="74"/>
        <v>1583229954.69</v>
      </c>
      <c r="AJ270" s="12" t="e">
        <f>#REF!-A270</f>
        <v>#REF!</v>
      </c>
      <c r="AK270" s="16"/>
      <c r="AL270" s="9">
        <f t="shared" si="64"/>
        <v>1446714915.06</v>
      </c>
      <c r="AM270" s="16"/>
      <c r="AN270" s="16"/>
      <c r="AO270" s="16"/>
      <c r="AP270" s="16"/>
      <c r="AQ270" s="12" t="e">
        <f>#REF!+#REF!+#REF!</f>
        <v>#REF!</v>
      </c>
      <c r="AR270" s="12">
        <f t="shared" si="61"/>
        <v>-28951105.76</v>
      </c>
      <c r="AS270" s="12" t="e">
        <f>#REF!-AU270+#REF!+#REF!</f>
        <v>#REF!</v>
      </c>
      <c r="AT270" s="12" t="e">
        <f>AS270-VLOOKUP(A270,[1]选股结果!$A$2:$BJ$3005,48,FALSE)*0.08</f>
        <v>#REF!</v>
      </c>
      <c r="AU270" s="12">
        <f t="shared" si="65"/>
        <v>311013214.39</v>
      </c>
      <c r="AV270" s="12" t="e">
        <f>#REF!+S270+H270</f>
        <v>#REF!</v>
      </c>
      <c r="AW270" s="12" t="e">
        <f t="shared" si="66"/>
        <v>#REF!</v>
      </c>
      <c r="AX270" s="12" t="e">
        <f t="shared" si="67"/>
        <v>#REF!</v>
      </c>
      <c r="AY270" s="12" t="e">
        <f t="shared" si="68"/>
        <v>#REF!</v>
      </c>
      <c r="AZ270" s="12">
        <f t="shared" si="62"/>
        <v>-25368230430.23</v>
      </c>
      <c r="BA270" s="12">
        <f t="shared" si="63"/>
        <v>1872468939.58</v>
      </c>
      <c r="BB270" s="12" t="e">
        <f t="shared" si="69"/>
        <v>#REF!</v>
      </c>
    </row>
    <row r="271" spans="1:54">
      <c r="A271" s="5" t="s">
        <v>591</v>
      </c>
      <c r="B271" s="5" t="s">
        <v>592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70"/>
        <v>24980386957.66</v>
      </c>
      <c r="AF271" s="9">
        <f t="shared" si="71"/>
        <v>21887599484.53</v>
      </c>
      <c r="AG271" s="9">
        <f t="shared" si="72"/>
        <v>4808124301.28</v>
      </c>
      <c r="AH271" s="9">
        <f t="shared" si="73"/>
        <v>4779251584.79</v>
      </c>
      <c r="AI271" s="9">
        <f t="shared" si="74"/>
        <v>3928270682.59</v>
      </c>
      <c r="AJ271" s="12" t="e">
        <f>#REF!-A271</f>
        <v>#REF!</v>
      </c>
      <c r="AK271" s="16"/>
      <c r="AL271" s="9">
        <f t="shared" si="64"/>
        <v>885716703.65</v>
      </c>
      <c r="AM271" s="16"/>
      <c r="AN271" s="16"/>
      <c r="AO271" s="16"/>
      <c r="AP271" s="16"/>
      <c r="AQ271" s="12" t="e">
        <f>#REF!+#REF!+#REF!</f>
        <v>#REF!</v>
      </c>
      <c r="AR271" s="12">
        <f t="shared" si="61"/>
        <v>-1549020.82</v>
      </c>
      <c r="AS271" s="12" t="e">
        <f>#REF!-AU271+#REF!+#REF!</f>
        <v>#REF!</v>
      </c>
      <c r="AT271" s="12" t="e">
        <f>AS271-VLOOKUP(A271,[1]选股结果!$A$2:$BJ$3005,48,FALSE)*0.08</f>
        <v>#REF!</v>
      </c>
      <c r="AU271" s="12">
        <f t="shared" si="65"/>
        <v>850980902.2</v>
      </c>
      <c r="AV271" s="12" t="e">
        <f>#REF!+S271+H271</f>
        <v>#REF!</v>
      </c>
      <c r="AW271" s="12" t="e">
        <f t="shared" si="66"/>
        <v>#REF!</v>
      </c>
      <c r="AX271" s="12" t="e">
        <f t="shared" si="67"/>
        <v>#REF!</v>
      </c>
      <c r="AY271" s="12" t="e">
        <f t="shared" si="68"/>
        <v>#REF!</v>
      </c>
      <c r="AZ271" s="12">
        <f t="shared" si="62"/>
        <v>-27060278088.13</v>
      </c>
      <c r="BA271" s="12">
        <f t="shared" si="63"/>
        <v>4808124301.28</v>
      </c>
      <c r="BB271" s="12" t="e">
        <f t="shared" si="69"/>
        <v>#REF!</v>
      </c>
    </row>
    <row r="272" spans="1:54">
      <c r="A272" s="5" t="s">
        <v>593</v>
      </c>
      <c r="B272" s="5" t="s">
        <v>594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70"/>
        <v>24916706410.26</v>
      </c>
      <c r="AF272" s="9">
        <f t="shared" si="71"/>
        <v>23167723831.21</v>
      </c>
      <c r="AG272" s="9">
        <f t="shared" si="72"/>
        <v>1580948922.24</v>
      </c>
      <c r="AH272" s="9">
        <f t="shared" si="73"/>
        <v>1574644271.47</v>
      </c>
      <c r="AI272" s="9">
        <f t="shared" si="74"/>
        <v>1369035245.06</v>
      </c>
      <c r="AJ272" s="12" t="e">
        <f>#REF!-A272</f>
        <v>#REF!</v>
      </c>
      <c r="AK272" s="16"/>
      <c r="AL272" s="9">
        <f t="shared" si="64"/>
        <v>477680287.64</v>
      </c>
      <c r="AM272" s="16"/>
      <c r="AN272" s="16"/>
      <c r="AO272" s="16"/>
      <c r="AP272" s="16"/>
      <c r="AQ272" s="12" t="e">
        <f>#REF!+#REF!+#REF!</f>
        <v>#REF!</v>
      </c>
      <c r="AR272" s="12">
        <f t="shared" si="61"/>
        <v>-1455493.68</v>
      </c>
      <c r="AS272" s="12" t="e">
        <f>#REF!-AU272+#REF!+#REF!</f>
        <v>#REF!</v>
      </c>
      <c r="AT272" s="12" t="e">
        <f>AS272-VLOOKUP(A272,[1]选股结果!$A$2:$BJ$3005,48,FALSE)*0.08</f>
        <v>#REF!</v>
      </c>
      <c r="AU272" s="12">
        <f t="shared" si="65"/>
        <v>205609026.41</v>
      </c>
      <c r="AV272" s="12" t="e">
        <f>#REF!+S272+H272</f>
        <v>#REF!</v>
      </c>
      <c r="AW272" s="12" t="e">
        <f t="shared" si="66"/>
        <v>#REF!</v>
      </c>
      <c r="AX272" s="12" t="e">
        <f t="shared" si="67"/>
        <v>#REF!</v>
      </c>
      <c r="AY272" s="12" t="e">
        <f t="shared" si="68"/>
        <v>#REF!</v>
      </c>
      <c r="AZ272" s="12">
        <f t="shared" si="62"/>
        <v>-24942355565.69</v>
      </c>
      <c r="BA272" s="12">
        <f t="shared" si="63"/>
        <v>1580948922.24</v>
      </c>
      <c r="BB272" s="12" t="e">
        <f t="shared" si="69"/>
        <v>#REF!</v>
      </c>
    </row>
    <row r="273" spans="1:54">
      <c r="A273" s="5" t="s">
        <v>595</v>
      </c>
      <c r="B273" s="5" t="s">
        <v>596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70"/>
        <v>24891090025.69</v>
      </c>
      <c r="AF273" s="9">
        <f t="shared" si="71"/>
        <v>132089610.71</v>
      </c>
      <c r="AG273" s="9">
        <f t="shared" si="72"/>
        <v>32144781251.92</v>
      </c>
      <c r="AH273" s="9">
        <f t="shared" si="73"/>
        <v>32098009475.85</v>
      </c>
      <c r="AI273" s="9">
        <f t="shared" si="74"/>
        <v>30808304581.55</v>
      </c>
      <c r="AJ273" s="12" t="e">
        <f>#REF!-A273</f>
        <v>#REF!</v>
      </c>
      <c r="AK273" s="16"/>
      <c r="AL273" s="9">
        <f t="shared" si="64"/>
        <v>170629433.22</v>
      </c>
      <c r="AM273" s="16"/>
      <c r="AN273" s="16"/>
      <c r="AO273" s="16"/>
      <c r="AP273" s="16"/>
      <c r="AQ273" s="12" t="e">
        <f>#REF!+#REF!+#REF!</f>
        <v>#REF!</v>
      </c>
      <c r="AR273" s="12">
        <f t="shared" si="61"/>
        <v>-7280434.65</v>
      </c>
      <c r="AS273" s="12" t="e">
        <f>#REF!-AU273+#REF!+#REF!</f>
        <v>#REF!</v>
      </c>
      <c r="AT273" s="12" t="e">
        <f>AS273-VLOOKUP(A273,[1]选股结果!$A$2:$BJ$3005,48,FALSE)*0.08</f>
        <v>#REF!</v>
      </c>
      <c r="AU273" s="12">
        <f t="shared" si="65"/>
        <v>1289704894.3</v>
      </c>
      <c r="AV273" s="12" t="e">
        <f>#REF!+S273+H273</f>
        <v>#REF!</v>
      </c>
      <c r="AW273" s="12" t="e">
        <f t="shared" si="66"/>
        <v>#REF!</v>
      </c>
      <c r="AX273" s="12" t="e">
        <f t="shared" si="67"/>
        <v>#REF!</v>
      </c>
      <c r="AY273" s="12" t="e">
        <f t="shared" si="68"/>
        <v>#REF!</v>
      </c>
      <c r="AZ273" s="12">
        <f t="shared" si="62"/>
        <v>-26110037954.65</v>
      </c>
      <c r="BA273" s="12">
        <f t="shared" si="63"/>
        <v>32144781251.92</v>
      </c>
      <c r="BB273" s="12" t="e">
        <f t="shared" si="69"/>
        <v>#REF!</v>
      </c>
    </row>
    <row r="274" spans="1:54">
      <c r="A274" s="5" t="s">
        <v>597</v>
      </c>
      <c r="B274" s="5" t="s">
        <v>598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70"/>
        <v>24872481010.06</v>
      </c>
      <c r="AF274" s="9">
        <f t="shared" si="71"/>
        <v>23744174304.47</v>
      </c>
      <c r="AG274" s="9">
        <f t="shared" si="72"/>
        <v>654516612.509996</v>
      </c>
      <c r="AH274" s="9">
        <f t="shared" si="73"/>
        <v>676961867.979996</v>
      </c>
      <c r="AI274" s="9">
        <f t="shared" si="74"/>
        <v>548759141.679996</v>
      </c>
      <c r="AJ274" s="12" t="e">
        <f>#REF!-A274</f>
        <v>#REF!</v>
      </c>
      <c r="AK274" s="16"/>
      <c r="AL274" s="9">
        <f t="shared" si="64"/>
        <v>3898470432.96</v>
      </c>
      <c r="AM274" s="16"/>
      <c r="AN274" s="16"/>
      <c r="AO274" s="16"/>
      <c r="AP274" s="16"/>
      <c r="AQ274" s="12" t="e">
        <f>#REF!+#REF!+#REF!</f>
        <v>#REF!</v>
      </c>
      <c r="AR274" s="12">
        <f t="shared" si="61"/>
        <v>-42147711.7</v>
      </c>
      <c r="AS274" s="12" t="e">
        <f>#REF!-AU274+#REF!+#REF!</f>
        <v>#REF!</v>
      </c>
      <c r="AT274" s="12" t="e">
        <f>AS274-VLOOKUP(A274,[1]选股结果!$A$2:$BJ$3005,48,FALSE)*0.08</f>
        <v>#REF!</v>
      </c>
      <c r="AU274" s="12">
        <f t="shared" si="65"/>
        <v>128202726.3</v>
      </c>
      <c r="AV274" s="12" t="e">
        <f>#REF!+S274+H274</f>
        <v>#REF!</v>
      </c>
      <c r="AW274" s="12" t="e">
        <f t="shared" si="66"/>
        <v>#REF!</v>
      </c>
      <c r="AX274" s="12" t="e">
        <f t="shared" si="67"/>
        <v>#REF!</v>
      </c>
      <c r="AY274" s="12" t="e">
        <f t="shared" si="68"/>
        <v>#REF!</v>
      </c>
      <c r="AZ274" s="12">
        <f t="shared" si="62"/>
        <v>-23243525397.96</v>
      </c>
      <c r="BA274" s="12">
        <f t="shared" si="63"/>
        <v>654516612.509996</v>
      </c>
      <c r="BB274" s="12" t="e">
        <f t="shared" si="69"/>
        <v>#REF!</v>
      </c>
    </row>
    <row r="275" spans="1:54">
      <c r="A275" s="5" t="s">
        <v>599</v>
      </c>
      <c r="B275" s="5" t="s">
        <v>600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70"/>
        <v>24847068370.41</v>
      </c>
      <c r="AF275" s="9">
        <f t="shared" si="71"/>
        <v>25186482924.66</v>
      </c>
      <c r="AG275" s="9">
        <f t="shared" si="72"/>
        <v>-182138957.120004</v>
      </c>
      <c r="AH275" s="9">
        <f t="shared" si="73"/>
        <v>-219034195.020004</v>
      </c>
      <c r="AI275" s="9">
        <f t="shared" si="74"/>
        <v>-312457289.550004</v>
      </c>
      <c r="AJ275" s="12" t="e">
        <f>#REF!-A275</f>
        <v>#REF!</v>
      </c>
      <c r="AK275" s="16"/>
      <c r="AL275" s="9">
        <f t="shared" si="64"/>
        <v>2635711274.13</v>
      </c>
      <c r="AM275" s="16"/>
      <c r="AN275" s="16"/>
      <c r="AO275" s="16"/>
      <c r="AP275" s="16"/>
      <c r="AQ275" s="12" t="e">
        <f>#REF!+#REF!+#REF!</f>
        <v>#REF!</v>
      </c>
      <c r="AR275" s="12">
        <f t="shared" si="61"/>
        <v>-33610537.39</v>
      </c>
      <c r="AS275" s="12" t="e">
        <f>#REF!-AU275+#REF!+#REF!</f>
        <v>#REF!</v>
      </c>
      <c r="AT275" s="12" t="e">
        <f>AS275-VLOOKUP(A275,[1]选股结果!$A$2:$BJ$3005,48,FALSE)*0.08</f>
        <v>#REF!</v>
      </c>
      <c r="AU275" s="12">
        <f t="shared" si="65"/>
        <v>93423094.53</v>
      </c>
      <c r="AV275" s="12" t="e">
        <f>#REF!+S275+H275</f>
        <v>#REF!</v>
      </c>
      <c r="AW275" s="12" t="e">
        <f t="shared" si="66"/>
        <v>#REF!</v>
      </c>
      <c r="AX275" s="12" t="e">
        <f t="shared" si="67"/>
        <v>#REF!</v>
      </c>
      <c r="AY275" s="12" t="e">
        <f t="shared" si="68"/>
        <v>#REF!</v>
      </c>
      <c r="AZ275" s="12">
        <f t="shared" si="62"/>
        <v>-23870279296.71</v>
      </c>
      <c r="BA275" s="12">
        <f t="shared" si="63"/>
        <v>-182138957.120004</v>
      </c>
      <c r="BB275" s="12" t="e">
        <f t="shared" si="69"/>
        <v>#REF!</v>
      </c>
    </row>
    <row r="276" spans="1:54">
      <c r="A276" s="5" t="s">
        <v>601</v>
      </c>
      <c r="B276" s="5" t="s">
        <v>602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70"/>
        <v>24820383707.5</v>
      </c>
      <c r="AF276" s="9">
        <f t="shared" si="71"/>
        <v>19128017225.42</v>
      </c>
      <c r="AG276" s="9">
        <f t="shared" si="72"/>
        <v>3853153029.89</v>
      </c>
      <c r="AH276" s="9">
        <f t="shared" si="73"/>
        <v>3823190762.61</v>
      </c>
      <c r="AI276" s="9">
        <f t="shared" si="74"/>
        <v>2655824927.92</v>
      </c>
      <c r="AJ276" s="12" t="e">
        <f>#REF!-A276</f>
        <v>#REF!</v>
      </c>
      <c r="AK276" s="16"/>
      <c r="AL276" s="9">
        <f t="shared" si="64"/>
        <v>2474713184.77</v>
      </c>
      <c r="AM276" s="16"/>
      <c r="AN276" s="16"/>
      <c r="AO276" s="16"/>
      <c r="AP276" s="16"/>
      <c r="AQ276" s="12" t="e">
        <f>#REF!+#REF!+#REF!</f>
        <v>#REF!</v>
      </c>
      <c r="AR276" s="12">
        <f t="shared" si="61"/>
        <v>-194412691.83</v>
      </c>
      <c r="AS276" s="12" t="e">
        <f>#REF!-AU276+#REF!+#REF!</f>
        <v>#REF!</v>
      </c>
      <c r="AT276" s="12" t="e">
        <f>AS276-VLOOKUP(A276,[1]选股结果!$A$2:$BJ$3005,48,FALSE)*0.08</f>
        <v>#REF!</v>
      </c>
      <c r="AU276" s="12">
        <f t="shared" si="65"/>
        <v>1167365834.69</v>
      </c>
      <c r="AV276" s="12" t="e">
        <f>#REF!+S276+H276</f>
        <v>#REF!</v>
      </c>
      <c r="AW276" s="12" t="e">
        <f t="shared" si="66"/>
        <v>#REF!</v>
      </c>
      <c r="AX276" s="12" t="e">
        <f t="shared" si="67"/>
        <v>#REF!</v>
      </c>
      <c r="AY276" s="12" t="e">
        <f t="shared" si="68"/>
        <v>#REF!</v>
      </c>
      <c r="AZ276" s="12">
        <f t="shared" si="62"/>
        <v>-27111090543.72</v>
      </c>
      <c r="BA276" s="12">
        <f t="shared" si="63"/>
        <v>3853153029.89</v>
      </c>
      <c r="BB276" s="12" t="e">
        <f t="shared" si="69"/>
        <v>#REF!</v>
      </c>
    </row>
    <row r="277" spans="1:54">
      <c r="A277" s="5" t="s">
        <v>603</v>
      </c>
      <c r="B277" s="5" t="s">
        <v>604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70"/>
        <v>24435850322.47</v>
      </c>
      <c r="AF277" s="9">
        <f t="shared" si="71"/>
        <v>21250701212.09</v>
      </c>
      <c r="AG277" s="9">
        <f t="shared" si="72"/>
        <v>3180356616.7</v>
      </c>
      <c r="AH277" s="9">
        <f t="shared" si="73"/>
        <v>3170599157.87</v>
      </c>
      <c r="AI277" s="9">
        <f t="shared" si="74"/>
        <v>2267827645.58</v>
      </c>
      <c r="AJ277" s="12" t="e">
        <f>#REF!-A277</f>
        <v>#REF!</v>
      </c>
      <c r="AK277" s="16"/>
      <c r="AL277" s="9">
        <f t="shared" si="64"/>
        <v>1879797969.78</v>
      </c>
      <c r="AM277" s="16"/>
      <c r="AN277" s="16"/>
      <c r="AO277" s="16"/>
      <c r="AP277" s="16"/>
      <c r="AQ277" s="12" t="e">
        <f>#REF!+#REF!+#REF!</f>
        <v>#REF!</v>
      </c>
      <c r="AR277" s="12">
        <f t="shared" si="61"/>
        <v>-1215214.21</v>
      </c>
      <c r="AS277" s="12" t="e">
        <f>#REF!-AU277+#REF!+#REF!</f>
        <v>#REF!</v>
      </c>
      <c r="AT277" s="12" t="e">
        <f>AS277-VLOOKUP(A277,[1]选股结果!$A$2:$BJ$3005,48,FALSE)*0.08</f>
        <v>#REF!</v>
      </c>
      <c r="AU277" s="12">
        <f t="shared" si="65"/>
        <v>902771512.29</v>
      </c>
      <c r="AV277" s="12" t="e">
        <f>#REF!+S277+H277</f>
        <v>#REF!</v>
      </c>
      <c r="AW277" s="12" t="e">
        <f t="shared" si="66"/>
        <v>#REF!</v>
      </c>
      <c r="AX277" s="12" t="e">
        <f t="shared" si="67"/>
        <v>#REF!</v>
      </c>
      <c r="AY277" s="12" t="e">
        <f t="shared" si="68"/>
        <v>#REF!</v>
      </c>
      <c r="AZ277" s="12">
        <f t="shared" si="62"/>
        <v>-25001981234.13</v>
      </c>
      <c r="BA277" s="12">
        <f t="shared" si="63"/>
        <v>3180356616.7</v>
      </c>
      <c r="BB277" s="12" t="e">
        <f t="shared" si="69"/>
        <v>#REF!</v>
      </c>
    </row>
    <row r="278" spans="1:54">
      <c r="A278" s="5" t="s">
        <v>605</v>
      </c>
      <c r="B278" s="5" t="s">
        <v>606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70"/>
        <v>24232279351.39</v>
      </c>
      <c r="AF278" s="9">
        <f t="shared" si="71"/>
        <v>18786973473.87</v>
      </c>
      <c r="AG278" s="9">
        <f t="shared" si="72"/>
        <v>5909878610.21</v>
      </c>
      <c r="AH278" s="9">
        <f t="shared" si="73"/>
        <v>5867670096.75</v>
      </c>
      <c r="AI278" s="9">
        <f t="shared" si="74"/>
        <v>4914033070.12</v>
      </c>
      <c r="AJ278" s="12" t="e">
        <f>#REF!-A278</f>
        <v>#REF!</v>
      </c>
      <c r="AK278" s="16"/>
      <c r="AL278" s="9">
        <f t="shared" si="64"/>
        <v>3046715526.68</v>
      </c>
      <c r="AM278" s="16"/>
      <c r="AN278" s="16"/>
      <c r="AO278" s="16"/>
      <c r="AP278" s="16"/>
      <c r="AQ278" s="12" t="e">
        <f>#REF!+#REF!+#REF!</f>
        <v>#REF!</v>
      </c>
      <c r="AR278" s="12">
        <f t="shared" si="61"/>
        <v>-24489545.2</v>
      </c>
      <c r="AS278" s="12" t="e">
        <f>#REF!-AU278+#REF!+#REF!</f>
        <v>#REF!</v>
      </c>
      <c r="AT278" s="12" t="e">
        <f>AS278-VLOOKUP(A278,[1]选股结果!$A$2:$BJ$3005,48,FALSE)*0.08</f>
        <v>#REF!</v>
      </c>
      <c r="AU278" s="12">
        <f t="shared" si="65"/>
        <v>953637026.63</v>
      </c>
      <c r="AV278" s="12" t="e">
        <f>#REF!+S278+H278</f>
        <v>#REF!</v>
      </c>
      <c r="AW278" s="12" t="e">
        <f t="shared" si="66"/>
        <v>#REF!</v>
      </c>
      <c r="AX278" s="12" t="e">
        <f t="shared" si="67"/>
        <v>#REF!</v>
      </c>
      <c r="AY278" s="12" t="e">
        <f t="shared" si="68"/>
        <v>#REF!</v>
      </c>
      <c r="AZ278" s="12">
        <f t="shared" si="62"/>
        <v>-25149643100.11</v>
      </c>
      <c r="BA278" s="12">
        <f t="shared" si="63"/>
        <v>5909878610.21</v>
      </c>
      <c r="BB278" s="12" t="e">
        <f t="shared" si="69"/>
        <v>#REF!</v>
      </c>
    </row>
    <row r="279" spans="1:54">
      <c r="A279" s="5" t="s">
        <v>607</v>
      </c>
      <c r="B279" s="5" t="s">
        <v>608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70"/>
        <v>24091058044.99</v>
      </c>
      <c r="AF279" s="9">
        <f t="shared" si="71"/>
        <v>19860912881.68</v>
      </c>
      <c r="AG279" s="9">
        <f t="shared" si="72"/>
        <v>4046250538.38</v>
      </c>
      <c r="AH279" s="9">
        <f t="shared" si="73"/>
        <v>4035678018.24</v>
      </c>
      <c r="AI279" s="9">
        <f t="shared" si="74"/>
        <v>3374398080.29</v>
      </c>
      <c r="AJ279" s="12" t="e">
        <f>#REF!-A279</f>
        <v>#REF!</v>
      </c>
      <c r="AK279" s="16"/>
      <c r="AL279" s="9">
        <f t="shared" si="64"/>
        <v>918756546.02</v>
      </c>
      <c r="AM279" s="16"/>
      <c r="AN279" s="16"/>
      <c r="AO279" s="16"/>
      <c r="AP279" s="16"/>
      <c r="AQ279" s="12" t="e">
        <f>#REF!+#REF!+#REF!</f>
        <v>#REF!</v>
      </c>
      <c r="AR279" s="12">
        <f t="shared" si="61"/>
        <v>-2724829.79</v>
      </c>
      <c r="AS279" s="12" t="e">
        <f>#REF!-AU279+#REF!+#REF!</f>
        <v>#REF!</v>
      </c>
      <c r="AT279" s="12" t="e">
        <f>AS279-VLOOKUP(A279,[1]选股结果!$A$2:$BJ$3005,48,FALSE)*0.08</f>
        <v>#REF!</v>
      </c>
      <c r="AU279" s="12">
        <f t="shared" si="65"/>
        <v>661279937.95</v>
      </c>
      <c r="AV279" s="12" t="e">
        <f>#REF!+S279+H279</f>
        <v>#REF!</v>
      </c>
      <c r="AW279" s="12" t="e">
        <f t="shared" si="66"/>
        <v>#REF!</v>
      </c>
      <c r="AX279" s="12" t="e">
        <f t="shared" si="67"/>
        <v>#REF!</v>
      </c>
      <c r="AY279" s="12" t="e">
        <f t="shared" si="68"/>
        <v>#REF!</v>
      </c>
      <c r="AZ279" s="12">
        <f t="shared" si="62"/>
        <v>-24905046132.96</v>
      </c>
      <c r="BA279" s="12">
        <f t="shared" si="63"/>
        <v>4046250538.38</v>
      </c>
      <c r="BB279" s="12" t="e">
        <f t="shared" si="69"/>
        <v>#REF!</v>
      </c>
    </row>
    <row r="280" spans="1:54">
      <c r="A280" s="5" t="s">
        <v>609</v>
      </c>
      <c r="B280" s="5" t="s">
        <v>610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70"/>
        <v>24053780777.71</v>
      </c>
      <c r="AF280" s="9">
        <f t="shared" si="71"/>
        <v>23555219791.33</v>
      </c>
      <c r="AG280" s="9">
        <f t="shared" si="72"/>
        <v>658183542.339997</v>
      </c>
      <c r="AH280" s="9">
        <f t="shared" si="73"/>
        <v>658711291.049997</v>
      </c>
      <c r="AI280" s="9">
        <f t="shared" si="74"/>
        <v>438656545.549997</v>
      </c>
      <c r="AJ280" s="12" t="e">
        <f>#REF!-A280</f>
        <v>#REF!</v>
      </c>
      <c r="AK280" s="16"/>
      <c r="AL280" s="9">
        <f t="shared" si="64"/>
        <v>1420168638.59</v>
      </c>
      <c r="AM280" s="16"/>
      <c r="AN280" s="16"/>
      <c r="AO280" s="16"/>
      <c r="AP280" s="16"/>
      <c r="AQ280" s="12" t="e">
        <f>#REF!+#REF!+#REF!</f>
        <v>#REF!</v>
      </c>
      <c r="AR280" s="12">
        <f t="shared" si="61"/>
        <v>-30897838.43</v>
      </c>
      <c r="AS280" s="12" t="e">
        <f>#REF!-AU280+#REF!+#REF!</f>
        <v>#REF!</v>
      </c>
      <c r="AT280" s="12" t="e">
        <f>AS280-VLOOKUP(A280,[1]选股结果!$A$2:$BJ$3005,48,FALSE)*0.08</f>
        <v>#REF!</v>
      </c>
      <c r="AU280" s="12">
        <f t="shared" si="65"/>
        <v>220054745.5</v>
      </c>
      <c r="AV280" s="12" t="e">
        <f>#REF!+S280+H280</f>
        <v>#REF!</v>
      </c>
      <c r="AW280" s="12" t="e">
        <f t="shared" si="66"/>
        <v>#REF!</v>
      </c>
      <c r="AX280" s="12" t="e">
        <f t="shared" si="67"/>
        <v>#REF!</v>
      </c>
      <c r="AY280" s="12" t="e">
        <f t="shared" si="68"/>
        <v>#REF!</v>
      </c>
      <c r="AZ280" s="12">
        <f t="shared" si="62"/>
        <v>-24635623658.5</v>
      </c>
      <c r="BA280" s="12">
        <f t="shared" si="63"/>
        <v>658183542.339997</v>
      </c>
      <c r="BB280" s="12" t="e">
        <f t="shared" si="69"/>
        <v>#REF!</v>
      </c>
    </row>
    <row r="281" spans="1:54">
      <c r="A281" s="5" t="s">
        <v>611</v>
      </c>
      <c r="B281" s="5" t="s">
        <v>612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70"/>
        <v>23962168070.79</v>
      </c>
      <c r="AF281" s="9">
        <f t="shared" si="71"/>
        <v>22643400749.51</v>
      </c>
      <c r="AG281" s="9">
        <f t="shared" si="72"/>
        <v>786579505.669999</v>
      </c>
      <c r="AH281" s="9">
        <f t="shared" si="73"/>
        <v>823005135.349999</v>
      </c>
      <c r="AI281" s="9">
        <f t="shared" si="74"/>
        <v>756204466.649999</v>
      </c>
      <c r="AJ281" s="12" t="e">
        <f>#REF!-A281</f>
        <v>#REF!</v>
      </c>
      <c r="AK281" s="16"/>
      <c r="AL281" s="9">
        <f t="shared" si="64"/>
        <v>1549754187.47</v>
      </c>
      <c r="AM281" s="16"/>
      <c r="AN281" s="16"/>
      <c r="AO281" s="16"/>
      <c r="AP281" s="16"/>
      <c r="AQ281" s="12" t="e">
        <f>#REF!+#REF!+#REF!</f>
        <v>#REF!</v>
      </c>
      <c r="AR281" s="12">
        <f t="shared" si="61"/>
        <v>-38363579.63</v>
      </c>
      <c r="AS281" s="12" t="e">
        <f>#REF!-AU281+#REF!+#REF!</f>
        <v>#REF!</v>
      </c>
      <c r="AT281" s="12" t="e">
        <f>AS281-VLOOKUP(A281,[1]选股结果!$A$2:$BJ$3005,48,FALSE)*0.08</f>
        <v>#REF!</v>
      </c>
      <c r="AU281" s="12">
        <f t="shared" si="65"/>
        <v>66800668.6999999</v>
      </c>
      <c r="AV281" s="12" t="e">
        <f>#REF!+S281+H281</f>
        <v>#REF!</v>
      </c>
      <c r="AW281" s="12" t="e">
        <f t="shared" si="66"/>
        <v>#REF!</v>
      </c>
      <c r="AX281" s="12" t="e">
        <f t="shared" si="67"/>
        <v>#REF!</v>
      </c>
      <c r="AY281" s="12" t="e">
        <f t="shared" si="68"/>
        <v>#REF!</v>
      </c>
      <c r="AZ281" s="12">
        <f t="shared" si="62"/>
        <v>-24326480635.67</v>
      </c>
      <c r="BA281" s="12">
        <f t="shared" si="63"/>
        <v>786579505.669999</v>
      </c>
      <c r="BB281" s="12" t="e">
        <f t="shared" si="69"/>
        <v>#REF!</v>
      </c>
    </row>
    <row r="282" spans="1:54">
      <c r="A282" s="5" t="s">
        <v>613</v>
      </c>
      <c r="B282" s="5" t="s">
        <v>614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70"/>
        <v>23813655783.96</v>
      </c>
      <c r="AF282" s="9">
        <f t="shared" si="71"/>
        <v>21201270708.16</v>
      </c>
      <c r="AG282" s="9">
        <f t="shared" si="72"/>
        <v>2609562896.19</v>
      </c>
      <c r="AH282" s="9">
        <f t="shared" si="73"/>
        <v>2610592002.23</v>
      </c>
      <c r="AI282" s="9">
        <f t="shared" si="74"/>
        <v>2226909248.78</v>
      </c>
      <c r="AJ282" s="12" t="e">
        <f>#REF!-A282</f>
        <v>#REF!</v>
      </c>
      <c r="AK282" s="16"/>
      <c r="AL282" s="9">
        <f t="shared" si="64"/>
        <v>1106334240.26</v>
      </c>
      <c r="AM282" s="16"/>
      <c r="AN282" s="16"/>
      <c r="AO282" s="16"/>
      <c r="AP282" s="16"/>
      <c r="AQ282" s="12" t="e">
        <f>#REF!+#REF!+#REF!</f>
        <v>#REF!</v>
      </c>
      <c r="AR282" s="12">
        <f t="shared" si="61"/>
        <v>-1720902.85</v>
      </c>
      <c r="AS282" s="12" t="e">
        <f>#REF!-AU282+#REF!+#REF!</f>
        <v>#REF!</v>
      </c>
      <c r="AT282" s="12" t="e">
        <f>AS282-VLOOKUP(A282,[1]选股结果!$A$2:$BJ$3005,48,FALSE)*0.08</f>
        <v>#REF!</v>
      </c>
      <c r="AU282" s="12">
        <f t="shared" si="65"/>
        <v>383682753.45</v>
      </c>
      <c r="AV282" s="12" t="e">
        <f>#REF!+S282+H282</f>
        <v>#REF!</v>
      </c>
      <c r="AW282" s="12" t="e">
        <f t="shared" si="66"/>
        <v>#REF!</v>
      </c>
      <c r="AX282" s="12" t="e">
        <f t="shared" si="67"/>
        <v>#REF!</v>
      </c>
      <c r="AY282" s="12" t="e">
        <f t="shared" si="68"/>
        <v>#REF!</v>
      </c>
      <c r="AZ282" s="12">
        <f t="shared" si="62"/>
        <v>-24347213837.69</v>
      </c>
      <c r="BA282" s="12">
        <f t="shared" si="63"/>
        <v>2609562896.19</v>
      </c>
      <c r="BB282" s="12" t="e">
        <f t="shared" si="69"/>
        <v>#REF!</v>
      </c>
    </row>
    <row r="283" spans="1:54">
      <c r="A283" s="5" t="s">
        <v>615</v>
      </c>
      <c r="B283" s="5" t="s">
        <v>616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70"/>
        <v>23714818646.91</v>
      </c>
      <c r="AF283" s="9">
        <f t="shared" si="71"/>
        <v>20478618165.84</v>
      </c>
      <c r="AG283" s="9">
        <f t="shared" si="72"/>
        <v>3253218374.26</v>
      </c>
      <c r="AH283" s="9">
        <f t="shared" si="73"/>
        <v>3289461754.56</v>
      </c>
      <c r="AI283" s="9">
        <f t="shared" si="74"/>
        <v>2754332688.89</v>
      </c>
      <c r="AJ283" s="12" t="e">
        <f>#REF!-A283</f>
        <v>#REF!</v>
      </c>
      <c r="AK283" s="16"/>
      <c r="AL283" s="9">
        <f t="shared" si="64"/>
        <v>697607861.42</v>
      </c>
      <c r="AM283" s="16"/>
      <c r="AN283" s="16"/>
      <c r="AO283" s="16"/>
      <c r="AP283" s="16"/>
      <c r="AQ283" s="12" t="e">
        <f>#REF!+#REF!+#REF!</f>
        <v>#REF!</v>
      </c>
      <c r="AR283" s="12">
        <f t="shared" si="61"/>
        <v>-38200979.16</v>
      </c>
      <c r="AS283" s="12" t="e">
        <f>#REF!-AU283+#REF!+#REF!</f>
        <v>#REF!</v>
      </c>
      <c r="AT283" s="12" t="e">
        <f>AS283-VLOOKUP(A283,[1]选股结果!$A$2:$BJ$3005,48,FALSE)*0.08</f>
        <v>#REF!</v>
      </c>
      <c r="AU283" s="12">
        <f t="shared" si="65"/>
        <v>535129065.67</v>
      </c>
      <c r="AV283" s="12" t="e">
        <f>#REF!+S283+H283</f>
        <v>#REF!</v>
      </c>
      <c r="AW283" s="12" t="e">
        <f t="shared" si="66"/>
        <v>#REF!</v>
      </c>
      <c r="AX283" s="12" t="e">
        <f t="shared" si="67"/>
        <v>#REF!</v>
      </c>
      <c r="AY283" s="12" t="e">
        <f t="shared" si="68"/>
        <v>#REF!</v>
      </c>
      <c r="AZ283" s="12">
        <f t="shared" si="62"/>
        <v>-24661621035.13</v>
      </c>
      <c r="BA283" s="12">
        <f t="shared" si="63"/>
        <v>3253218374.26</v>
      </c>
      <c r="BB283" s="12" t="e">
        <f t="shared" si="69"/>
        <v>#REF!</v>
      </c>
    </row>
    <row r="284" spans="1:54">
      <c r="A284" s="5" t="s">
        <v>617</v>
      </c>
      <c r="B284" s="5" t="s">
        <v>618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70"/>
        <v>23474953161.17</v>
      </c>
      <c r="AF284" s="9">
        <f t="shared" si="71"/>
        <v>22950403764.7</v>
      </c>
      <c r="AG284" s="9">
        <f t="shared" si="72"/>
        <v>533049847.58999</v>
      </c>
      <c r="AH284" s="9">
        <f t="shared" si="73"/>
        <v>534914430.40999</v>
      </c>
      <c r="AI284" s="9">
        <f t="shared" si="74"/>
        <v>397152658.94999</v>
      </c>
      <c r="AJ284" s="12" t="e">
        <f>#REF!-A284</f>
        <v>#REF!</v>
      </c>
      <c r="AK284" s="16"/>
      <c r="AL284" s="9">
        <f t="shared" si="64"/>
        <v>184021688.4</v>
      </c>
      <c r="AM284" s="16"/>
      <c r="AN284" s="16"/>
      <c r="AO284" s="16"/>
      <c r="AP284" s="16"/>
      <c r="AQ284" s="12" t="e">
        <f>#REF!+#REF!+#REF!</f>
        <v>#REF!</v>
      </c>
      <c r="AR284" s="12">
        <f t="shared" si="61"/>
        <v>-2271778.19</v>
      </c>
      <c r="AS284" s="12" t="e">
        <f>#REF!-AU284+#REF!+#REF!</f>
        <v>#REF!</v>
      </c>
      <c r="AT284" s="12" t="e">
        <f>AS284-VLOOKUP(A284,[1]选股结果!$A$2:$BJ$3005,48,FALSE)*0.08</f>
        <v>#REF!</v>
      </c>
      <c r="AU284" s="12">
        <f t="shared" si="65"/>
        <v>137761771.46</v>
      </c>
      <c r="AV284" s="12" t="e">
        <f>#REF!+S284+H284</f>
        <v>#REF!</v>
      </c>
      <c r="AW284" s="12" t="e">
        <f t="shared" si="66"/>
        <v>#REF!</v>
      </c>
      <c r="AX284" s="12" t="e">
        <f t="shared" si="67"/>
        <v>#REF!</v>
      </c>
      <c r="AY284" s="12" t="e">
        <f t="shared" si="68"/>
        <v>#REF!</v>
      </c>
      <c r="AZ284" s="12">
        <f t="shared" si="62"/>
        <v>-23600112647.6</v>
      </c>
      <c r="BA284" s="12">
        <f t="shared" si="63"/>
        <v>533049847.58999</v>
      </c>
      <c r="BB284" s="12" t="e">
        <f t="shared" si="69"/>
        <v>#REF!</v>
      </c>
    </row>
    <row r="285" spans="1:54">
      <c r="A285" s="5" t="s">
        <v>619</v>
      </c>
      <c r="B285" s="5" t="s">
        <v>620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70"/>
        <v>23471771862.24</v>
      </c>
      <c r="AF285" s="9">
        <f t="shared" si="71"/>
        <v>17412415384.81</v>
      </c>
      <c r="AG285" s="9">
        <f t="shared" si="72"/>
        <v>5675202628.39</v>
      </c>
      <c r="AH285" s="9">
        <f t="shared" si="73"/>
        <v>4821267015.91</v>
      </c>
      <c r="AI285" s="9">
        <f t="shared" si="74"/>
        <v>3548933441.32</v>
      </c>
      <c r="AJ285" s="12" t="e">
        <f>#REF!-A285</f>
        <v>#REF!</v>
      </c>
      <c r="AK285" s="16"/>
      <c r="AL285" s="9">
        <f t="shared" si="64"/>
        <v>1826760308.77</v>
      </c>
      <c r="AM285" s="16"/>
      <c r="AN285" s="16"/>
      <c r="AO285" s="16"/>
      <c r="AP285" s="16"/>
      <c r="AQ285" s="12" t="e">
        <f>#REF!+#REF!+#REF!</f>
        <v>#REF!</v>
      </c>
      <c r="AR285" s="12">
        <f t="shared" si="61"/>
        <v>-12179978.81</v>
      </c>
      <c r="AS285" s="12" t="e">
        <f>#REF!-AU285+#REF!+#REF!</f>
        <v>#REF!</v>
      </c>
      <c r="AT285" s="12" t="e">
        <f>AS285-VLOOKUP(A285,[1]选股结果!$A$2:$BJ$3005,48,FALSE)*0.08</f>
        <v>#REF!</v>
      </c>
      <c r="AU285" s="12">
        <f t="shared" si="65"/>
        <v>1272333574.59</v>
      </c>
      <c r="AV285" s="12" t="e">
        <f>#REF!+S285+H285</f>
        <v>#REF!</v>
      </c>
      <c r="AW285" s="12" t="e">
        <f t="shared" si="66"/>
        <v>#REF!</v>
      </c>
      <c r="AX285" s="12" t="e">
        <f t="shared" si="67"/>
        <v>#REF!</v>
      </c>
      <c r="AY285" s="12" t="e">
        <f t="shared" si="68"/>
        <v>#REF!</v>
      </c>
      <c r="AZ285" s="12">
        <f t="shared" si="62"/>
        <v>-25815469982.41</v>
      </c>
      <c r="BA285" s="12">
        <f t="shared" si="63"/>
        <v>5675202628.39</v>
      </c>
      <c r="BB285" s="12" t="e">
        <f t="shared" si="69"/>
        <v>#REF!</v>
      </c>
    </row>
    <row r="286" spans="1:54">
      <c r="A286" s="5" t="s">
        <v>621</v>
      </c>
      <c r="B286" s="5" t="s">
        <v>622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70"/>
        <v>23441504152.54</v>
      </c>
      <c r="AF286" s="9">
        <f t="shared" si="71"/>
        <v>23359678283.88</v>
      </c>
      <c r="AG286" s="9">
        <f t="shared" si="72"/>
        <v>20640800.8699998</v>
      </c>
      <c r="AH286" s="9">
        <f t="shared" si="73"/>
        <v>-27759421.3700002</v>
      </c>
      <c r="AI286" s="9">
        <f t="shared" si="74"/>
        <v>-182703777.87</v>
      </c>
      <c r="AJ286" s="12" t="e">
        <f>#REF!-A286</f>
        <v>#REF!</v>
      </c>
      <c r="AK286" s="16"/>
      <c r="AL286" s="9">
        <f t="shared" si="64"/>
        <v>1893799720.23</v>
      </c>
      <c r="AM286" s="16"/>
      <c r="AN286" s="16"/>
      <c r="AO286" s="16"/>
      <c r="AP286" s="16"/>
      <c r="AQ286" s="12" t="e">
        <f>#REF!+#REF!+#REF!</f>
        <v>#REF!</v>
      </c>
      <c r="AR286" s="12">
        <f t="shared" si="61"/>
        <v>-31728234.06</v>
      </c>
      <c r="AS286" s="12" t="e">
        <f>#REF!-AU286+#REF!+#REF!</f>
        <v>#REF!</v>
      </c>
      <c r="AT286" s="12" t="e">
        <f>AS286-VLOOKUP(A286,[1]选股结果!$A$2:$BJ$3005,48,FALSE)*0.08</f>
        <v>#REF!</v>
      </c>
      <c r="AU286" s="12">
        <f t="shared" si="65"/>
        <v>154944356.5</v>
      </c>
      <c r="AV286" s="12" t="e">
        <f>#REF!+S286+H286</f>
        <v>#REF!</v>
      </c>
      <c r="AW286" s="12" t="e">
        <f t="shared" si="66"/>
        <v>#REF!</v>
      </c>
      <c r="AX286" s="12" t="e">
        <f t="shared" si="67"/>
        <v>#REF!</v>
      </c>
      <c r="AY286" s="12" t="e">
        <f t="shared" si="68"/>
        <v>#REF!</v>
      </c>
      <c r="AZ286" s="12">
        <f t="shared" si="62"/>
        <v>-23880984152.11</v>
      </c>
      <c r="BA286" s="12">
        <f t="shared" si="63"/>
        <v>20640800.8699998</v>
      </c>
      <c r="BB286" s="12" t="e">
        <f t="shared" si="69"/>
        <v>#REF!</v>
      </c>
    </row>
    <row r="287" spans="1:54">
      <c r="A287" s="5" t="s">
        <v>623</v>
      </c>
      <c r="B287" s="5" t="s">
        <v>624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70"/>
        <v>23231593867.38</v>
      </c>
      <c r="AF287" s="9">
        <f t="shared" si="71"/>
        <v>19719272975.11</v>
      </c>
      <c r="AG287" s="9">
        <f t="shared" si="72"/>
        <v>3629469891.62</v>
      </c>
      <c r="AH287" s="9">
        <f t="shared" si="73"/>
        <v>3645348694.3</v>
      </c>
      <c r="AI287" s="9">
        <f t="shared" si="74"/>
        <v>3079057150.22</v>
      </c>
      <c r="AJ287" s="12" t="e">
        <f>#REF!-A287</f>
        <v>#REF!</v>
      </c>
      <c r="AK287" s="16"/>
      <c r="AL287" s="9">
        <f t="shared" si="64"/>
        <v>1811713115.05</v>
      </c>
      <c r="AM287" s="16"/>
      <c r="AN287" s="16"/>
      <c r="AO287" s="16"/>
      <c r="AP287" s="16"/>
      <c r="AQ287" s="12" t="e">
        <f>#REF!+#REF!+#REF!</f>
        <v>#REF!</v>
      </c>
      <c r="AR287" s="12">
        <f t="shared" si="61"/>
        <v>-21438412.94</v>
      </c>
      <c r="AS287" s="12" t="e">
        <f>#REF!-AU287+#REF!+#REF!</f>
        <v>#REF!</v>
      </c>
      <c r="AT287" s="12" t="e">
        <f>AS287-VLOOKUP(A287,[1]选股结果!$A$2:$BJ$3005,48,FALSE)*0.08</f>
        <v>#REF!</v>
      </c>
      <c r="AU287" s="12">
        <f t="shared" si="65"/>
        <v>566291544.08</v>
      </c>
      <c r="AV287" s="12" t="e">
        <f>#REF!+S287+H287</f>
        <v>#REF!</v>
      </c>
      <c r="AW287" s="12" t="e">
        <f t="shared" si="66"/>
        <v>#REF!</v>
      </c>
      <c r="AX287" s="12" t="e">
        <f t="shared" si="67"/>
        <v>#REF!</v>
      </c>
      <c r="AY287" s="12" t="e">
        <f t="shared" si="68"/>
        <v>#REF!</v>
      </c>
      <c r="AZ287" s="12">
        <f t="shared" si="62"/>
        <v>-23598671954.41</v>
      </c>
      <c r="BA287" s="12">
        <f t="shared" si="63"/>
        <v>3629469891.62</v>
      </c>
      <c r="BB287" s="12" t="e">
        <f t="shared" si="69"/>
        <v>#REF!</v>
      </c>
    </row>
    <row r="288" spans="1:54">
      <c r="A288" s="5" t="s">
        <v>625</v>
      </c>
      <c r="B288" s="5" t="s">
        <v>626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70"/>
        <v>23108068112.6</v>
      </c>
      <c r="AF288" s="9">
        <f t="shared" si="71"/>
        <v>22421558567.62</v>
      </c>
      <c r="AG288" s="9">
        <f t="shared" si="72"/>
        <v>662031445.68</v>
      </c>
      <c r="AH288" s="9">
        <f t="shared" si="73"/>
        <v>658934359.53</v>
      </c>
      <c r="AI288" s="9">
        <f t="shared" si="74"/>
        <v>558035517.99</v>
      </c>
      <c r="AJ288" s="12" t="e">
        <f>#REF!-A288</f>
        <v>#REF!</v>
      </c>
      <c r="AK288" s="16"/>
      <c r="AL288" s="9">
        <f t="shared" si="64"/>
        <v>769110228.55</v>
      </c>
      <c r="AM288" s="16"/>
      <c r="AN288" s="16"/>
      <c r="AO288" s="16"/>
      <c r="AP288" s="16"/>
      <c r="AQ288" s="12" t="e">
        <f>#REF!+#REF!+#REF!</f>
        <v>#REF!</v>
      </c>
      <c r="AR288" s="12">
        <f t="shared" si="61"/>
        <v>-5389016.4</v>
      </c>
      <c r="AS288" s="12" t="e">
        <f>#REF!-AU288+#REF!+#REF!</f>
        <v>#REF!</v>
      </c>
      <c r="AT288" s="12" t="e">
        <f>AS288-VLOOKUP(A288,[1]选股结果!$A$2:$BJ$3005,48,FALSE)*0.08</f>
        <v>#REF!</v>
      </c>
      <c r="AU288" s="12">
        <f t="shared" si="65"/>
        <v>100898841.54</v>
      </c>
      <c r="AV288" s="12" t="e">
        <f>#REF!+S288+H288</f>
        <v>#REF!</v>
      </c>
      <c r="AW288" s="12" t="e">
        <f t="shared" si="66"/>
        <v>#REF!</v>
      </c>
      <c r="AX288" s="12" t="e">
        <f t="shared" si="67"/>
        <v>#REF!</v>
      </c>
      <c r="AY288" s="12" t="e">
        <f t="shared" si="68"/>
        <v>#REF!</v>
      </c>
      <c r="AZ288" s="12">
        <f t="shared" si="62"/>
        <v>-23174837549.96</v>
      </c>
      <c r="BA288" s="12">
        <f t="shared" si="63"/>
        <v>662031445.68</v>
      </c>
      <c r="BB288" s="12" t="e">
        <f t="shared" si="69"/>
        <v>#REF!</v>
      </c>
    </row>
    <row r="289" spans="1:54">
      <c r="A289" s="5" t="s">
        <v>627</v>
      </c>
      <c r="B289" s="5" t="s">
        <v>628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70"/>
        <v>23066374000</v>
      </c>
      <c r="AF289" s="9">
        <f t="shared" si="71"/>
        <v>196141000</v>
      </c>
      <c r="AG289" s="9">
        <f t="shared" si="72"/>
        <v>17731575000</v>
      </c>
      <c r="AH289" s="9">
        <f t="shared" si="73"/>
        <v>17745659000</v>
      </c>
      <c r="AI289" s="9">
        <f t="shared" si="74"/>
        <v>15994024000</v>
      </c>
      <c r="AJ289" s="12" t="e">
        <f>#REF!-A289</f>
        <v>#REF!</v>
      </c>
      <c r="AK289" s="16"/>
      <c r="AL289" s="9">
        <f t="shared" si="64"/>
        <v>182057000</v>
      </c>
      <c r="AM289" s="16"/>
      <c r="AN289" s="16"/>
      <c r="AO289" s="16"/>
      <c r="AP289" s="16"/>
      <c r="AQ289" s="12" t="e">
        <f>#REF!+#REF!+#REF!</f>
        <v>#REF!</v>
      </c>
      <c r="AR289" s="12">
        <f t="shared" si="61"/>
        <v>-25788000</v>
      </c>
      <c r="AS289" s="12" t="e">
        <f>#REF!-AU289+#REF!+#REF!</f>
        <v>#REF!</v>
      </c>
      <c r="AT289" s="12" t="e">
        <f>AS289-VLOOKUP(A289,[1]选股结果!$A$2:$BJ$3005,48,FALSE)*0.08</f>
        <v>#REF!</v>
      </c>
      <c r="AU289" s="12">
        <f t="shared" si="65"/>
        <v>1751635000</v>
      </c>
      <c r="AV289" s="12" t="e">
        <f>#REF!+S289+H289</f>
        <v>#REF!</v>
      </c>
      <c r="AW289" s="12" t="e">
        <f t="shared" si="66"/>
        <v>#REF!</v>
      </c>
      <c r="AX289" s="12" t="e">
        <f t="shared" si="67"/>
        <v>#REF!</v>
      </c>
      <c r="AY289" s="12" t="e">
        <f t="shared" si="68"/>
        <v>#REF!</v>
      </c>
      <c r="AZ289" s="12">
        <f t="shared" si="62"/>
        <v>-24659360000</v>
      </c>
      <c r="BA289" s="12">
        <f t="shared" si="63"/>
        <v>17731575000</v>
      </c>
      <c r="BB289" s="12" t="e">
        <f t="shared" si="69"/>
        <v>#REF!</v>
      </c>
    </row>
    <row r="290" spans="1:54">
      <c r="A290" s="5" t="s">
        <v>629</v>
      </c>
      <c r="B290" s="5" t="s">
        <v>630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70"/>
        <v>23017476383.38</v>
      </c>
      <c r="AF290" s="9">
        <f t="shared" si="71"/>
        <v>17378352609.06</v>
      </c>
      <c r="AG290" s="9">
        <f t="shared" si="72"/>
        <v>5639123774.32</v>
      </c>
      <c r="AH290" s="9">
        <f t="shared" si="73"/>
        <v>5636526781.13</v>
      </c>
      <c r="AI290" s="9">
        <f t="shared" si="74"/>
        <v>3929384093.04</v>
      </c>
      <c r="AJ290" s="12" t="e">
        <f>#REF!-A290</f>
        <v>#REF!</v>
      </c>
      <c r="AK290" s="16"/>
      <c r="AL290" s="9">
        <f t="shared" si="64"/>
        <v>697248912.46</v>
      </c>
      <c r="AM290" s="16"/>
      <c r="AN290" s="16"/>
      <c r="AO290" s="16"/>
      <c r="AP290" s="16"/>
      <c r="AQ290" s="12" t="e">
        <f>#REF!+#REF!+#REF!</f>
        <v>#REF!</v>
      </c>
      <c r="AR290" s="12">
        <f t="shared" si="61"/>
        <v>-3123983.26</v>
      </c>
      <c r="AS290" s="12" t="e">
        <f>#REF!-AU290+#REF!+#REF!</f>
        <v>#REF!</v>
      </c>
      <c r="AT290" s="12" t="e">
        <f>AS290-VLOOKUP(A290,[1]选股结果!$A$2:$BJ$3005,48,FALSE)*0.08</f>
        <v>#REF!</v>
      </c>
      <c r="AU290" s="12">
        <f t="shared" si="65"/>
        <v>1707142688.09</v>
      </c>
      <c r="AV290" s="12" t="e">
        <f>#REF!+S290+H290</f>
        <v>#REF!</v>
      </c>
      <c r="AW290" s="12" t="e">
        <f t="shared" si="66"/>
        <v>#REF!</v>
      </c>
      <c r="AX290" s="12" t="e">
        <f t="shared" si="67"/>
        <v>#REF!</v>
      </c>
      <c r="AY290" s="12" t="e">
        <f t="shared" si="68"/>
        <v>#REF!</v>
      </c>
      <c r="AZ290" s="12">
        <f t="shared" si="62"/>
        <v>-27129974025.06</v>
      </c>
      <c r="BA290" s="12">
        <f t="shared" si="63"/>
        <v>5639123774.32</v>
      </c>
      <c r="BB290" s="12" t="e">
        <f t="shared" si="69"/>
        <v>#REF!</v>
      </c>
    </row>
    <row r="291" spans="1:54">
      <c r="A291" s="5" t="s">
        <v>631</v>
      </c>
      <c r="B291" s="5" t="s">
        <v>632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70"/>
        <v>22796099457.17</v>
      </c>
      <c r="AF291" s="9">
        <f t="shared" si="71"/>
        <v>20080826052.26</v>
      </c>
      <c r="AG291" s="9">
        <f t="shared" si="72"/>
        <v>3220652100.17</v>
      </c>
      <c r="AH291" s="9">
        <f t="shared" si="73"/>
        <v>3161104420.86</v>
      </c>
      <c r="AI291" s="9">
        <f t="shared" si="74"/>
        <v>2446680136.65</v>
      </c>
      <c r="AJ291" s="12" t="e">
        <f>#REF!-A291</f>
        <v>#REF!</v>
      </c>
      <c r="AK291" s="16"/>
      <c r="AL291" s="9">
        <f t="shared" si="64"/>
        <v>1080589621.88</v>
      </c>
      <c r="AM291" s="16"/>
      <c r="AN291" s="16"/>
      <c r="AO291" s="16"/>
      <c r="AP291" s="16"/>
      <c r="AQ291" s="12" t="e">
        <f>#REF!+#REF!+#REF!</f>
        <v>#REF!</v>
      </c>
      <c r="AR291" s="12">
        <f t="shared" si="61"/>
        <v>-8427427.82</v>
      </c>
      <c r="AS291" s="12" t="e">
        <f>#REF!-AU291+#REF!+#REF!</f>
        <v>#REF!</v>
      </c>
      <c r="AT291" s="12" t="e">
        <f>AS291-VLOOKUP(A291,[1]选股结果!$A$2:$BJ$3005,48,FALSE)*0.08</f>
        <v>#REF!</v>
      </c>
      <c r="AU291" s="12">
        <f t="shared" si="65"/>
        <v>714424284.21</v>
      </c>
      <c r="AV291" s="12" t="e">
        <f>#REF!+S291+H291</f>
        <v>#REF!</v>
      </c>
      <c r="AW291" s="12" t="e">
        <f t="shared" si="66"/>
        <v>#REF!</v>
      </c>
      <c r="AX291" s="12" t="e">
        <f t="shared" si="67"/>
        <v>#REF!</v>
      </c>
      <c r="AY291" s="12" t="e">
        <f t="shared" si="68"/>
        <v>#REF!</v>
      </c>
      <c r="AZ291" s="12">
        <f t="shared" si="62"/>
        <v>-23700655527.97</v>
      </c>
      <c r="BA291" s="12">
        <f t="shared" si="63"/>
        <v>3220652100.17</v>
      </c>
      <c r="BB291" s="12" t="e">
        <f t="shared" si="69"/>
        <v>#REF!</v>
      </c>
    </row>
    <row r="292" spans="1:54">
      <c r="A292" s="5" t="s">
        <v>633</v>
      </c>
      <c r="B292" s="5" t="s">
        <v>634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70"/>
        <v>22682213595.3</v>
      </c>
      <c r="AF292" s="9">
        <f t="shared" si="71"/>
        <v>19211131567.55</v>
      </c>
      <c r="AG292" s="9">
        <f t="shared" si="72"/>
        <v>3021017942.31</v>
      </c>
      <c r="AH292" s="9">
        <f t="shared" si="73"/>
        <v>3017642641.35</v>
      </c>
      <c r="AI292" s="9">
        <f t="shared" si="74"/>
        <v>2409374124.21</v>
      </c>
      <c r="AJ292" s="12" t="e">
        <f>#REF!-A292</f>
        <v>#REF!</v>
      </c>
      <c r="AK292" s="16"/>
      <c r="AL292" s="9">
        <f t="shared" si="64"/>
        <v>3022386479.51</v>
      </c>
      <c r="AM292" s="16"/>
      <c r="AN292" s="16"/>
      <c r="AO292" s="16"/>
      <c r="AP292" s="16"/>
      <c r="AQ292" s="12" t="e">
        <f>#REF!+#REF!+#REF!</f>
        <v>#REF!</v>
      </c>
      <c r="AR292" s="12">
        <f t="shared" si="61"/>
        <v>-13481388.94</v>
      </c>
      <c r="AS292" s="12" t="e">
        <f>#REF!-AU292+#REF!+#REF!</f>
        <v>#REF!</v>
      </c>
      <c r="AT292" s="12" t="e">
        <f>AS292-VLOOKUP(A292,[1]选股结果!$A$2:$BJ$3005,48,FALSE)*0.08</f>
        <v>#REF!</v>
      </c>
      <c r="AU292" s="12">
        <f t="shared" si="65"/>
        <v>608268517.14</v>
      </c>
      <c r="AV292" s="12" t="e">
        <f>#REF!+S292+H292</f>
        <v>#REF!</v>
      </c>
      <c r="AW292" s="12" t="e">
        <f t="shared" si="66"/>
        <v>#REF!</v>
      </c>
      <c r="AX292" s="12" t="e">
        <f t="shared" si="67"/>
        <v>#REF!</v>
      </c>
      <c r="AY292" s="12" t="e">
        <f t="shared" si="68"/>
        <v>#REF!</v>
      </c>
      <c r="AZ292" s="12">
        <f t="shared" si="62"/>
        <v>-23316648366.82</v>
      </c>
      <c r="BA292" s="12">
        <f t="shared" si="63"/>
        <v>3021017942.31</v>
      </c>
      <c r="BB292" s="12" t="e">
        <f t="shared" si="69"/>
        <v>#REF!</v>
      </c>
    </row>
    <row r="293" spans="1:54">
      <c r="A293" s="5" t="s">
        <v>635</v>
      </c>
      <c r="B293" s="5" t="s">
        <v>636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70"/>
        <v>22558581235.19</v>
      </c>
      <c r="AF293" s="9">
        <f t="shared" si="71"/>
        <v>22911747996.64</v>
      </c>
      <c r="AG293" s="9">
        <f t="shared" si="72"/>
        <v>-299557059.900001</v>
      </c>
      <c r="AH293" s="9">
        <f t="shared" si="73"/>
        <v>-293045980.780001</v>
      </c>
      <c r="AI293" s="9">
        <f t="shared" si="74"/>
        <v>-274533070.110001</v>
      </c>
      <c r="AJ293" s="12" t="e">
        <f>#REF!-A293</f>
        <v>#REF!</v>
      </c>
      <c r="AK293" s="16"/>
      <c r="AL293" s="9">
        <f t="shared" si="64"/>
        <v>2471055295.62</v>
      </c>
      <c r="AM293" s="16"/>
      <c r="AN293" s="16"/>
      <c r="AO293" s="16"/>
      <c r="AP293" s="16"/>
      <c r="AQ293" s="12" t="e">
        <f>#REF!+#REF!+#REF!</f>
        <v>#REF!</v>
      </c>
      <c r="AR293" s="12">
        <f t="shared" si="61"/>
        <v>-54605483.91</v>
      </c>
      <c r="AS293" s="12" t="e">
        <f>#REF!-AU293+#REF!+#REF!</f>
        <v>#REF!</v>
      </c>
      <c r="AT293" s="12" t="e">
        <f>AS293-VLOOKUP(A293,[1]选股结果!$A$2:$BJ$3005,48,FALSE)*0.08</f>
        <v>#REF!</v>
      </c>
      <c r="AU293" s="12">
        <f t="shared" si="65"/>
        <v>-18512910.67</v>
      </c>
      <c r="AV293" s="12" t="e">
        <f>#REF!+S293+H293</f>
        <v>#REF!</v>
      </c>
      <c r="AW293" s="12" t="e">
        <f t="shared" si="66"/>
        <v>#REF!</v>
      </c>
      <c r="AX293" s="12" t="e">
        <f t="shared" si="67"/>
        <v>#REF!</v>
      </c>
      <c r="AY293" s="12" t="e">
        <f t="shared" si="68"/>
        <v>#REF!</v>
      </c>
      <c r="AZ293" s="12">
        <f t="shared" si="62"/>
        <v>-22695504318.42</v>
      </c>
      <c r="BA293" s="12">
        <f t="shared" si="63"/>
        <v>-299557059.900001</v>
      </c>
      <c r="BB293" s="12" t="e">
        <f t="shared" si="69"/>
        <v>#REF!</v>
      </c>
    </row>
    <row r="294" spans="1:54">
      <c r="A294" s="5" t="s">
        <v>637</v>
      </c>
      <c r="B294" s="5" t="s">
        <v>638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70"/>
        <v>22488364000</v>
      </c>
      <c r="AF294" s="9">
        <f t="shared" si="71"/>
        <v>22421472000</v>
      </c>
      <c r="AG294" s="9">
        <f t="shared" si="72"/>
        <v>224679000</v>
      </c>
      <c r="AH294" s="9">
        <f t="shared" si="73"/>
        <v>244550000</v>
      </c>
      <c r="AI294" s="9">
        <f t="shared" si="74"/>
        <v>-1719000</v>
      </c>
      <c r="AJ294" s="12" t="e">
        <f>#REF!-A294</f>
        <v>#REF!</v>
      </c>
      <c r="AK294" s="16"/>
      <c r="AL294" s="9">
        <f t="shared" si="64"/>
        <v>4848277000</v>
      </c>
      <c r="AM294" s="16"/>
      <c r="AN294" s="16"/>
      <c r="AO294" s="16"/>
      <c r="AP294" s="16"/>
      <c r="AQ294" s="12" t="e">
        <f>#REF!+#REF!+#REF!</f>
        <v>#REF!</v>
      </c>
      <c r="AR294" s="12">
        <f t="shared" si="61"/>
        <v>-46564000</v>
      </c>
      <c r="AS294" s="12" t="e">
        <f>#REF!-AU294+#REF!+#REF!</f>
        <v>#REF!</v>
      </c>
      <c r="AT294" s="12" t="e">
        <f>AS294-VLOOKUP(A294,[1]选股结果!$A$2:$BJ$3005,48,FALSE)*0.08</f>
        <v>#REF!</v>
      </c>
      <c r="AU294" s="12">
        <f t="shared" si="65"/>
        <v>246269000</v>
      </c>
      <c r="AV294" s="12" t="e">
        <f>#REF!+S294+H294</f>
        <v>#REF!</v>
      </c>
      <c r="AW294" s="12" t="e">
        <f t="shared" si="66"/>
        <v>#REF!</v>
      </c>
      <c r="AX294" s="12" t="e">
        <f t="shared" si="67"/>
        <v>#REF!</v>
      </c>
      <c r="AY294" s="12" t="e">
        <f t="shared" si="68"/>
        <v>#REF!</v>
      </c>
      <c r="AZ294" s="12">
        <f t="shared" si="62"/>
        <v>-23833506000</v>
      </c>
      <c r="BA294" s="12">
        <f t="shared" si="63"/>
        <v>224679000</v>
      </c>
      <c r="BB294" s="12" t="e">
        <f t="shared" si="69"/>
        <v>#REF!</v>
      </c>
    </row>
    <row r="295" spans="1:54">
      <c r="A295" s="5" t="s">
        <v>639</v>
      </c>
      <c r="B295" s="5" t="s">
        <v>640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70"/>
        <v>22487266896.52</v>
      </c>
      <c r="AF295" s="9">
        <f t="shared" si="71"/>
        <v>21839004399.53</v>
      </c>
      <c r="AG295" s="9">
        <f t="shared" si="72"/>
        <v>640924063.550002</v>
      </c>
      <c r="AH295" s="9">
        <f t="shared" si="73"/>
        <v>640253927.460002</v>
      </c>
      <c r="AI295" s="9">
        <f t="shared" si="74"/>
        <v>501589805.800002</v>
      </c>
      <c r="AJ295" s="12" t="e">
        <f>#REF!-A295</f>
        <v>#REF!</v>
      </c>
      <c r="AK295" s="16"/>
      <c r="AL295" s="9">
        <f t="shared" si="64"/>
        <v>136401857.36</v>
      </c>
      <c r="AM295" s="16"/>
      <c r="AN295" s="16"/>
      <c r="AO295" s="16"/>
      <c r="AP295" s="16"/>
      <c r="AQ295" s="12" t="e">
        <f>#REF!+#REF!+#REF!</f>
        <v>#REF!</v>
      </c>
      <c r="AR295" s="12">
        <f t="shared" si="61"/>
        <v>-106124.32</v>
      </c>
      <c r="AS295" s="12" t="e">
        <f>#REF!-AU295+#REF!+#REF!</f>
        <v>#REF!</v>
      </c>
      <c r="AT295" s="12" t="e">
        <f>AS295-VLOOKUP(A295,[1]选股结果!$A$2:$BJ$3005,48,FALSE)*0.08</f>
        <v>#REF!</v>
      </c>
      <c r="AU295" s="12">
        <f t="shared" si="65"/>
        <v>138664121.66</v>
      </c>
      <c r="AV295" s="12" t="e">
        <f>#REF!+S295+H295</f>
        <v>#REF!</v>
      </c>
      <c r="AW295" s="12" t="e">
        <f t="shared" si="66"/>
        <v>#REF!</v>
      </c>
      <c r="AX295" s="12" t="e">
        <f t="shared" si="67"/>
        <v>#REF!</v>
      </c>
      <c r="AY295" s="12" t="e">
        <f t="shared" si="68"/>
        <v>#REF!</v>
      </c>
      <c r="AZ295" s="12">
        <f t="shared" si="62"/>
        <v>-22636372822.77</v>
      </c>
      <c r="BA295" s="12">
        <f t="shared" si="63"/>
        <v>640924063.550002</v>
      </c>
      <c r="BB295" s="12" t="e">
        <f t="shared" si="69"/>
        <v>#REF!</v>
      </c>
    </row>
    <row r="296" spans="1:54">
      <c r="A296" s="5" t="s">
        <v>641</v>
      </c>
      <c r="B296" s="5" t="s">
        <v>642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70"/>
        <v>22453863016</v>
      </c>
      <c r="AF296" s="9">
        <f t="shared" si="71"/>
        <v>17593878631</v>
      </c>
      <c r="AG296" s="9">
        <f t="shared" si="72"/>
        <v>4821107701</v>
      </c>
      <c r="AH296" s="9">
        <f t="shared" si="73"/>
        <v>4794829267</v>
      </c>
      <c r="AI296" s="9">
        <f t="shared" si="74"/>
        <v>3749427122</v>
      </c>
      <c r="AJ296" s="12" t="e">
        <f>#REF!-A296</f>
        <v>#REF!</v>
      </c>
      <c r="AK296" s="16"/>
      <c r="AL296" s="9">
        <f t="shared" si="64"/>
        <v>3235019842</v>
      </c>
      <c r="AM296" s="16"/>
      <c r="AN296" s="16"/>
      <c r="AO296" s="16"/>
      <c r="AP296" s="16"/>
      <c r="AQ296" s="12" t="e">
        <f>#REF!+#REF!+#REF!</f>
        <v>#REF!</v>
      </c>
      <c r="AR296" s="12">
        <f t="shared" si="61"/>
        <v>-23956421</v>
      </c>
      <c r="AS296" s="12" t="e">
        <f>#REF!-AU296+#REF!+#REF!</f>
        <v>#REF!</v>
      </c>
      <c r="AT296" s="12" t="e">
        <f>AS296-VLOOKUP(A296,[1]选股结果!$A$2:$BJ$3005,48,FALSE)*0.08</f>
        <v>#REF!</v>
      </c>
      <c r="AU296" s="12">
        <f t="shared" si="65"/>
        <v>1045402145</v>
      </c>
      <c r="AV296" s="12" t="e">
        <f>#REF!+S296+H296</f>
        <v>#REF!</v>
      </c>
      <c r="AW296" s="12" t="e">
        <f t="shared" si="66"/>
        <v>#REF!</v>
      </c>
      <c r="AX296" s="12" t="e">
        <f t="shared" si="67"/>
        <v>#REF!</v>
      </c>
      <c r="AY296" s="12" t="e">
        <f t="shared" si="68"/>
        <v>#REF!</v>
      </c>
      <c r="AZ296" s="12">
        <f t="shared" si="62"/>
        <v>-23253796954</v>
      </c>
      <c r="BA296" s="12">
        <f t="shared" si="63"/>
        <v>4821107701</v>
      </c>
      <c r="BB296" s="12" t="e">
        <f t="shared" si="69"/>
        <v>#REF!</v>
      </c>
    </row>
    <row r="297" spans="1:54">
      <c r="A297" s="5" t="s">
        <v>643</v>
      </c>
      <c r="B297" s="5" t="s">
        <v>644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70"/>
        <v>22376716000</v>
      </c>
      <c r="AF297" s="9">
        <f t="shared" si="71"/>
        <v>177762000</v>
      </c>
      <c r="AG297" s="9">
        <f t="shared" si="72"/>
        <v>17434062000</v>
      </c>
      <c r="AH297" s="9">
        <f t="shared" si="73"/>
        <v>17431662000</v>
      </c>
      <c r="AI297" s="9">
        <f t="shared" si="74"/>
        <v>16394831000</v>
      </c>
      <c r="AJ297" s="12" t="e">
        <f>#REF!-A297</f>
        <v>#REF!</v>
      </c>
      <c r="AK297" s="16"/>
      <c r="AL297" s="9">
        <f t="shared" si="64"/>
        <v>180162000</v>
      </c>
      <c r="AM297" s="16"/>
      <c r="AN297" s="16"/>
      <c r="AO297" s="16"/>
      <c r="AP297" s="16"/>
      <c r="AQ297" s="12" t="e">
        <f>#REF!+#REF!+#REF!</f>
        <v>#REF!</v>
      </c>
      <c r="AR297" s="12">
        <f t="shared" si="61"/>
        <v>-26755000</v>
      </c>
      <c r="AS297" s="12" t="e">
        <f>#REF!-AU297+#REF!+#REF!</f>
        <v>#REF!</v>
      </c>
      <c r="AT297" s="12" t="e">
        <f>AS297-VLOOKUP(A297,[1]选股结果!$A$2:$BJ$3005,48,FALSE)*0.08</f>
        <v>#REF!</v>
      </c>
      <c r="AU297" s="12">
        <f t="shared" si="65"/>
        <v>1036831000</v>
      </c>
      <c r="AV297" s="12" t="e">
        <f>#REF!+S297+H297</f>
        <v>#REF!</v>
      </c>
      <c r="AW297" s="12" t="e">
        <f t="shared" si="66"/>
        <v>#REF!</v>
      </c>
      <c r="AX297" s="12" t="e">
        <f t="shared" si="67"/>
        <v>#REF!</v>
      </c>
      <c r="AY297" s="12" t="e">
        <f t="shared" si="68"/>
        <v>#REF!</v>
      </c>
      <c r="AZ297" s="12">
        <f t="shared" si="62"/>
        <v>-23291695000</v>
      </c>
      <c r="BA297" s="12">
        <f t="shared" si="63"/>
        <v>17434062000</v>
      </c>
      <c r="BB297" s="12" t="e">
        <f t="shared" si="69"/>
        <v>#REF!</v>
      </c>
    </row>
    <row r="298" spans="1:54">
      <c r="A298" s="5" t="s">
        <v>645</v>
      </c>
      <c r="B298" s="5" t="s">
        <v>646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70"/>
        <v>22172364604.85</v>
      </c>
      <c r="AF298" s="9">
        <f t="shared" si="71"/>
        <v>20612807980.49</v>
      </c>
      <c r="AG298" s="9">
        <f t="shared" si="72"/>
        <v>1535443160.74</v>
      </c>
      <c r="AH298" s="9">
        <f t="shared" si="73"/>
        <v>1509432891.55</v>
      </c>
      <c r="AI298" s="9">
        <f t="shared" si="74"/>
        <v>1316532913.18</v>
      </c>
      <c r="AJ298" s="12" t="e">
        <f>#REF!-A298</f>
        <v>#REF!</v>
      </c>
      <c r="AK298" s="16"/>
      <c r="AL298" s="9">
        <f t="shared" si="64"/>
        <v>1081450091.13</v>
      </c>
      <c r="AM298" s="16"/>
      <c r="AN298" s="16"/>
      <c r="AO298" s="16"/>
      <c r="AP298" s="16"/>
      <c r="AQ298" s="12" t="e">
        <f>#REF!+#REF!+#REF!</f>
        <v>#REF!</v>
      </c>
      <c r="AR298" s="12">
        <f t="shared" si="61"/>
        <v>-4932229.35</v>
      </c>
      <c r="AS298" s="12" t="e">
        <f>#REF!-AU298+#REF!+#REF!</f>
        <v>#REF!</v>
      </c>
      <c r="AT298" s="12" t="e">
        <f>AS298-VLOOKUP(A298,[1]选股结果!$A$2:$BJ$3005,48,FALSE)*0.08</f>
        <v>#REF!</v>
      </c>
      <c r="AU298" s="12">
        <f t="shared" si="65"/>
        <v>192899978.37</v>
      </c>
      <c r="AV298" s="12" t="e">
        <f>#REF!+S298+H298</f>
        <v>#REF!</v>
      </c>
      <c r="AW298" s="12" t="e">
        <f t="shared" si="66"/>
        <v>#REF!</v>
      </c>
      <c r="AX298" s="12" t="e">
        <f t="shared" si="67"/>
        <v>#REF!</v>
      </c>
      <c r="AY298" s="12" t="e">
        <f t="shared" si="68"/>
        <v>#REF!</v>
      </c>
      <c r="AZ298" s="12">
        <f t="shared" si="62"/>
        <v>-22620509277.64</v>
      </c>
      <c r="BA298" s="12">
        <f t="shared" si="63"/>
        <v>1535443160.74</v>
      </c>
      <c r="BB298" s="12" t="e">
        <f t="shared" si="69"/>
        <v>#REF!</v>
      </c>
    </row>
    <row r="299" spans="1:54">
      <c r="A299" s="5" t="s">
        <v>647</v>
      </c>
      <c r="B299" s="5" t="s">
        <v>648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70"/>
        <v>22128783133.76</v>
      </c>
      <c r="AF299" s="9">
        <f t="shared" si="71"/>
        <v>18924234132.06</v>
      </c>
      <c r="AG299" s="9">
        <f t="shared" si="72"/>
        <v>3072027446.35</v>
      </c>
      <c r="AH299" s="9">
        <f t="shared" si="73"/>
        <v>3073950889.56</v>
      </c>
      <c r="AI299" s="9">
        <f t="shared" si="74"/>
        <v>1813073571.46</v>
      </c>
      <c r="AJ299" s="12" t="e">
        <f>#REF!-A299</f>
        <v>#REF!</v>
      </c>
      <c r="AK299" s="16"/>
      <c r="AL299" s="9">
        <f t="shared" si="64"/>
        <v>2833864374.39</v>
      </c>
      <c r="AM299" s="16"/>
      <c r="AN299" s="16"/>
      <c r="AO299" s="16"/>
      <c r="AP299" s="16"/>
      <c r="AQ299" s="12" t="e">
        <f>#REF!+#REF!+#REF!</f>
        <v>#REF!</v>
      </c>
      <c r="AR299" s="12">
        <f t="shared" si="61"/>
        <v>-37140239.44</v>
      </c>
      <c r="AS299" s="12" t="e">
        <f>#REF!-AU299+#REF!+#REF!</f>
        <v>#REF!</v>
      </c>
      <c r="AT299" s="12" t="e">
        <f>AS299-VLOOKUP(A299,[1]选股结果!$A$2:$BJ$3005,48,FALSE)*0.08</f>
        <v>#REF!</v>
      </c>
      <c r="AU299" s="12">
        <f t="shared" si="65"/>
        <v>1260877318.1</v>
      </c>
      <c r="AV299" s="12" t="e">
        <f>#REF!+S299+H299</f>
        <v>#REF!</v>
      </c>
      <c r="AW299" s="12" t="e">
        <f t="shared" si="66"/>
        <v>#REF!</v>
      </c>
      <c r="AX299" s="12" t="e">
        <f t="shared" si="67"/>
        <v>#REF!</v>
      </c>
      <c r="AY299" s="12" t="e">
        <f t="shared" si="68"/>
        <v>#REF!</v>
      </c>
      <c r="AZ299" s="12">
        <f t="shared" si="62"/>
        <v>-23243991239.36</v>
      </c>
      <c r="BA299" s="12">
        <f t="shared" si="63"/>
        <v>3072027446.35</v>
      </c>
      <c r="BB299" s="12" t="e">
        <f t="shared" si="69"/>
        <v>#REF!</v>
      </c>
    </row>
    <row r="300" spans="1:54">
      <c r="A300" s="5" t="s">
        <v>649</v>
      </c>
      <c r="B300" s="5" t="s">
        <v>650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70"/>
        <v>22056891118</v>
      </c>
      <c r="AF300" s="9">
        <f t="shared" si="71"/>
        <v>21652803819</v>
      </c>
      <c r="AG300" s="9">
        <f t="shared" si="72"/>
        <v>320107305</v>
      </c>
      <c r="AH300" s="9">
        <f t="shared" si="73"/>
        <v>357113967</v>
      </c>
      <c r="AI300" s="9">
        <f t="shared" si="74"/>
        <v>305813372</v>
      </c>
      <c r="AJ300" s="12" t="e">
        <f>#REF!-A300</f>
        <v>#REF!</v>
      </c>
      <c r="AK300" s="16"/>
      <c r="AL300" s="9">
        <f t="shared" si="64"/>
        <v>4608164269</v>
      </c>
      <c r="AM300" s="16"/>
      <c r="AN300" s="16"/>
      <c r="AO300" s="16"/>
      <c r="AP300" s="16"/>
      <c r="AQ300" s="12" t="e">
        <f>#REF!+#REF!+#REF!</f>
        <v>#REF!</v>
      </c>
      <c r="AR300" s="12">
        <f t="shared" si="61"/>
        <v>-59384081</v>
      </c>
      <c r="AS300" s="12" t="e">
        <f>#REF!-AU300+#REF!+#REF!</f>
        <v>#REF!</v>
      </c>
      <c r="AT300" s="12" t="e">
        <f>AS300-VLOOKUP(A300,[1]选股结果!$A$2:$BJ$3005,48,FALSE)*0.08</f>
        <v>#REF!</v>
      </c>
      <c r="AU300" s="12">
        <f t="shared" si="65"/>
        <v>51300595</v>
      </c>
      <c r="AV300" s="12" t="e">
        <f>#REF!+S300+H300</f>
        <v>#REF!</v>
      </c>
      <c r="AW300" s="12" t="e">
        <f t="shared" si="66"/>
        <v>#REF!</v>
      </c>
      <c r="AX300" s="12" t="e">
        <f t="shared" si="67"/>
        <v>#REF!</v>
      </c>
      <c r="AY300" s="12" t="e">
        <f t="shared" si="68"/>
        <v>#REF!</v>
      </c>
      <c r="AZ300" s="12">
        <f t="shared" si="62"/>
        <v>-22178132592</v>
      </c>
      <c r="BA300" s="12">
        <f t="shared" si="63"/>
        <v>320107305</v>
      </c>
      <c r="BB300" s="12" t="e">
        <f t="shared" si="69"/>
        <v>#REF!</v>
      </c>
    </row>
    <row r="301" spans="1:54">
      <c r="A301" s="5" t="s">
        <v>651</v>
      </c>
      <c r="B301" s="5" t="s">
        <v>652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70"/>
        <v>22029572961.58</v>
      </c>
      <c r="AF301" s="9">
        <f t="shared" si="71"/>
        <v>20894857840.26</v>
      </c>
      <c r="AG301" s="9">
        <f t="shared" si="72"/>
        <v>1676637859.96</v>
      </c>
      <c r="AH301" s="9">
        <f t="shared" si="73"/>
        <v>1702244745.34</v>
      </c>
      <c r="AI301" s="9">
        <f t="shared" si="74"/>
        <v>1200920178.93</v>
      </c>
      <c r="AJ301" s="12" t="e">
        <f>#REF!-A301</f>
        <v>#REF!</v>
      </c>
      <c r="AK301" s="16"/>
      <c r="AL301" s="9">
        <f t="shared" si="64"/>
        <v>1021923610.63</v>
      </c>
      <c r="AM301" s="16"/>
      <c r="AN301" s="16"/>
      <c r="AO301" s="16"/>
      <c r="AP301" s="16"/>
      <c r="AQ301" s="12" t="e">
        <f>#REF!+#REF!+#REF!</f>
        <v>#REF!</v>
      </c>
      <c r="AR301" s="12">
        <f t="shared" si="61"/>
        <v>-38363244.13</v>
      </c>
      <c r="AS301" s="12" t="e">
        <f>#REF!-AU301+#REF!+#REF!</f>
        <v>#REF!</v>
      </c>
      <c r="AT301" s="12" t="e">
        <f>AS301-VLOOKUP(A301,[1]选股结果!$A$2:$BJ$3005,48,FALSE)*0.08</f>
        <v>#REF!</v>
      </c>
      <c r="AU301" s="12">
        <f t="shared" si="65"/>
        <v>501324566.41</v>
      </c>
      <c r="AV301" s="12" t="e">
        <f>#REF!+S301+H301</f>
        <v>#REF!</v>
      </c>
      <c r="AW301" s="12" t="e">
        <f t="shared" si="66"/>
        <v>#REF!</v>
      </c>
      <c r="AX301" s="12" t="e">
        <f t="shared" si="67"/>
        <v>#REF!</v>
      </c>
      <c r="AY301" s="12" t="e">
        <f t="shared" si="68"/>
        <v>#REF!</v>
      </c>
      <c r="AZ301" s="12">
        <f t="shared" si="62"/>
        <v>-24803949004.21</v>
      </c>
      <c r="BA301" s="12">
        <f t="shared" si="63"/>
        <v>1676637859.96</v>
      </c>
      <c r="BB301" s="12" t="e">
        <f t="shared" si="69"/>
        <v>#REF!</v>
      </c>
    </row>
    <row r="302" spans="1:54">
      <c r="A302" s="5" t="s">
        <v>653</v>
      </c>
      <c r="B302" s="5" t="s">
        <v>654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70"/>
        <v>21980072199.57</v>
      </c>
      <c r="AF302" s="9">
        <f t="shared" si="71"/>
        <v>19839556231.86</v>
      </c>
      <c r="AG302" s="9">
        <f t="shared" si="72"/>
        <v>2362458640.48</v>
      </c>
      <c r="AH302" s="9">
        <f t="shared" si="73"/>
        <v>2287769584.23</v>
      </c>
      <c r="AI302" s="9">
        <f t="shared" si="74"/>
        <v>1718968227.86</v>
      </c>
      <c r="AJ302" s="12" t="e">
        <f>#REF!-A302</f>
        <v>#REF!</v>
      </c>
      <c r="AK302" s="16"/>
      <c r="AL302" s="9">
        <f t="shared" si="64"/>
        <v>2175129770.32</v>
      </c>
      <c r="AM302" s="16"/>
      <c r="AN302" s="16"/>
      <c r="AO302" s="16"/>
      <c r="AP302" s="16"/>
      <c r="AQ302" s="12" t="e">
        <f>#REF!+#REF!+#REF!</f>
        <v>#REF!</v>
      </c>
      <c r="AR302" s="12">
        <f t="shared" si="61"/>
        <v>-14630035.24</v>
      </c>
      <c r="AS302" s="12" t="e">
        <f>#REF!-AU302+#REF!+#REF!</f>
        <v>#REF!</v>
      </c>
      <c r="AT302" s="12" t="e">
        <f>AS302-VLOOKUP(A302,[1]选股结果!$A$2:$BJ$3005,48,FALSE)*0.08</f>
        <v>#REF!</v>
      </c>
      <c r="AU302" s="12">
        <f t="shared" si="65"/>
        <v>568801356.37</v>
      </c>
      <c r="AV302" s="12" t="e">
        <f>#REF!+S302+H302</f>
        <v>#REF!</v>
      </c>
      <c r="AW302" s="12" t="e">
        <f t="shared" si="66"/>
        <v>#REF!</v>
      </c>
      <c r="AX302" s="12" t="e">
        <f t="shared" si="67"/>
        <v>#REF!</v>
      </c>
      <c r="AY302" s="12" t="e">
        <f t="shared" si="68"/>
        <v>#REF!</v>
      </c>
      <c r="AZ302" s="12">
        <f t="shared" si="62"/>
        <v>-22484846338.85</v>
      </c>
      <c r="BA302" s="12">
        <f t="shared" si="63"/>
        <v>2362458640.48</v>
      </c>
      <c r="BB302" s="12" t="e">
        <f t="shared" si="69"/>
        <v>#REF!</v>
      </c>
    </row>
    <row r="303" spans="1:54">
      <c r="A303" s="5" t="s">
        <v>655</v>
      </c>
      <c r="B303" s="5" t="s">
        <v>656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70"/>
        <v>21975873524.42</v>
      </c>
      <c r="AF303" s="9">
        <f t="shared" si="71"/>
        <v>20120905958.32</v>
      </c>
      <c r="AG303" s="9">
        <f t="shared" si="72"/>
        <v>1971863461.22</v>
      </c>
      <c r="AH303" s="9">
        <f t="shared" si="73"/>
        <v>1963180479.31</v>
      </c>
      <c r="AI303" s="9">
        <f t="shared" si="74"/>
        <v>1487324145.6</v>
      </c>
      <c r="AJ303" s="12" t="e">
        <f>#REF!-A303</f>
        <v>#REF!</v>
      </c>
      <c r="AK303" s="16"/>
      <c r="AL303" s="9">
        <f t="shared" si="64"/>
        <v>2109292496.78</v>
      </c>
      <c r="AM303" s="16"/>
      <c r="AN303" s="16"/>
      <c r="AO303" s="16"/>
      <c r="AP303" s="16"/>
      <c r="AQ303" s="12" t="e">
        <f>#REF!+#REF!+#REF!</f>
        <v>#REF!</v>
      </c>
      <c r="AR303" s="12">
        <f t="shared" si="61"/>
        <v>-14738396.33</v>
      </c>
      <c r="AS303" s="12" t="e">
        <f>#REF!-AU303+#REF!+#REF!</f>
        <v>#REF!</v>
      </c>
      <c r="AT303" s="12" t="e">
        <f>AS303-VLOOKUP(A303,[1]选股结果!$A$2:$BJ$3005,48,FALSE)*0.08</f>
        <v>#REF!</v>
      </c>
      <c r="AU303" s="12">
        <f t="shared" si="65"/>
        <v>475856333.71</v>
      </c>
      <c r="AV303" s="12" t="e">
        <f>#REF!+S303+H303</f>
        <v>#REF!</v>
      </c>
      <c r="AW303" s="12" t="e">
        <f t="shared" si="66"/>
        <v>#REF!</v>
      </c>
      <c r="AX303" s="12" t="e">
        <f t="shared" si="67"/>
        <v>#REF!</v>
      </c>
      <c r="AY303" s="12" t="e">
        <f t="shared" si="68"/>
        <v>#REF!</v>
      </c>
      <c r="AZ303" s="12">
        <f t="shared" si="62"/>
        <v>-22572826926.94</v>
      </c>
      <c r="BA303" s="12">
        <f t="shared" si="63"/>
        <v>1971863461.22</v>
      </c>
      <c r="BB303" s="12" t="e">
        <f t="shared" si="69"/>
        <v>#REF!</v>
      </c>
    </row>
    <row r="304" spans="1:54">
      <c r="A304" s="5" t="s">
        <v>657</v>
      </c>
      <c r="B304" s="5" t="s">
        <v>658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70"/>
        <v>21942196247.29</v>
      </c>
      <c r="AF304" s="9">
        <f t="shared" si="71"/>
        <v>12748167104.04</v>
      </c>
      <c r="AG304" s="9">
        <f t="shared" si="72"/>
        <v>9679226995.03</v>
      </c>
      <c r="AH304" s="9">
        <f t="shared" si="73"/>
        <v>9653539243.81</v>
      </c>
      <c r="AI304" s="9">
        <f t="shared" si="74"/>
        <v>7150407097.82</v>
      </c>
      <c r="AJ304" s="12" t="e">
        <f>#REF!-A304</f>
        <v>#REF!</v>
      </c>
      <c r="AK304" s="16"/>
      <c r="AL304" s="9">
        <f t="shared" si="64"/>
        <v>7230187722.58</v>
      </c>
      <c r="AM304" s="16"/>
      <c r="AN304" s="16"/>
      <c r="AO304" s="16"/>
      <c r="AP304" s="16"/>
      <c r="AQ304" s="12" t="e">
        <f>#REF!+#REF!+#REF!</f>
        <v>#REF!</v>
      </c>
      <c r="AR304" s="12">
        <f t="shared" si="61"/>
        <v>-11607580.81</v>
      </c>
      <c r="AS304" s="12" t="e">
        <f>#REF!-AU304+#REF!+#REF!</f>
        <v>#REF!</v>
      </c>
      <c r="AT304" s="12" t="e">
        <f>AS304-VLOOKUP(A304,[1]选股结果!$A$2:$BJ$3005,48,FALSE)*0.08</f>
        <v>#REF!</v>
      </c>
      <c r="AU304" s="12">
        <f t="shared" si="65"/>
        <v>2503132145.99</v>
      </c>
      <c r="AV304" s="12" t="e">
        <f>#REF!+S304+H304</f>
        <v>#REF!</v>
      </c>
      <c r="AW304" s="12" t="e">
        <f t="shared" si="66"/>
        <v>#REF!</v>
      </c>
      <c r="AX304" s="12" t="e">
        <f t="shared" si="67"/>
        <v>#REF!</v>
      </c>
      <c r="AY304" s="12" t="e">
        <f t="shared" si="68"/>
        <v>#REF!</v>
      </c>
      <c r="AZ304" s="12">
        <f t="shared" si="62"/>
        <v>-20721276545.27</v>
      </c>
      <c r="BA304" s="12">
        <f t="shared" si="63"/>
        <v>9679226995.03</v>
      </c>
      <c r="BB304" s="12" t="e">
        <f t="shared" si="69"/>
        <v>#REF!</v>
      </c>
    </row>
    <row r="305" spans="1:54">
      <c r="A305" s="5" t="s">
        <v>659</v>
      </c>
      <c r="B305" s="5" t="s">
        <v>660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70"/>
        <v>21917115191.74</v>
      </c>
      <c r="AF305" s="9">
        <f t="shared" si="71"/>
        <v>19987465578.62</v>
      </c>
      <c r="AG305" s="9">
        <f t="shared" si="72"/>
        <v>2220880747.62</v>
      </c>
      <c r="AH305" s="9">
        <f t="shared" si="73"/>
        <v>2216433721.01</v>
      </c>
      <c r="AI305" s="9">
        <f t="shared" si="74"/>
        <v>1993690986.54</v>
      </c>
      <c r="AJ305" s="12" t="e">
        <f>#REF!-A305</f>
        <v>#REF!</v>
      </c>
      <c r="AK305" s="16"/>
      <c r="AL305" s="9">
        <f t="shared" si="64"/>
        <v>1001622590.17</v>
      </c>
      <c r="AM305" s="16"/>
      <c r="AN305" s="16"/>
      <c r="AO305" s="16"/>
      <c r="AP305" s="16"/>
      <c r="AQ305" s="12" t="e">
        <f>#REF!+#REF!+#REF!</f>
        <v>#REF!</v>
      </c>
      <c r="AR305" s="12">
        <f t="shared" si="61"/>
        <v>-6378826.49</v>
      </c>
      <c r="AS305" s="12" t="e">
        <f>#REF!-AU305+#REF!+#REF!</f>
        <v>#REF!</v>
      </c>
      <c r="AT305" s="12" t="e">
        <f>AS305-VLOOKUP(A305,[1]选股结果!$A$2:$BJ$3005,48,FALSE)*0.08</f>
        <v>#REF!</v>
      </c>
      <c r="AU305" s="12">
        <f t="shared" si="65"/>
        <v>222742734.47</v>
      </c>
      <c r="AV305" s="12" t="e">
        <f>#REF!+S305+H305</f>
        <v>#REF!</v>
      </c>
      <c r="AW305" s="12" t="e">
        <f t="shared" si="66"/>
        <v>#REF!</v>
      </c>
      <c r="AX305" s="12" t="e">
        <f t="shared" si="67"/>
        <v>#REF!</v>
      </c>
      <c r="AY305" s="12" t="e">
        <f t="shared" si="68"/>
        <v>#REF!</v>
      </c>
      <c r="AZ305" s="12">
        <f t="shared" si="62"/>
        <v>-22275594248.79</v>
      </c>
      <c r="BA305" s="12">
        <f t="shared" si="63"/>
        <v>2220880747.62</v>
      </c>
      <c r="BB305" s="12" t="e">
        <f t="shared" si="69"/>
        <v>#REF!</v>
      </c>
    </row>
    <row r="306" spans="1:54">
      <c r="A306" s="5" t="s">
        <v>661</v>
      </c>
      <c r="B306" s="5" t="s">
        <v>662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70"/>
        <v>21807178008.52</v>
      </c>
      <c r="AF306" s="9">
        <f t="shared" si="71"/>
        <v>20548675261.27</v>
      </c>
      <c r="AG306" s="9">
        <f t="shared" si="72"/>
        <v>1136405771.74</v>
      </c>
      <c r="AH306" s="9">
        <f t="shared" si="73"/>
        <v>1136740313.83</v>
      </c>
      <c r="AI306" s="9">
        <f t="shared" si="74"/>
        <v>1007870685.45</v>
      </c>
      <c r="AJ306" s="12" t="e">
        <f>#REF!-A306</f>
        <v>#REF!</v>
      </c>
      <c r="AK306" s="16"/>
      <c r="AL306" s="9">
        <f t="shared" si="64"/>
        <v>1127722139.25</v>
      </c>
      <c r="AM306" s="16"/>
      <c r="AN306" s="16"/>
      <c r="AO306" s="16"/>
      <c r="AP306" s="16"/>
      <c r="AQ306" s="12" t="e">
        <f>#REF!+#REF!+#REF!</f>
        <v>#REF!</v>
      </c>
      <c r="AR306" s="12">
        <f t="shared" si="61"/>
        <v>-2985390.72</v>
      </c>
      <c r="AS306" s="12" t="e">
        <f>#REF!-AU306+#REF!+#REF!</f>
        <v>#REF!</v>
      </c>
      <c r="AT306" s="12" t="e">
        <f>AS306-VLOOKUP(A306,[1]选股结果!$A$2:$BJ$3005,48,FALSE)*0.08</f>
        <v>#REF!</v>
      </c>
      <c r="AU306" s="12">
        <f t="shared" si="65"/>
        <v>128869628.38</v>
      </c>
      <c r="AV306" s="12" t="e">
        <f>#REF!+S306+H306</f>
        <v>#REF!</v>
      </c>
      <c r="AW306" s="12" t="e">
        <f t="shared" si="66"/>
        <v>#REF!</v>
      </c>
      <c r="AX306" s="12" t="e">
        <f t="shared" si="67"/>
        <v>#REF!</v>
      </c>
      <c r="AY306" s="12" t="e">
        <f t="shared" si="68"/>
        <v>#REF!</v>
      </c>
      <c r="AZ306" s="12">
        <f t="shared" si="62"/>
        <v>-22198123710.04</v>
      </c>
      <c r="BA306" s="12">
        <f t="shared" si="63"/>
        <v>1136405771.74</v>
      </c>
      <c r="BB306" s="12" t="e">
        <f t="shared" si="69"/>
        <v>#REF!</v>
      </c>
    </row>
    <row r="307" spans="1:54">
      <c r="A307" s="5" t="s">
        <v>663</v>
      </c>
      <c r="B307" s="5" t="s">
        <v>664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70"/>
        <v>21791777742.42</v>
      </c>
      <c r="AF307" s="9">
        <f t="shared" si="71"/>
        <v>17724255782.98</v>
      </c>
      <c r="AG307" s="9">
        <f t="shared" si="72"/>
        <v>4063417298.56</v>
      </c>
      <c r="AH307" s="9">
        <f t="shared" si="73"/>
        <v>4068005588.52</v>
      </c>
      <c r="AI307" s="9">
        <f t="shared" si="74"/>
        <v>3121050102.12</v>
      </c>
      <c r="AJ307" s="12" t="e">
        <f>#REF!-A307</f>
        <v>#REF!</v>
      </c>
      <c r="AK307" s="16"/>
      <c r="AL307" s="9">
        <f t="shared" si="64"/>
        <v>540477741.2</v>
      </c>
      <c r="AM307" s="16"/>
      <c r="AN307" s="16"/>
      <c r="AO307" s="16"/>
      <c r="AP307" s="16"/>
      <c r="AQ307" s="12" t="e">
        <f>#REF!+#REF!+#REF!</f>
        <v>#REF!</v>
      </c>
      <c r="AR307" s="12">
        <f t="shared" si="61"/>
        <v>-5169878.01</v>
      </c>
      <c r="AS307" s="12" t="e">
        <f>#REF!-AU307+#REF!+#REF!</f>
        <v>#REF!</v>
      </c>
      <c r="AT307" s="12" t="e">
        <f>AS307-VLOOKUP(A307,[1]选股结果!$A$2:$BJ$3005,48,FALSE)*0.08</f>
        <v>#REF!</v>
      </c>
      <c r="AU307" s="12">
        <f t="shared" si="65"/>
        <v>946955486.4</v>
      </c>
      <c r="AV307" s="12" t="e">
        <f>#REF!+S307+H307</f>
        <v>#REF!</v>
      </c>
      <c r="AW307" s="12" t="e">
        <f t="shared" si="66"/>
        <v>#REF!</v>
      </c>
      <c r="AX307" s="12" t="e">
        <f t="shared" si="67"/>
        <v>#REF!</v>
      </c>
      <c r="AY307" s="12" t="e">
        <f t="shared" si="68"/>
        <v>#REF!</v>
      </c>
      <c r="AZ307" s="12">
        <f t="shared" si="62"/>
        <v>-23045533262.99</v>
      </c>
      <c r="BA307" s="12">
        <f t="shared" si="63"/>
        <v>4063417298.56</v>
      </c>
      <c r="BB307" s="12" t="e">
        <f t="shared" si="69"/>
        <v>#REF!</v>
      </c>
    </row>
    <row r="308" spans="1:54">
      <c r="A308" s="5" t="s">
        <v>665</v>
      </c>
      <c r="B308" s="5" t="s">
        <v>666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70"/>
        <v>21782339419.77</v>
      </c>
      <c r="AF308" s="9">
        <f t="shared" si="71"/>
        <v>115676214.25</v>
      </c>
      <c r="AG308" s="9">
        <f t="shared" si="72"/>
        <v>30014515827.67</v>
      </c>
      <c r="AH308" s="9">
        <f t="shared" si="73"/>
        <v>29990399233.07</v>
      </c>
      <c r="AI308" s="9">
        <f t="shared" si="74"/>
        <v>28333315227.74</v>
      </c>
      <c r="AJ308" s="12" t="e">
        <f>#REF!-A308</f>
        <v>#REF!</v>
      </c>
      <c r="AK308" s="16"/>
      <c r="AL308" s="9">
        <f t="shared" si="64"/>
        <v>138166650.45</v>
      </c>
      <c r="AM308" s="16"/>
      <c r="AN308" s="16"/>
      <c r="AO308" s="16"/>
      <c r="AP308" s="16"/>
      <c r="AQ308" s="12" t="e">
        <f>#REF!+#REF!+#REF!</f>
        <v>#REF!</v>
      </c>
      <c r="AR308" s="12">
        <f t="shared" si="61"/>
        <v>-25923028.06</v>
      </c>
      <c r="AS308" s="12" t="e">
        <f>#REF!-AU308+#REF!+#REF!</f>
        <v>#REF!</v>
      </c>
      <c r="AT308" s="12" t="e">
        <f>AS308-VLOOKUP(A308,[1]选股结果!$A$2:$BJ$3005,48,FALSE)*0.08</f>
        <v>#REF!</v>
      </c>
      <c r="AU308" s="12">
        <f t="shared" si="65"/>
        <v>1657084005.33</v>
      </c>
      <c r="AV308" s="12" t="e">
        <f>#REF!+S308+H308</f>
        <v>#REF!</v>
      </c>
      <c r="AW308" s="12" t="e">
        <f t="shared" si="66"/>
        <v>#REF!</v>
      </c>
      <c r="AX308" s="12" t="e">
        <f t="shared" si="67"/>
        <v>#REF!</v>
      </c>
      <c r="AY308" s="12" t="e">
        <f t="shared" si="68"/>
        <v>#REF!</v>
      </c>
      <c r="AZ308" s="12">
        <f t="shared" si="62"/>
        <v>-23399709861.57</v>
      </c>
      <c r="BA308" s="12">
        <f t="shared" si="63"/>
        <v>30014515827.67</v>
      </c>
      <c r="BB308" s="12" t="e">
        <f t="shared" si="69"/>
        <v>#REF!</v>
      </c>
    </row>
    <row r="309" spans="1:54">
      <c r="A309" s="5" t="s">
        <v>667</v>
      </c>
      <c r="B309" s="5" t="s">
        <v>668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70"/>
        <v>21763305738.81</v>
      </c>
      <c r="AF309" s="9">
        <f t="shared" si="71"/>
        <v>21433147638.23</v>
      </c>
      <c r="AG309" s="9">
        <f t="shared" si="72"/>
        <v>107428953.410002</v>
      </c>
      <c r="AH309" s="9">
        <f t="shared" si="73"/>
        <v>78471853.160002</v>
      </c>
      <c r="AI309" s="9">
        <f t="shared" si="74"/>
        <v>-41218808.749998</v>
      </c>
      <c r="AJ309" s="12" t="e">
        <f>#REF!-A309</f>
        <v>#REF!</v>
      </c>
      <c r="AK309" s="16"/>
      <c r="AL309" s="9">
        <f t="shared" si="64"/>
        <v>982927757.37</v>
      </c>
      <c r="AM309" s="16"/>
      <c r="AN309" s="16"/>
      <c r="AO309" s="16"/>
      <c r="AP309" s="16"/>
      <c r="AQ309" s="12" t="e">
        <f>#REF!+#REF!+#REF!</f>
        <v>#REF!</v>
      </c>
      <c r="AR309" s="12">
        <f t="shared" si="61"/>
        <v>-14001746.03</v>
      </c>
      <c r="AS309" s="12" t="e">
        <f>#REF!-AU309+#REF!+#REF!</f>
        <v>#REF!</v>
      </c>
      <c r="AT309" s="12" t="e">
        <f>AS309-VLOOKUP(A309,[1]选股结果!$A$2:$BJ$3005,48,FALSE)*0.08</f>
        <v>#REF!</v>
      </c>
      <c r="AU309" s="12">
        <f t="shared" si="65"/>
        <v>119690661.91</v>
      </c>
      <c r="AV309" s="12" t="e">
        <f>#REF!+S309+H309</f>
        <v>#REF!</v>
      </c>
      <c r="AW309" s="12" t="e">
        <f t="shared" si="66"/>
        <v>#REF!</v>
      </c>
      <c r="AX309" s="12" t="e">
        <f t="shared" si="67"/>
        <v>#REF!</v>
      </c>
      <c r="AY309" s="12" t="e">
        <f t="shared" si="68"/>
        <v>#REF!</v>
      </c>
      <c r="AZ309" s="12">
        <f t="shared" si="62"/>
        <v>-21983483944.78</v>
      </c>
      <c r="BA309" s="12">
        <f t="shared" si="63"/>
        <v>107428953.410002</v>
      </c>
      <c r="BB309" s="12" t="e">
        <f t="shared" si="69"/>
        <v>#REF!</v>
      </c>
    </row>
    <row r="310" spans="1:54">
      <c r="A310" s="5" t="s">
        <v>669</v>
      </c>
      <c r="B310" s="5" t="s">
        <v>670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70"/>
        <v>21685972888</v>
      </c>
      <c r="AF310" s="9">
        <f t="shared" si="71"/>
        <v>93559336</v>
      </c>
      <c r="AG310" s="9">
        <f t="shared" si="72"/>
        <v>33005769888</v>
      </c>
      <c r="AH310" s="9">
        <f t="shared" si="73"/>
        <v>32958463194</v>
      </c>
      <c r="AI310" s="9">
        <f t="shared" si="74"/>
        <v>31433299650</v>
      </c>
      <c r="AJ310" s="12" t="e">
        <f>#REF!-A310</f>
        <v>#REF!</v>
      </c>
      <c r="AK310" s="16"/>
      <c r="AL310" s="9">
        <f t="shared" si="64"/>
        <v>140866030</v>
      </c>
      <c r="AM310" s="16"/>
      <c r="AN310" s="16"/>
      <c r="AO310" s="16"/>
      <c r="AP310" s="16"/>
      <c r="AQ310" s="12" t="e">
        <f>#REF!+#REF!+#REF!</f>
        <v>#REF!</v>
      </c>
      <c r="AR310" s="12">
        <f t="shared" si="61"/>
        <v>-5293347</v>
      </c>
      <c r="AS310" s="12" t="e">
        <f>#REF!-AU310+#REF!+#REF!</f>
        <v>#REF!</v>
      </c>
      <c r="AT310" s="12" t="e">
        <f>AS310-VLOOKUP(A310,[1]选股结果!$A$2:$BJ$3005,48,FALSE)*0.08</f>
        <v>#REF!</v>
      </c>
      <c r="AU310" s="12">
        <f t="shared" si="65"/>
        <v>1525163544</v>
      </c>
      <c r="AV310" s="12" t="e">
        <f>#REF!+S310+H310</f>
        <v>#REF!</v>
      </c>
      <c r="AW310" s="12" t="e">
        <f t="shared" si="66"/>
        <v>#REF!</v>
      </c>
      <c r="AX310" s="12" t="e">
        <f t="shared" si="67"/>
        <v>#REF!</v>
      </c>
      <c r="AY310" s="12" t="e">
        <f t="shared" si="68"/>
        <v>#REF!</v>
      </c>
      <c r="AZ310" s="12">
        <f t="shared" si="62"/>
        <v>-23175470484</v>
      </c>
      <c r="BA310" s="12">
        <f t="shared" si="63"/>
        <v>33005769888</v>
      </c>
      <c r="BB310" s="12" t="e">
        <f t="shared" si="69"/>
        <v>#REF!</v>
      </c>
    </row>
    <row r="311" spans="1:54">
      <c r="A311" s="5" t="s">
        <v>671</v>
      </c>
      <c r="B311" s="5" t="s">
        <v>672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70"/>
        <v>21628516375.83</v>
      </c>
      <c r="AF311" s="9">
        <f t="shared" si="71"/>
        <v>20489470695.53</v>
      </c>
      <c r="AG311" s="9">
        <f t="shared" si="72"/>
        <v>1041368947.45</v>
      </c>
      <c r="AH311" s="9">
        <f t="shared" si="73"/>
        <v>1042413093.96</v>
      </c>
      <c r="AI311" s="9">
        <f t="shared" si="74"/>
        <v>1119755567.77</v>
      </c>
      <c r="AJ311" s="12" t="e">
        <f>#REF!-A311</f>
        <v>#REF!</v>
      </c>
      <c r="AK311" s="16"/>
      <c r="AL311" s="9">
        <f t="shared" si="64"/>
        <v>1354117838.06</v>
      </c>
      <c r="AM311" s="16"/>
      <c r="AN311" s="16"/>
      <c r="AO311" s="16"/>
      <c r="AP311" s="16"/>
      <c r="AQ311" s="12" t="e">
        <f>#REF!+#REF!+#REF!</f>
        <v>#REF!</v>
      </c>
      <c r="AR311" s="12">
        <f t="shared" si="61"/>
        <v>-11012634.89</v>
      </c>
      <c r="AS311" s="12" t="e">
        <f>#REF!-AU311+#REF!+#REF!</f>
        <v>#REF!</v>
      </c>
      <c r="AT311" s="12" t="e">
        <f>AS311-VLOOKUP(A311,[1]选股结果!$A$2:$BJ$3005,48,FALSE)*0.08</f>
        <v>#REF!</v>
      </c>
      <c r="AU311" s="12">
        <f t="shared" si="65"/>
        <v>-77342473.8099999</v>
      </c>
      <c r="AV311" s="12" t="e">
        <f>#REF!+S311+H311</f>
        <v>#REF!</v>
      </c>
      <c r="AW311" s="12" t="e">
        <f t="shared" si="66"/>
        <v>#REF!</v>
      </c>
      <c r="AX311" s="12" t="e">
        <f t="shared" si="67"/>
        <v>#REF!</v>
      </c>
      <c r="AY311" s="12" t="e">
        <f t="shared" si="68"/>
        <v>#REF!</v>
      </c>
      <c r="AZ311" s="12">
        <f t="shared" si="62"/>
        <v>-21695005732.96</v>
      </c>
      <c r="BA311" s="12">
        <f t="shared" si="63"/>
        <v>1041368947.45</v>
      </c>
      <c r="BB311" s="12" t="e">
        <f t="shared" si="69"/>
        <v>#REF!</v>
      </c>
    </row>
    <row r="312" spans="1:54">
      <c r="A312" s="5" t="s">
        <v>673</v>
      </c>
      <c r="B312" s="5" t="s">
        <v>674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70"/>
        <v>21485105535.26</v>
      </c>
      <c r="AF312" s="9">
        <f t="shared" si="71"/>
        <v>19336098032.94</v>
      </c>
      <c r="AG312" s="9">
        <f t="shared" si="72"/>
        <v>1699398526.17</v>
      </c>
      <c r="AH312" s="9">
        <f t="shared" si="73"/>
        <v>1696863279.55</v>
      </c>
      <c r="AI312" s="9">
        <f t="shared" si="74"/>
        <v>1709390411.99</v>
      </c>
      <c r="AJ312" s="12" t="e">
        <f>#REF!-A312</f>
        <v>#REF!</v>
      </c>
      <c r="AK312" s="16"/>
      <c r="AL312" s="9">
        <f t="shared" si="64"/>
        <v>4148911831.17</v>
      </c>
      <c r="AM312" s="16"/>
      <c r="AN312" s="16"/>
      <c r="AO312" s="16"/>
      <c r="AP312" s="16"/>
      <c r="AQ312" s="12" t="e">
        <f>#REF!+#REF!+#REF!</f>
        <v>#REF!</v>
      </c>
      <c r="AR312" s="12">
        <f t="shared" si="61"/>
        <v>-9559210.8</v>
      </c>
      <c r="AS312" s="12" t="e">
        <f>#REF!-AU312+#REF!+#REF!</f>
        <v>#REF!</v>
      </c>
      <c r="AT312" s="12" t="e">
        <f>AS312-VLOOKUP(A312,[1]选股结果!$A$2:$BJ$3005,48,FALSE)*0.08</f>
        <v>#REF!</v>
      </c>
      <c r="AU312" s="12">
        <f t="shared" si="65"/>
        <v>-12527132.4400001</v>
      </c>
      <c r="AV312" s="12" t="e">
        <f>#REF!+S312+H312</f>
        <v>#REF!</v>
      </c>
      <c r="AW312" s="12" t="e">
        <f t="shared" si="66"/>
        <v>#REF!</v>
      </c>
      <c r="AX312" s="12" t="e">
        <f t="shared" si="67"/>
        <v>#REF!</v>
      </c>
      <c r="AY312" s="12" t="e">
        <f t="shared" si="68"/>
        <v>#REF!</v>
      </c>
      <c r="AZ312" s="12">
        <f t="shared" si="62"/>
        <v>-21457472791.73</v>
      </c>
      <c r="BA312" s="12">
        <f t="shared" si="63"/>
        <v>1699398526.17</v>
      </c>
      <c r="BB312" s="12" t="e">
        <f t="shared" si="69"/>
        <v>#REF!</v>
      </c>
    </row>
    <row r="313" spans="1:54">
      <c r="A313" s="5" t="s">
        <v>675</v>
      </c>
      <c r="B313" s="5" t="s">
        <v>676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70"/>
        <v>21446451041.6</v>
      </c>
      <c r="AF313" s="9">
        <f t="shared" si="71"/>
        <v>20269055921.11</v>
      </c>
      <c r="AG313" s="9">
        <f t="shared" si="72"/>
        <v>1184326904</v>
      </c>
      <c r="AH313" s="9">
        <f t="shared" si="73"/>
        <v>1210316263.99</v>
      </c>
      <c r="AI313" s="9">
        <f t="shared" si="74"/>
        <v>938607224.23</v>
      </c>
      <c r="AJ313" s="12" t="e">
        <f>#REF!-A313</f>
        <v>#REF!</v>
      </c>
      <c r="AK313" s="16"/>
      <c r="AL313" s="9">
        <f t="shared" si="64"/>
        <v>277401752.73</v>
      </c>
      <c r="AM313" s="16"/>
      <c r="AN313" s="16"/>
      <c r="AO313" s="16"/>
      <c r="AP313" s="16"/>
      <c r="AQ313" s="12" t="e">
        <f>#REF!+#REF!+#REF!</f>
        <v>#REF!</v>
      </c>
      <c r="AR313" s="12">
        <f t="shared" si="61"/>
        <v>-33983669.4</v>
      </c>
      <c r="AS313" s="12" t="e">
        <f>#REF!-AU313+#REF!+#REF!</f>
        <v>#REF!</v>
      </c>
      <c r="AT313" s="12" t="e">
        <f>AS313-VLOOKUP(A313,[1]选股结果!$A$2:$BJ$3005,48,FALSE)*0.08</f>
        <v>#REF!</v>
      </c>
      <c r="AU313" s="12">
        <f t="shared" si="65"/>
        <v>271709039.76</v>
      </c>
      <c r="AV313" s="12" t="e">
        <f>#REF!+S313+H313</f>
        <v>#REF!</v>
      </c>
      <c r="AW313" s="12" t="e">
        <f t="shared" si="66"/>
        <v>#REF!</v>
      </c>
      <c r="AX313" s="12" t="e">
        <f t="shared" si="67"/>
        <v>#REF!</v>
      </c>
      <c r="AY313" s="12" t="e">
        <f t="shared" si="68"/>
        <v>#REF!</v>
      </c>
      <c r="AZ313" s="12">
        <f t="shared" si="62"/>
        <v>-22070378203.4</v>
      </c>
      <c r="BA313" s="12">
        <f t="shared" si="63"/>
        <v>1184326904</v>
      </c>
      <c r="BB313" s="12" t="e">
        <f t="shared" si="69"/>
        <v>#REF!</v>
      </c>
    </row>
    <row r="314" spans="1:54">
      <c r="A314" s="5" t="s">
        <v>677</v>
      </c>
      <c r="B314" s="5" t="s">
        <v>678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70"/>
        <v>21155798419</v>
      </c>
      <c r="AF314" s="9">
        <f t="shared" si="71"/>
        <v>21311105525</v>
      </c>
      <c r="AG314" s="9">
        <f t="shared" si="72"/>
        <v>682315524</v>
      </c>
      <c r="AH314" s="9">
        <f t="shared" si="73"/>
        <v>670054731</v>
      </c>
      <c r="AI314" s="9">
        <f t="shared" si="74"/>
        <v>583383169</v>
      </c>
      <c r="AJ314" s="12" t="e">
        <f>#REF!-A314</f>
        <v>#REF!</v>
      </c>
      <c r="AK314" s="16"/>
      <c r="AL314" s="9">
        <f t="shared" si="64"/>
        <v>1591936364</v>
      </c>
      <c r="AM314" s="16"/>
      <c r="AN314" s="16"/>
      <c r="AO314" s="16"/>
      <c r="AP314" s="16"/>
      <c r="AQ314" s="12" t="e">
        <f>#REF!+#REF!+#REF!</f>
        <v>#REF!</v>
      </c>
      <c r="AR314" s="12">
        <f t="shared" si="61"/>
        <v>-29558547</v>
      </c>
      <c r="AS314" s="12" t="e">
        <f>#REF!-AU314+#REF!+#REF!</f>
        <v>#REF!</v>
      </c>
      <c r="AT314" s="12" t="e">
        <f>AS314-VLOOKUP(A314,[1]选股结果!$A$2:$BJ$3005,48,FALSE)*0.08</f>
        <v>#REF!</v>
      </c>
      <c r="AU314" s="12">
        <f t="shared" si="65"/>
        <v>86671562</v>
      </c>
      <c r="AV314" s="12" t="e">
        <f>#REF!+S314+H314</f>
        <v>#REF!</v>
      </c>
      <c r="AW314" s="12" t="e">
        <f t="shared" si="66"/>
        <v>#REF!</v>
      </c>
      <c r="AX314" s="12" t="e">
        <f t="shared" si="67"/>
        <v>#REF!</v>
      </c>
      <c r="AY314" s="12" t="e">
        <f t="shared" si="68"/>
        <v>#REF!</v>
      </c>
      <c r="AZ314" s="12">
        <f t="shared" si="62"/>
        <v>-21439934369</v>
      </c>
      <c r="BA314" s="12">
        <f t="shared" si="63"/>
        <v>682315524</v>
      </c>
      <c r="BB314" s="12" t="e">
        <f t="shared" si="69"/>
        <v>#REF!</v>
      </c>
    </row>
    <row r="315" spans="1:54">
      <c r="A315" s="5" t="s">
        <v>679</v>
      </c>
      <c r="B315" s="5" t="s">
        <v>680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70"/>
        <v>21015503825.54</v>
      </c>
      <c r="AF315" s="9">
        <f t="shared" si="71"/>
        <v>13988633517.15</v>
      </c>
      <c r="AG315" s="9">
        <f t="shared" si="72"/>
        <v>7042754633.18</v>
      </c>
      <c r="AH315" s="9">
        <f t="shared" si="73"/>
        <v>7023895626.75</v>
      </c>
      <c r="AI315" s="9">
        <f t="shared" si="74"/>
        <v>6055383486.2</v>
      </c>
      <c r="AJ315" s="12" t="e">
        <f>#REF!-A315</f>
        <v>#REF!</v>
      </c>
      <c r="AK315" s="16"/>
      <c r="AL315" s="9">
        <f t="shared" si="64"/>
        <v>546499350.28</v>
      </c>
      <c r="AM315" s="16"/>
      <c r="AN315" s="16"/>
      <c r="AO315" s="16"/>
      <c r="AP315" s="16"/>
      <c r="AQ315" s="12" t="e">
        <f>#REF!+#REF!+#REF!</f>
        <v>#REF!</v>
      </c>
      <c r="AR315" s="12">
        <f t="shared" si="61"/>
        <v>-5441776.67</v>
      </c>
      <c r="AS315" s="12" t="e">
        <f>#REF!-AU315+#REF!+#REF!</f>
        <v>#REF!</v>
      </c>
      <c r="AT315" s="12" t="e">
        <f>AS315-VLOOKUP(A315,[1]选股结果!$A$2:$BJ$3005,48,FALSE)*0.08</f>
        <v>#REF!</v>
      </c>
      <c r="AU315" s="12">
        <f t="shared" si="65"/>
        <v>968512140.55</v>
      </c>
      <c r="AV315" s="12" t="e">
        <f>#REF!+S315+H315</f>
        <v>#REF!</v>
      </c>
      <c r="AW315" s="12" t="e">
        <f t="shared" si="66"/>
        <v>#REF!</v>
      </c>
      <c r="AX315" s="12" t="e">
        <f t="shared" si="67"/>
        <v>#REF!</v>
      </c>
      <c r="AY315" s="12" t="e">
        <f t="shared" si="68"/>
        <v>#REF!</v>
      </c>
      <c r="AZ315" s="12">
        <f t="shared" si="62"/>
        <v>-21889631794.32</v>
      </c>
      <c r="BA315" s="12">
        <f t="shared" si="63"/>
        <v>7042754633.18</v>
      </c>
      <c r="BB315" s="12" t="e">
        <f t="shared" si="69"/>
        <v>#REF!</v>
      </c>
    </row>
    <row r="316" spans="1:54">
      <c r="A316" s="5" t="s">
        <v>681</v>
      </c>
      <c r="B316" s="5" t="s">
        <v>682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70"/>
        <v>21013504972.84</v>
      </c>
      <c r="AF316" s="9">
        <f t="shared" si="71"/>
        <v>19201794695.42</v>
      </c>
      <c r="AG316" s="9">
        <f t="shared" si="72"/>
        <v>1775144386.5</v>
      </c>
      <c r="AH316" s="9">
        <f t="shared" si="73"/>
        <v>1780858766.76</v>
      </c>
      <c r="AI316" s="9">
        <f t="shared" si="74"/>
        <v>1503959588.19</v>
      </c>
      <c r="AJ316" s="12" t="e">
        <f>#REF!-A316</f>
        <v>#REF!</v>
      </c>
      <c r="AK316" s="16"/>
      <c r="AL316" s="9">
        <f t="shared" si="64"/>
        <v>1305651307.08</v>
      </c>
      <c r="AM316" s="16"/>
      <c r="AN316" s="16"/>
      <c r="AO316" s="16"/>
      <c r="AP316" s="16"/>
      <c r="AQ316" s="12" t="e">
        <f>#REF!+#REF!+#REF!</f>
        <v>#REF!</v>
      </c>
      <c r="AR316" s="12">
        <f t="shared" si="61"/>
        <v>-7840568.07</v>
      </c>
      <c r="AS316" s="12" t="e">
        <f>#REF!-AU316+#REF!+#REF!</f>
        <v>#REF!</v>
      </c>
      <c r="AT316" s="12" t="e">
        <f>AS316-VLOOKUP(A316,[1]选股结果!$A$2:$BJ$3005,48,FALSE)*0.08</f>
        <v>#REF!</v>
      </c>
      <c r="AU316" s="12">
        <f t="shared" si="65"/>
        <v>276899178.57</v>
      </c>
      <c r="AV316" s="12" t="e">
        <f>#REF!+S316+H316</f>
        <v>#REF!</v>
      </c>
      <c r="AW316" s="12" t="e">
        <f t="shared" si="66"/>
        <v>#REF!</v>
      </c>
      <c r="AX316" s="12" t="e">
        <f t="shared" si="67"/>
        <v>#REF!</v>
      </c>
      <c r="AY316" s="12" t="e">
        <f t="shared" si="68"/>
        <v>#REF!</v>
      </c>
      <c r="AZ316" s="12">
        <f t="shared" si="62"/>
        <v>-21219548200.76</v>
      </c>
      <c r="BA316" s="12">
        <f t="shared" si="63"/>
        <v>1775144386.5</v>
      </c>
      <c r="BB316" s="12" t="e">
        <f t="shared" si="69"/>
        <v>#REF!</v>
      </c>
    </row>
    <row r="317" spans="1:54">
      <c r="A317" s="5" t="s">
        <v>683</v>
      </c>
      <c r="B317" s="5" t="s">
        <v>684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70"/>
        <v>21012318680.6</v>
      </c>
      <c r="AF317" s="9">
        <f t="shared" si="71"/>
        <v>20540866753.04</v>
      </c>
      <c r="AG317" s="9">
        <f t="shared" si="72"/>
        <v>577798450.239998</v>
      </c>
      <c r="AH317" s="9">
        <f t="shared" si="73"/>
        <v>604377817.699998</v>
      </c>
      <c r="AI317" s="9">
        <f t="shared" si="74"/>
        <v>556415547.369998</v>
      </c>
      <c r="AJ317" s="12" t="e">
        <f>#REF!-A317</f>
        <v>#REF!</v>
      </c>
      <c r="AK317" s="16"/>
      <c r="AL317" s="9">
        <f t="shared" si="64"/>
        <v>1353343914.66</v>
      </c>
      <c r="AM317" s="16"/>
      <c r="AN317" s="16"/>
      <c r="AO317" s="16"/>
      <c r="AP317" s="16"/>
      <c r="AQ317" s="12" t="e">
        <f>#REF!+#REF!+#REF!</f>
        <v>#REF!</v>
      </c>
      <c r="AR317" s="12">
        <f t="shared" si="61"/>
        <v>-34104549.18</v>
      </c>
      <c r="AS317" s="12" t="e">
        <f>#REF!-AU317+#REF!+#REF!</f>
        <v>#REF!</v>
      </c>
      <c r="AT317" s="12" t="e">
        <f>AS317-VLOOKUP(A317,[1]选股结果!$A$2:$BJ$3005,48,FALSE)*0.08</f>
        <v>#REF!</v>
      </c>
      <c r="AU317" s="12">
        <f t="shared" si="65"/>
        <v>47962270.33</v>
      </c>
      <c r="AV317" s="12" t="e">
        <f>#REF!+S317+H317</f>
        <v>#REF!</v>
      </c>
      <c r="AW317" s="12" t="e">
        <f t="shared" si="66"/>
        <v>#REF!</v>
      </c>
      <c r="AX317" s="12" t="e">
        <f t="shared" si="67"/>
        <v>#REF!</v>
      </c>
      <c r="AY317" s="12" t="e">
        <f t="shared" si="68"/>
        <v>#REF!</v>
      </c>
      <c r="AZ317" s="12">
        <f t="shared" si="62"/>
        <v>-20888271504.09</v>
      </c>
      <c r="BA317" s="12">
        <f t="shared" si="63"/>
        <v>577798450.239998</v>
      </c>
      <c r="BB317" s="12" t="e">
        <f t="shared" si="69"/>
        <v>#REF!</v>
      </c>
    </row>
    <row r="318" spans="1:54">
      <c r="A318" s="5" t="s">
        <v>685</v>
      </c>
      <c r="B318" s="5" t="s">
        <v>686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70"/>
        <v>20610694485.2</v>
      </c>
      <c r="AF318" s="9">
        <f t="shared" si="71"/>
        <v>116600269.53</v>
      </c>
      <c r="AG318" s="9">
        <f t="shared" si="72"/>
        <v>26070143051.06</v>
      </c>
      <c r="AH318" s="9">
        <f t="shared" si="73"/>
        <v>26054227172.27</v>
      </c>
      <c r="AI318" s="9">
        <f t="shared" si="74"/>
        <v>24114770073.84</v>
      </c>
      <c r="AJ318" s="12" t="e">
        <f>#REF!-A318</f>
        <v>#REF!</v>
      </c>
      <c r="AK318" s="16"/>
      <c r="AL318" s="9">
        <f t="shared" si="64"/>
        <v>153720137.66</v>
      </c>
      <c r="AM318" s="16"/>
      <c r="AN318" s="16"/>
      <c r="AO318" s="16"/>
      <c r="AP318" s="16"/>
      <c r="AQ318" s="12" t="e">
        <f>#REF!+#REF!+#REF!</f>
        <v>#REF!</v>
      </c>
      <c r="AR318" s="12">
        <f t="shared" si="61"/>
        <v>-4285245.82</v>
      </c>
      <c r="AS318" s="12" t="e">
        <f>#REF!-AU318+#REF!+#REF!</f>
        <v>#REF!</v>
      </c>
      <c r="AT318" s="12" t="e">
        <f>AS318-VLOOKUP(A318,[1]选股结果!$A$2:$BJ$3005,48,FALSE)*0.08</f>
        <v>#REF!</v>
      </c>
      <c r="AU318" s="12">
        <f t="shared" si="65"/>
        <v>1939457098.43</v>
      </c>
      <c r="AV318" s="12" t="e">
        <f>#REF!+S318+H318</f>
        <v>#REF!</v>
      </c>
      <c r="AW318" s="12" t="e">
        <f t="shared" si="66"/>
        <v>#REF!</v>
      </c>
      <c r="AX318" s="12" t="e">
        <f t="shared" si="67"/>
        <v>#REF!</v>
      </c>
      <c r="AY318" s="12" t="e">
        <f t="shared" si="68"/>
        <v>#REF!</v>
      </c>
      <c r="AZ318" s="12">
        <f t="shared" si="62"/>
        <v>-22458037684.53</v>
      </c>
      <c r="BA318" s="12">
        <f t="shared" si="63"/>
        <v>26070143051.06</v>
      </c>
      <c r="BB318" s="12" t="e">
        <f t="shared" si="69"/>
        <v>#REF!</v>
      </c>
    </row>
    <row r="319" spans="1:54">
      <c r="A319" s="5" t="s">
        <v>687</v>
      </c>
      <c r="B319" s="5" t="s">
        <v>688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70"/>
        <v>20571694048.53</v>
      </c>
      <c r="AF319" s="9">
        <f t="shared" si="71"/>
        <v>18058058240.44</v>
      </c>
      <c r="AG319" s="9">
        <f t="shared" si="72"/>
        <v>3058470451.3</v>
      </c>
      <c r="AH319" s="9">
        <f t="shared" si="73"/>
        <v>3075959247.3</v>
      </c>
      <c r="AI319" s="9">
        <f t="shared" si="74"/>
        <v>2708986463.14</v>
      </c>
      <c r="AJ319" s="12" t="e">
        <f>#REF!-A319</f>
        <v>#REF!</v>
      </c>
      <c r="AK319" s="16"/>
      <c r="AL319" s="9">
        <f t="shared" si="64"/>
        <v>1192793704.21</v>
      </c>
      <c r="AM319" s="16"/>
      <c r="AN319" s="16"/>
      <c r="AO319" s="16"/>
      <c r="AP319" s="16"/>
      <c r="AQ319" s="12" t="e">
        <f>#REF!+#REF!+#REF!</f>
        <v>#REF!</v>
      </c>
      <c r="AR319" s="12">
        <f t="shared" si="61"/>
        <v>-30702863.3</v>
      </c>
      <c r="AS319" s="12" t="e">
        <f>#REF!-AU319+#REF!+#REF!</f>
        <v>#REF!</v>
      </c>
      <c r="AT319" s="12" t="e">
        <f>AS319-VLOOKUP(A319,[1]选股结果!$A$2:$BJ$3005,48,FALSE)*0.08</f>
        <v>#REF!</v>
      </c>
      <c r="AU319" s="12">
        <f t="shared" si="65"/>
        <v>366972784.16</v>
      </c>
      <c r="AV319" s="12" t="e">
        <f>#REF!+S319+H319</f>
        <v>#REF!</v>
      </c>
      <c r="AW319" s="12" t="e">
        <f t="shared" si="66"/>
        <v>#REF!</v>
      </c>
      <c r="AX319" s="12" t="e">
        <f t="shared" si="67"/>
        <v>#REF!</v>
      </c>
      <c r="AY319" s="12" t="e">
        <f t="shared" si="68"/>
        <v>#REF!</v>
      </c>
      <c r="AZ319" s="12">
        <f t="shared" si="62"/>
        <v>-22216728048.28</v>
      </c>
      <c r="BA319" s="12">
        <f t="shared" si="63"/>
        <v>3058470451.3</v>
      </c>
      <c r="BB319" s="12" t="e">
        <f t="shared" si="69"/>
        <v>#REF!</v>
      </c>
    </row>
    <row r="320" spans="1:54">
      <c r="A320" s="5" t="s">
        <v>689</v>
      </c>
      <c r="B320" s="5" t="s">
        <v>690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70"/>
        <v>20384571231.03</v>
      </c>
      <c r="AF320" s="9">
        <f t="shared" si="71"/>
        <v>17533452822.19</v>
      </c>
      <c r="AG320" s="9">
        <f t="shared" si="72"/>
        <v>2882634564.43</v>
      </c>
      <c r="AH320" s="9">
        <f t="shared" si="73"/>
        <v>2861628528.33</v>
      </c>
      <c r="AI320" s="9">
        <f t="shared" si="74"/>
        <v>2550017153.93</v>
      </c>
      <c r="AJ320" s="12" t="e">
        <f>#REF!-A320</f>
        <v>#REF!</v>
      </c>
      <c r="AK320" s="16"/>
      <c r="AL320" s="9">
        <f t="shared" si="64"/>
        <v>1034923441.78</v>
      </c>
      <c r="AM320" s="16"/>
      <c r="AN320" s="16"/>
      <c r="AO320" s="16"/>
      <c r="AP320" s="16"/>
      <c r="AQ320" s="12" t="e">
        <f>#REF!+#REF!+#REF!</f>
        <v>#REF!</v>
      </c>
      <c r="AR320" s="12">
        <f t="shared" si="61"/>
        <v>-18816500.98</v>
      </c>
      <c r="AS320" s="12" t="e">
        <f>#REF!-AU320+#REF!+#REF!</f>
        <v>#REF!</v>
      </c>
      <c r="AT320" s="12" t="e">
        <f>AS320-VLOOKUP(A320,[1]选股结果!$A$2:$BJ$3005,48,FALSE)*0.08</f>
        <v>#REF!</v>
      </c>
      <c r="AU320" s="12">
        <f t="shared" si="65"/>
        <v>311611374.4</v>
      </c>
      <c r="AV320" s="12" t="e">
        <f>#REF!+S320+H320</f>
        <v>#REF!</v>
      </c>
      <c r="AW320" s="12" t="e">
        <f t="shared" si="66"/>
        <v>#REF!</v>
      </c>
      <c r="AX320" s="12" t="e">
        <f t="shared" si="67"/>
        <v>#REF!</v>
      </c>
      <c r="AY320" s="12" t="e">
        <f t="shared" si="68"/>
        <v>#REF!</v>
      </c>
      <c r="AZ320" s="12">
        <f t="shared" si="62"/>
        <v>-20636347960.55</v>
      </c>
      <c r="BA320" s="12">
        <f t="shared" si="63"/>
        <v>2882634564.43</v>
      </c>
      <c r="BB320" s="12" t="e">
        <f t="shared" si="69"/>
        <v>#REF!</v>
      </c>
    </row>
    <row r="321" spans="1:54">
      <c r="A321" s="5" t="s">
        <v>691</v>
      </c>
      <c r="B321" s="5" t="s">
        <v>692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70"/>
        <v>20198968493.15</v>
      </c>
      <c r="AF321" s="9">
        <f t="shared" si="71"/>
        <v>15318853258.7</v>
      </c>
      <c r="AG321" s="9">
        <f t="shared" si="72"/>
        <v>4978724395.17</v>
      </c>
      <c r="AH321" s="9">
        <f t="shared" si="73"/>
        <v>4834510395.33</v>
      </c>
      <c r="AI321" s="9">
        <f t="shared" si="74"/>
        <v>4097578699.83</v>
      </c>
      <c r="AJ321" s="12" t="e">
        <f>#REF!-A321</f>
        <v>#REF!</v>
      </c>
      <c r="AK321" s="16"/>
      <c r="AL321" s="9">
        <f t="shared" si="64"/>
        <v>8835491769.92</v>
      </c>
      <c r="AM321" s="16"/>
      <c r="AN321" s="16"/>
      <c r="AO321" s="16"/>
      <c r="AP321" s="16"/>
      <c r="AQ321" s="12" t="e">
        <f>#REF!+#REF!+#REF!</f>
        <v>#REF!</v>
      </c>
      <c r="AR321" s="12">
        <f t="shared" si="61"/>
        <v>-3064452.47</v>
      </c>
      <c r="AS321" s="12" t="e">
        <f>#REF!-AU321+#REF!+#REF!</f>
        <v>#REF!</v>
      </c>
      <c r="AT321" s="12" t="e">
        <f>AS321-VLOOKUP(A321,[1]选股结果!$A$2:$BJ$3005,48,FALSE)*0.08</f>
        <v>#REF!</v>
      </c>
      <c r="AU321" s="12">
        <f t="shared" si="65"/>
        <v>736931695.5</v>
      </c>
      <c r="AV321" s="12" t="e">
        <f>#REF!+S321+H321</f>
        <v>#REF!</v>
      </c>
      <c r="AW321" s="12" t="e">
        <f t="shared" si="66"/>
        <v>#REF!</v>
      </c>
      <c r="AX321" s="12" t="e">
        <f t="shared" si="67"/>
        <v>#REF!</v>
      </c>
      <c r="AY321" s="12" t="e">
        <f t="shared" si="68"/>
        <v>#REF!</v>
      </c>
      <c r="AZ321" s="12">
        <f t="shared" si="62"/>
        <v>-20686401421.93</v>
      </c>
      <c r="BA321" s="12">
        <f t="shared" si="63"/>
        <v>4978724395.17</v>
      </c>
      <c r="BB321" s="12" t="e">
        <f t="shared" si="69"/>
        <v>#REF!</v>
      </c>
    </row>
    <row r="322" spans="1:54">
      <c r="A322" s="5" t="s">
        <v>693</v>
      </c>
      <c r="B322" s="5" t="s">
        <v>694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70"/>
        <v>20106374507.84</v>
      </c>
      <c r="AF322" s="9">
        <f t="shared" si="71"/>
        <v>18696315996.1</v>
      </c>
      <c r="AG322" s="9">
        <f t="shared" si="72"/>
        <v>1507572592.31</v>
      </c>
      <c r="AH322" s="9">
        <f t="shared" si="73"/>
        <v>1517033859.32</v>
      </c>
      <c r="AI322" s="9">
        <f t="shared" si="74"/>
        <v>1380085279.92</v>
      </c>
      <c r="AJ322" s="12" t="e">
        <f>#REF!-A322</f>
        <v>#REF!</v>
      </c>
      <c r="AK322" s="16"/>
      <c r="AL322" s="9">
        <f t="shared" si="64"/>
        <v>1285675977.79</v>
      </c>
      <c r="AM322" s="16"/>
      <c r="AN322" s="16"/>
      <c r="AO322" s="16"/>
      <c r="AP322" s="16"/>
      <c r="AQ322" s="12" t="e">
        <f>#REF!+#REF!+#REF!</f>
        <v>#REF!</v>
      </c>
      <c r="AR322" s="12">
        <f t="shared" ref="AR322:AR385" si="75">AA322-AB322</f>
        <v>-12775019.8</v>
      </c>
      <c r="AS322" s="12" t="e">
        <f>#REF!-AU322+#REF!+#REF!</f>
        <v>#REF!</v>
      </c>
      <c r="AT322" s="12" t="e">
        <f>AS322-VLOOKUP(A322,[1]选股结果!$A$2:$BJ$3005,48,FALSE)*0.08</f>
        <v>#REF!</v>
      </c>
      <c r="AU322" s="12">
        <f t="shared" si="65"/>
        <v>136948579.4</v>
      </c>
      <c r="AV322" s="12" t="e">
        <f>#REF!+S322+H322</f>
        <v>#REF!</v>
      </c>
      <c r="AW322" s="12" t="e">
        <f t="shared" si="66"/>
        <v>#REF!</v>
      </c>
      <c r="AX322" s="12" t="e">
        <f t="shared" si="67"/>
        <v>#REF!</v>
      </c>
      <c r="AY322" s="12" t="e">
        <f t="shared" si="68"/>
        <v>#REF!</v>
      </c>
      <c r="AZ322" s="12">
        <f t="shared" ref="AZ322:AZ385" si="76">O322-S322-AA322-AB322-AC322-AD322+AK322-AE322</f>
        <v>-20091801932.49</v>
      </c>
      <c r="BA322" s="12">
        <f t="shared" ref="BA322:BA385" si="77">AG322</f>
        <v>1507572592.31</v>
      </c>
      <c r="BB322" s="12" t="e">
        <f t="shared" si="69"/>
        <v>#REF!</v>
      </c>
    </row>
    <row r="323" spans="1:54">
      <c r="A323" s="5" t="s">
        <v>695</v>
      </c>
      <c r="B323" s="5" t="s">
        <v>696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70"/>
        <v>20079162790.05</v>
      </c>
      <c r="AF323" s="9">
        <f t="shared" si="71"/>
        <v>18602113377.81</v>
      </c>
      <c r="AG323" s="9">
        <f t="shared" si="72"/>
        <v>1435356407.54</v>
      </c>
      <c r="AH323" s="9">
        <f t="shared" si="73"/>
        <v>1433655741.55</v>
      </c>
      <c r="AI323" s="9">
        <f t="shared" si="74"/>
        <v>1091372999.53</v>
      </c>
      <c r="AJ323" s="12" t="e">
        <f>#REF!-A323</f>
        <v>#REF!</v>
      </c>
      <c r="AK323" s="16"/>
      <c r="AL323" s="9">
        <f t="shared" ref="AL323:AL386" si="78">O323+P323+Q323+Y323-AB323+AC323</f>
        <v>436571768.05</v>
      </c>
      <c r="AM323" s="16"/>
      <c r="AN323" s="16"/>
      <c r="AO323" s="16"/>
      <c r="AP323" s="16"/>
      <c r="AQ323" s="12" t="e">
        <f>#REF!+#REF!+#REF!</f>
        <v>#REF!</v>
      </c>
      <c r="AR323" s="12">
        <f t="shared" si="75"/>
        <v>-22159469.68</v>
      </c>
      <c r="AS323" s="12" t="e">
        <f>#REF!-AU323+#REF!+#REF!</f>
        <v>#REF!</v>
      </c>
      <c r="AT323" s="12" t="e">
        <f>AS323-VLOOKUP(A323,[1]选股结果!$A$2:$BJ$3005,48,FALSE)*0.08</f>
        <v>#REF!</v>
      </c>
      <c r="AU323" s="12">
        <f t="shared" ref="AU323:AU386" si="79">AH323-AI323</f>
        <v>342282742.02</v>
      </c>
      <c r="AV323" s="12" t="e">
        <f>#REF!+S323+H323</f>
        <v>#REF!</v>
      </c>
      <c r="AW323" s="12" t="e">
        <f t="shared" ref="AW323:AW386" si="80">AV323-AU323</f>
        <v>#REF!</v>
      </c>
      <c r="AX323" s="12" t="e">
        <f t="shared" ref="AX323:AX386" si="81">AV323-H323</f>
        <v>#REF!</v>
      </c>
      <c r="AY323" s="12" t="e">
        <f t="shared" ref="AY323:AY386" si="82">AV323-H323-AU323</f>
        <v>#REF!</v>
      </c>
      <c r="AZ323" s="12">
        <f t="shared" si="76"/>
        <v>-20302023824.25</v>
      </c>
      <c r="BA323" s="12">
        <f t="shared" si="77"/>
        <v>1435356407.54</v>
      </c>
      <c r="BB323" s="12" t="e">
        <f t="shared" ref="BB323:BB386" si="83">AF323-AG323+AH323+AI323-AJ323+AL323+AM323-AO323+AN323</f>
        <v>#REF!</v>
      </c>
    </row>
    <row r="324" spans="1:54">
      <c r="A324" s="5" t="s">
        <v>697</v>
      </c>
      <c r="B324" s="5" t="s">
        <v>698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70"/>
        <v>20018390442.35</v>
      </c>
      <c r="AF324" s="9">
        <f t="shared" si="71"/>
        <v>15174794281.43</v>
      </c>
      <c r="AG324" s="9">
        <f t="shared" si="72"/>
        <v>5029648041.42</v>
      </c>
      <c r="AH324" s="9">
        <f t="shared" si="73"/>
        <v>5032599666.44</v>
      </c>
      <c r="AI324" s="9">
        <f t="shared" si="74"/>
        <v>4229932865.33</v>
      </c>
      <c r="AJ324" s="12" t="e">
        <f>#REF!-A324</f>
        <v>#REF!</v>
      </c>
      <c r="AK324" s="16"/>
      <c r="AL324" s="9">
        <f t="shared" si="78"/>
        <v>457814315.66</v>
      </c>
      <c r="AM324" s="16"/>
      <c r="AN324" s="16"/>
      <c r="AO324" s="16"/>
      <c r="AP324" s="16"/>
      <c r="AQ324" s="12" t="e">
        <f>#REF!+#REF!+#REF!</f>
        <v>#REF!</v>
      </c>
      <c r="AR324" s="12">
        <f t="shared" si="75"/>
        <v>-10241252.2</v>
      </c>
      <c r="AS324" s="12" t="e">
        <f>#REF!-AU324+#REF!+#REF!</f>
        <v>#REF!</v>
      </c>
      <c r="AT324" s="12" t="e">
        <f>AS324-VLOOKUP(A324,[1]选股结果!$A$2:$BJ$3005,48,FALSE)*0.08</f>
        <v>#REF!</v>
      </c>
      <c r="AU324" s="12">
        <f t="shared" si="79"/>
        <v>802666801.11</v>
      </c>
      <c r="AV324" s="12" t="e">
        <f>#REF!+S324+H324</f>
        <v>#REF!</v>
      </c>
      <c r="AW324" s="12" t="e">
        <f t="shared" si="80"/>
        <v>#REF!</v>
      </c>
      <c r="AX324" s="12" t="e">
        <f t="shared" si="81"/>
        <v>#REF!</v>
      </c>
      <c r="AY324" s="12" t="e">
        <f t="shared" si="82"/>
        <v>#REF!</v>
      </c>
      <c r="AZ324" s="12">
        <f t="shared" si="76"/>
        <v>-21111603971.39</v>
      </c>
      <c r="BA324" s="12">
        <f t="shared" si="77"/>
        <v>5029648041.42</v>
      </c>
      <c r="BB324" s="12" t="e">
        <f t="shared" si="83"/>
        <v>#REF!</v>
      </c>
    </row>
    <row r="325" spans="1:54">
      <c r="A325" s="5" t="s">
        <v>699</v>
      </c>
      <c r="B325" s="5" t="s">
        <v>700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70"/>
        <v>19917742537.74</v>
      </c>
      <c r="AF325" s="9">
        <f t="shared" si="71"/>
        <v>19497444919.76</v>
      </c>
      <c r="AG325" s="9">
        <f t="shared" si="72"/>
        <v>419172743.040003</v>
      </c>
      <c r="AH325" s="9">
        <f t="shared" si="73"/>
        <v>407749861.850003</v>
      </c>
      <c r="AI325" s="9">
        <f t="shared" si="74"/>
        <v>304051207.490003</v>
      </c>
      <c r="AJ325" s="12" t="e">
        <f>#REF!-A325</f>
        <v>#REF!</v>
      </c>
      <c r="AK325" s="16"/>
      <c r="AL325" s="9">
        <f t="shared" si="78"/>
        <v>781875803.33</v>
      </c>
      <c r="AM325" s="16"/>
      <c r="AN325" s="16"/>
      <c r="AO325" s="16"/>
      <c r="AP325" s="16"/>
      <c r="AQ325" s="12" t="e">
        <f>#REF!+#REF!+#REF!</f>
        <v>#REF!</v>
      </c>
      <c r="AR325" s="12">
        <f t="shared" si="75"/>
        <v>-4724011.26</v>
      </c>
      <c r="AS325" s="12" t="e">
        <f>#REF!-AU325+#REF!+#REF!</f>
        <v>#REF!</v>
      </c>
      <c r="AT325" s="12" t="e">
        <f>AS325-VLOOKUP(A325,[1]选股结果!$A$2:$BJ$3005,48,FALSE)*0.08</f>
        <v>#REF!</v>
      </c>
      <c r="AU325" s="12">
        <f t="shared" si="79"/>
        <v>103698654.36</v>
      </c>
      <c r="AV325" s="12" t="e">
        <f>#REF!+S325+H325</f>
        <v>#REF!</v>
      </c>
      <c r="AW325" s="12" t="e">
        <f t="shared" si="80"/>
        <v>#REF!</v>
      </c>
      <c r="AX325" s="12" t="e">
        <f t="shared" si="81"/>
        <v>#REF!</v>
      </c>
      <c r="AY325" s="12" t="e">
        <f t="shared" si="82"/>
        <v>#REF!</v>
      </c>
      <c r="AZ325" s="12">
        <f t="shared" si="76"/>
        <v>-20115388259.01</v>
      </c>
      <c r="BA325" s="12">
        <f t="shared" si="77"/>
        <v>419172743.040003</v>
      </c>
      <c r="BB325" s="12" t="e">
        <f t="shared" si="83"/>
        <v>#REF!</v>
      </c>
    </row>
    <row r="326" spans="1:54">
      <c r="A326" s="5" t="s">
        <v>701</v>
      </c>
      <c r="B326" s="5" t="s">
        <v>702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70"/>
        <v>19882022397</v>
      </c>
      <c r="AF326" s="9">
        <f t="shared" si="71"/>
        <v>18303749243</v>
      </c>
      <c r="AG326" s="9">
        <f t="shared" si="72"/>
        <v>1867744653</v>
      </c>
      <c r="AH326" s="9">
        <f t="shared" si="73"/>
        <v>1862459509</v>
      </c>
      <c r="AI326" s="9">
        <f t="shared" si="74"/>
        <v>1322284060</v>
      </c>
      <c r="AJ326" s="12" t="e">
        <f>#REF!-A326</f>
        <v>#REF!</v>
      </c>
      <c r="AK326" s="16"/>
      <c r="AL326" s="9">
        <f t="shared" si="78"/>
        <v>519826401</v>
      </c>
      <c r="AM326" s="16"/>
      <c r="AN326" s="16"/>
      <c r="AO326" s="16"/>
      <c r="AP326" s="16"/>
      <c r="AQ326" s="12" t="e">
        <f>#REF!+#REF!+#REF!</f>
        <v>#REF!</v>
      </c>
      <c r="AR326" s="12">
        <f t="shared" si="75"/>
        <v>-73124022</v>
      </c>
      <c r="AS326" s="12" t="e">
        <f>#REF!-AU326+#REF!+#REF!</f>
        <v>#REF!</v>
      </c>
      <c r="AT326" s="12" t="e">
        <f>AS326-VLOOKUP(A326,[1]选股结果!$A$2:$BJ$3005,48,FALSE)*0.08</f>
        <v>#REF!</v>
      </c>
      <c r="AU326" s="12">
        <f t="shared" si="79"/>
        <v>540175449</v>
      </c>
      <c r="AV326" s="12" t="e">
        <f>#REF!+S326+H326</f>
        <v>#REF!</v>
      </c>
      <c r="AW326" s="12" t="e">
        <f t="shared" si="80"/>
        <v>#REF!</v>
      </c>
      <c r="AX326" s="12" t="e">
        <f t="shared" si="81"/>
        <v>#REF!</v>
      </c>
      <c r="AY326" s="12" t="e">
        <f t="shared" si="82"/>
        <v>#REF!</v>
      </c>
      <c r="AZ326" s="12">
        <f t="shared" si="76"/>
        <v>-21140261708</v>
      </c>
      <c r="BA326" s="12">
        <f t="shared" si="77"/>
        <v>1867744653</v>
      </c>
      <c r="BB326" s="12" t="e">
        <f t="shared" si="83"/>
        <v>#REF!</v>
      </c>
    </row>
    <row r="327" spans="1:54">
      <c r="A327" s="5" t="s">
        <v>703</v>
      </c>
      <c r="B327" s="5" t="s">
        <v>704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70"/>
        <v>19827579472.82</v>
      </c>
      <c r="AF327" s="9">
        <f t="shared" si="71"/>
        <v>19454735716.82</v>
      </c>
      <c r="AG327" s="9">
        <f t="shared" si="72"/>
        <v>405185587.329996</v>
      </c>
      <c r="AH327" s="9">
        <f t="shared" si="73"/>
        <v>453652150.679996</v>
      </c>
      <c r="AI327" s="9">
        <f t="shared" si="74"/>
        <v>382451239.619996</v>
      </c>
      <c r="AJ327" s="12" t="e">
        <f>#REF!-A327</f>
        <v>#REF!</v>
      </c>
      <c r="AK327" s="16"/>
      <c r="AL327" s="9">
        <f t="shared" si="78"/>
        <v>1521231018.34</v>
      </c>
      <c r="AM327" s="16"/>
      <c r="AN327" s="16"/>
      <c r="AO327" s="16"/>
      <c r="AP327" s="16"/>
      <c r="AQ327" s="12" t="e">
        <f>#REF!+#REF!+#REF!</f>
        <v>#REF!</v>
      </c>
      <c r="AR327" s="12">
        <f t="shared" si="75"/>
        <v>-55457145.36</v>
      </c>
      <c r="AS327" s="12" t="e">
        <f>#REF!-AU327+#REF!+#REF!</f>
        <v>#REF!</v>
      </c>
      <c r="AT327" s="12" t="e">
        <f>AS327-VLOOKUP(A327,[1]选股结果!$A$2:$BJ$3005,48,FALSE)*0.08</f>
        <v>#REF!</v>
      </c>
      <c r="AU327" s="12">
        <f t="shared" si="79"/>
        <v>71200911.06</v>
      </c>
      <c r="AV327" s="12" t="e">
        <f>#REF!+S327+H327</f>
        <v>#REF!</v>
      </c>
      <c r="AW327" s="12" t="e">
        <f t="shared" si="80"/>
        <v>#REF!</v>
      </c>
      <c r="AX327" s="12" t="e">
        <f t="shared" si="81"/>
        <v>#REF!</v>
      </c>
      <c r="AY327" s="12" t="e">
        <f t="shared" si="82"/>
        <v>#REF!</v>
      </c>
      <c r="AZ327" s="12">
        <f t="shared" si="76"/>
        <v>-19695119956.33</v>
      </c>
      <c r="BA327" s="12">
        <f t="shared" si="77"/>
        <v>405185587.329996</v>
      </c>
      <c r="BB327" s="12" t="e">
        <f t="shared" si="83"/>
        <v>#REF!</v>
      </c>
    </row>
    <row r="328" spans="1:54">
      <c r="A328" s="5" t="s">
        <v>705</v>
      </c>
      <c r="B328" s="5" t="s">
        <v>706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70"/>
        <v>19799894170.4</v>
      </c>
      <c r="AF328" s="9">
        <f t="shared" si="71"/>
        <v>18017879435.51</v>
      </c>
      <c r="AG328" s="9">
        <f t="shared" si="72"/>
        <v>1599501231.54</v>
      </c>
      <c r="AH328" s="9">
        <f t="shared" si="73"/>
        <v>1599560058.37</v>
      </c>
      <c r="AI328" s="9">
        <f t="shared" si="74"/>
        <v>1421571881.48</v>
      </c>
      <c r="AJ328" s="12" t="e">
        <f>#REF!-A328</f>
        <v>#REF!</v>
      </c>
      <c r="AK328" s="16"/>
      <c r="AL328" s="9">
        <f t="shared" si="78"/>
        <v>709906206.04</v>
      </c>
      <c r="AM328" s="16"/>
      <c r="AN328" s="16"/>
      <c r="AO328" s="16"/>
      <c r="AP328" s="16"/>
      <c r="AQ328" s="12" t="e">
        <f>#REF!+#REF!+#REF!</f>
        <v>#REF!</v>
      </c>
      <c r="AR328" s="12">
        <f t="shared" si="75"/>
        <v>-1606448.89</v>
      </c>
      <c r="AS328" s="12" t="e">
        <f>#REF!-AU328+#REF!+#REF!</f>
        <v>#REF!</v>
      </c>
      <c r="AT328" s="12" t="e">
        <f>AS328-VLOOKUP(A328,[1]选股结果!$A$2:$BJ$3005,48,FALSE)*0.08</f>
        <v>#REF!</v>
      </c>
      <c r="AU328" s="12">
        <f t="shared" si="79"/>
        <v>177988176.89</v>
      </c>
      <c r="AV328" s="12" t="e">
        <f>#REF!+S328+H328</f>
        <v>#REF!</v>
      </c>
      <c r="AW328" s="12" t="e">
        <f t="shared" si="80"/>
        <v>#REF!</v>
      </c>
      <c r="AX328" s="12" t="e">
        <f t="shared" si="81"/>
        <v>#REF!</v>
      </c>
      <c r="AY328" s="12" t="e">
        <f t="shared" si="82"/>
        <v>#REF!</v>
      </c>
      <c r="AZ328" s="12">
        <f t="shared" si="76"/>
        <v>-19969012372.93</v>
      </c>
      <c r="BA328" s="12">
        <f t="shared" si="77"/>
        <v>1599501231.54</v>
      </c>
      <c r="BB328" s="12" t="e">
        <f t="shared" si="83"/>
        <v>#REF!</v>
      </c>
    </row>
    <row r="329" spans="1:54">
      <c r="A329" s="5" t="s">
        <v>707</v>
      </c>
      <c r="B329" s="5" t="s">
        <v>708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70"/>
        <v>19763027285.05</v>
      </c>
      <c r="AF329" s="9">
        <f t="shared" si="71"/>
        <v>18783464938.36</v>
      </c>
      <c r="AG329" s="9">
        <f t="shared" si="72"/>
        <v>923489717.799999</v>
      </c>
      <c r="AH329" s="9">
        <f t="shared" si="73"/>
        <v>928427687.489999</v>
      </c>
      <c r="AI329" s="9">
        <f t="shared" si="74"/>
        <v>714815405.199999</v>
      </c>
      <c r="AJ329" s="12" t="e">
        <f>#REF!-A329</f>
        <v>#REF!</v>
      </c>
      <c r="AK329" s="16"/>
      <c r="AL329" s="9">
        <f t="shared" si="78"/>
        <v>2074559657.88</v>
      </c>
      <c r="AM329" s="16"/>
      <c r="AN329" s="16"/>
      <c r="AO329" s="16"/>
      <c r="AP329" s="16"/>
      <c r="AQ329" s="12" t="e">
        <f>#REF!+#REF!+#REF!</f>
        <v>#REF!</v>
      </c>
      <c r="AR329" s="12">
        <f t="shared" si="75"/>
        <v>-10137056.81</v>
      </c>
      <c r="AS329" s="12" t="e">
        <f>#REF!-AU329+#REF!+#REF!</f>
        <v>#REF!</v>
      </c>
      <c r="AT329" s="12" t="e">
        <f>AS329-VLOOKUP(A329,[1]选股结果!$A$2:$BJ$3005,48,FALSE)*0.08</f>
        <v>#REF!</v>
      </c>
      <c r="AU329" s="12">
        <f t="shared" si="79"/>
        <v>213612282.29</v>
      </c>
      <c r="AV329" s="12" t="e">
        <f>#REF!+S329+H329</f>
        <v>#REF!</v>
      </c>
      <c r="AW329" s="12" t="e">
        <f t="shared" si="80"/>
        <v>#REF!</v>
      </c>
      <c r="AX329" s="12" t="e">
        <f t="shared" si="81"/>
        <v>#REF!</v>
      </c>
      <c r="AY329" s="12" t="e">
        <f t="shared" si="82"/>
        <v>#REF!</v>
      </c>
      <c r="AZ329" s="12">
        <f t="shared" si="76"/>
        <v>-19966902054.08</v>
      </c>
      <c r="BA329" s="12">
        <f t="shared" si="77"/>
        <v>923489717.799999</v>
      </c>
      <c r="BB329" s="12" t="e">
        <f t="shared" si="83"/>
        <v>#REF!</v>
      </c>
    </row>
    <row r="330" spans="1:54">
      <c r="A330" s="5" t="s">
        <v>709</v>
      </c>
      <c r="B330" s="5" t="s">
        <v>710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70"/>
        <v>19670093305.64</v>
      </c>
      <c r="AF330" s="9">
        <f t="shared" si="71"/>
        <v>20284367864.6</v>
      </c>
      <c r="AG330" s="9">
        <f t="shared" si="72"/>
        <v>1029944235.94</v>
      </c>
      <c r="AH330" s="9">
        <f t="shared" si="73"/>
        <v>1061696906.59</v>
      </c>
      <c r="AI330" s="9">
        <f t="shared" si="74"/>
        <v>863456788.99</v>
      </c>
      <c r="AJ330" s="12" t="e">
        <f>#REF!-A330</f>
        <v>#REF!</v>
      </c>
      <c r="AK330" s="16"/>
      <c r="AL330" s="9">
        <f t="shared" si="78"/>
        <v>618536520.17</v>
      </c>
      <c r="AM330" s="16"/>
      <c r="AN330" s="16"/>
      <c r="AO330" s="16"/>
      <c r="AP330" s="16"/>
      <c r="AQ330" s="12" t="e">
        <f>#REF!+#REF!+#REF!</f>
        <v>#REF!</v>
      </c>
      <c r="AR330" s="12">
        <f t="shared" si="75"/>
        <v>-39568017.39</v>
      </c>
      <c r="AS330" s="12" t="e">
        <f>#REF!-AU330+#REF!+#REF!</f>
        <v>#REF!</v>
      </c>
      <c r="AT330" s="12" t="e">
        <f>AS330-VLOOKUP(A330,[1]选股结果!$A$2:$BJ$3005,48,FALSE)*0.08</f>
        <v>#REF!</v>
      </c>
      <c r="AU330" s="12">
        <f t="shared" si="79"/>
        <v>198240117.6</v>
      </c>
      <c r="AV330" s="12" t="e">
        <f>#REF!+S330+H330</f>
        <v>#REF!</v>
      </c>
      <c r="AW330" s="12" t="e">
        <f t="shared" si="80"/>
        <v>#REF!</v>
      </c>
      <c r="AX330" s="12" t="e">
        <f t="shared" si="81"/>
        <v>#REF!</v>
      </c>
      <c r="AY330" s="12" t="e">
        <f t="shared" si="82"/>
        <v>#REF!</v>
      </c>
      <c r="AZ330" s="12">
        <f t="shared" si="76"/>
        <v>-20460717274.69</v>
      </c>
      <c r="BA330" s="12">
        <f t="shared" si="77"/>
        <v>1029944235.94</v>
      </c>
      <c r="BB330" s="12" t="e">
        <f t="shared" si="83"/>
        <v>#REF!</v>
      </c>
    </row>
    <row r="331" spans="1:54">
      <c r="A331" s="5" t="s">
        <v>711</v>
      </c>
      <c r="B331" s="5" t="s">
        <v>712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84">C331</f>
        <v>19573214594.93</v>
      </c>
      <c r="AF331" s="9">
        <f t="shared" ref="AF331:AF394" si="85">(G331+O331+P331+Q331+R331)+S331</f>
        <v>16926025075.14</v>
      </c>
      <c r="AG331" s="9">
        <f t="shared" ref="AG331:AG394" si="86">AE331-AF331+T331+V331+W331-X331-Y331+Z331+AA331</f>
        <v>2655830189.22</v>
      </c>
      <c r="AH331" s="9">
        <f t="shared" ref="AH331:AH394" si="87">AG331+AB331-AC331</f>
        <v>2650876123.9</v>
      </c>
      <c r="AI331" s="9">
        <f t="shared" ref="AI331:AI394" si="88">AH331-AD331</f>
        <v>2000900685.27</v>
      </c>
      <c r="AJ331" s="12" t="e">
        <f>#REF!-A331</f>
        <v>#REF!</v>
      </c>
      <c r="AK331" s="16"/>
      <c r="AL331" s="9">
        <f t="shared" si="78"/>
        <v>1973186199.43</v>
      </c>
      <c r="AM331" s="16"/>
      <c r="AN331" s="16"/>
      <c r="AO331" s="16"/>
      <c r="AP331" s="16"/>
      <c r="AQ331" s="12" t="e">
        <f>#REF!+#REF!+#REF!</f>
        <v>#REF!</v>
      </c>
      <c r="AR331" s="12">
        <f t="shared" si="75"/>
        <v>-22153840.01</v>
      </c>
      <c r="AS331" s="12" t="e">
        <f>#REF!-AU331+#REF!+#REF!</f>
        <v>#REF!</v>
      </c>
      <c r="AT331" s="12" t="e">
        <f>AS331-VLOOKUP(A331,[1]选股结果!$A$2:$BJ$3005,48,FALSE)*0.08</f>
        <v>#REF!</v>
      </c>
      <c r="AU331" s="12">
        <f t="shared" si="79"/>
        <v>649975438.63</v>
      </c>
      <c r="AV331" s="12" t="e">
        <f>#REF!+S331+H331</f>
        <v>#REF!</v>
      </c>
      <c r="AW331" s="12" t="e">
        <f t="shared" si="80"/>
        <v>#REF!</v>
      </c>
      <c r="AX331" s="12" t="e">
        <f t="shared" si="81"/>
        <v>#REF!</v>
      </c>
      <c r="AY331" s="12" t="e">
        <f t="shared" si="82"/>
        <v>#REF!</v>
      </c>
      <c r="AZ331" s="12">
        <f t="shared" si="76"/>
        <v>-20308110192.74</v>
      </c>
      <c r="BA331" s="12">
        <f t="shared" si="77"/>
        <v>2655830189.22</v>
      </c>
      <c r="BB331" s="12" t="e">
        <f t="shared" si="83"/>
        <v>#REF!</v>
      </c>
    </row>
    <row r="332" spans="1:54">
      <c r="A332" s="5" t="s">
        <v>713</v>
      </c>
      <c r="B332" s="5" t="s">
        <v>714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84"/>
        <v>19391533407.26</v>
      </c>
      <c r="AF332" s="9">
        <f t="shared" si="85"/>
        <v>18516440750.03</v>
      </c>
      <c r="AG332" s="9">
        <f t="shared" si="86"/>
        <v>773633321.73</v>
      </c>
      <c r="AH332" s="9">
        <f t="shared" si="87"/>
        <v>780465635</v>
      </c>
      <c r="AI332" s="9">
        <f t="shared" si="88"/>
        <v>635170119.16</v>
      </c>
      <c r="AJ332" s="12" t="e">
        <f>#REF!-A332</f>
        <v>#REF!</v>
      </c>
      <c r="AK332" s="16"/>
      <c r="AL332" s="9">
        <f t="shared" si="78"/>
        <v>596898196.29</v>
      </c>
      <c r="AM332" s="16"/>
      <c r="AN332" s="16"/>
      <c r="AO332" s="16"/>
      <c r="AP332" s="16"/>
      <c r="AQ332" s="12" t="e">
        <f>#REF!+#REF!+#REF!</f>
        <v>#REF!</v>
      </c>
      <c r="AR332" s="12">
        <f t="shared" si="75"/>
        <v>-15869197.91</v>
      </c>
      <c r="AS332" s="12" t="e">
        <f>#REF!-AU332+#REF!+#REF!</f>
        <v>#REF!</v>
      </c>
      <c r="AT332" s="12" t="e">
        <f>AS332-VLOOKUP(A332,[1]选股结果!$A$2:$BJ$3005,48,FALSE)*0.08</f>
        <v>#REF!</v>
      </c>
      <c r="AU332" s="12">
        <f t="shared" si="79"/>
        <v>145295515.84</v>
      </c>
      <c r="AV332" s="12" t="e">
        <f>#REF!+S332+H332</f>
        <v>#REF!</v>
      </c>
      <c r="AW332" s="12" t="e">
        <f t="shared" si="80"/>
        <v>#REF!</v>
      </c>
      <c r="AX332" s="12" t="e">
        <f t="shared" si="81"/>
        <v>#REF!</v>
      </c>
      <c r="AY332" s="12" t="e">
        <f t="shared" si="82"/>
        <v>#REF!</v>
      </c>
      <c r="AZ332" s="12">
        <f t="shared" si="76"/>
        <v>-19492158630.36</v>
      </c>
      <c r="BA332" s="12">
        <f t="shared" si="77"/>
        <v>773633321.73</v>
      </c>
      <c r="BB332" s="12" t="e">
        <f t="shared" si="83"/>
        <v>#REF!</v>
      </c>
    </row>
    <row r="333" spans="1:54">
      <c r="A333" s="5" t="s">
        <v>715</v>
      </c>
      <c r="B333" s="5" t="s">
        <v>716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84"/>
        <v>19350905221.84</v>
      </c>
      <c r="AF333" s="9">
        <f t="shared" si="85"/>
        <v>18733139755.97</v>
      </c>
      <c r="AG333" s="9">
        <f t="shared" si="86"/>
        <v>621097354.109999</v>
      </c>
      <c r="AH333" s="9">
        <f t="shared" si="87"/>
        <v>616199973.269999</v>
      </c>
      <c r="AI333" s="9">
        <f t="shared" si="88"/>
        <v>441706666.529999</v>
      </c>
      <c r="AJ333" s="12" t="e">
        <f>#REF!-A333</f>
        <v>#REF!</v>
      </c>
      <c r="AK333" s="16"/>
      <c r="AL333" s="9">
        <f t="shared" si="78"/>
        <v>853631232.32</v>
      </c>
      <c r="AM333" s="16"/>
      <c r="AN333" s="16"/>
      <c r="AO333" s="16"/>
      <c r="AP333" s="16"/>
      <c r="AQ333" s="12" t="e">
        <f>#REF!+#REF!+#REF!</f>
        <v>#REF!</v>
      </c>
      <c r="AR333" s="12">
        <f t="shared" si="75"/>
        <v>-584038.73</v>
      </c>
      <c r="AS333" s="12" t="e">
        <f>#REF!-AU333+#REF!+#REF!</f>
        <v>#REF!</v>
      </c>
      <c r="AT333" s="12" t="e">
        <f>AS333-VLOOKUP(A333,[1]选股结果!$A$2:$BJ$3005,48,FALSE)*0.08</f>
        <v>#REF!</v>
      </c>
      <c r="AU333" s="12">
        <f t="shared" si="79"/>
        <v>174493306.74</v>
      </c>
      <c r="AV333" s="12" t="e">
        <f>#REF!+S333+H333</f>
        <v>#REF!</v>
      </c>
      <c r="AW333" s="12" t="e">
        <f t="shared" si="80"/>
        <v>#REF!</v>
      </c>
      <c r="AX333" s="12" t="e">
        <f t="shared" si="81"/>
        <v>#REF!</v>
      </c>
      <c r="AY333" s="12" t="e">
        <f t="shared" si="82"/>
        <v>#REF!</v>
      </c>
      <c r="AZ333" s="12">
        <f t="shared" si="76"/>
        <v>-19621271877.73</v>
      </c>
      <c r="BA333" s="12">
        <f t="shared" si="77"/>
        <v>621097354.109999</v>
      </c>
      <c r="BB333" s="12" t="e">
        <f t="shared" si="83"/>
        <v>#REF!</v>
      </c>
    </row>
    <row r="334" spans="1:54">
      <c r="A334" s="5" t="s">
        <v>717</v>
      </c>
      <c r="B334" s="5" t="s">
        <v>718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84"/>
        <v>18840205878.43</v>
      </c>
      <c r="AF334" s="9">
        <f t="shared" si="85"/>
        <v>80620267.82</v>
      </c>
      <c r="AG334" s="9">
        <f t="shared" si="86"/>
        <v>22009958363.95</v>
      </c>
      <c r="AH334" s="9">
        <f t="shared" si="87"/>
        <v>22101283223.83</v>
      </c>
      <c r="AI334" s="9">
        <f t="shared" si="88"/>
        <v>21419894605.91</v>
      </c>
      <c r="AJ334" s="12" t="e">
        <f>#REF!-A334</f>
        <v>#REF!</v>
      </c>
      <c r="AK334" s="16"/>
      <c r="AL334" s="9">
        <f t="shared" si="78"/>
        <v>-10704592.06</v>
      </c>
      <c r="AM334" s="16"/>
      <c r="AN334" s="16"/>
      <c r="AO334" s="16"/>
      <c r="AP334" s="16"/>
      <c r="AQ334" s="12" t="e">
        <f>#REF!+#REF!+#REF!</f>
        <v>#REF!</v>
      </c>
      <c r="AR334" s="12">
        <f t="shared" si="75"/>
        <v>-118527878.58</v>
      </c>
      <c r="AS334" s="12" t="e">
        <f>#REF!-AU334+#REF!+#REF!</f>
        <v>#REF!</v>
      </c>
      <c r="AT334" s="12" t="e">
        <f>AS334-VLOOKUP(A334,[1]选股结果!$A$2:$BJ$3005,48,FALSE)*0.08</f>
        <v>#REF!</v>
      </c>
      <c r="AU334" s="12">
        <f t="shared" si="79"/>
        <v>681388617.920002</v>
      </c>
      <c r="AV334" s="12" t="e">
        <f>#REF!+S334+H334</f>
        <v>#REF!</v>
      </c>
      <c r="AW334" s="12" t="e">
        <f t="shared" si="80"/>
        <v>#REF!</v>
      </c>
      <c r="AX334" s="12" t="e">
        <f t="shared" si="81"/>
        <v>#REF!</v>
      </c>
      <c r="AY334" s="12" t="e">
        <f t="shared" si="82"/>
        <v>#REF!</v>
      </c>
      <c r="AZ334" s="12">
        <f t="shared" si="76"/>
        <v>-19586705125.81</v>
      </c>
      <c r="BA334" s="12">
        <f t="shared" si="77"/>
        <v>22009958363.95</v>
      </c>
      <c r="BB334" s="12" t="e">
        <f t="shared" si="83"/>
        <v>#REF!</v>
      </c>
    </row>
    <row r="335" spans="1:54">
      <c r="A335" s="5" t="s">
        <v>719</v>
      </c>
      <c r="B335" s="5" t="s">
        <v>720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84"/>
        <v>18539696260.59</v>
      </c>
      <c r="AF335" s="9">
        <f t="shared" si="85"/>
        <v>18584011454.96</v>
      </c>
      <c r="AG335" s="9">
        <f t="shared" si="86"/>
        <v>159138696.139997</v>
      </c>
      <c r="AH335" s="9">
        <f t="shared" si="87"/>
        <v>162668872.089997</v>
      </c>
      <c r="AI335" s="9">
        <f t="shared" si="88"/>
        <v>152167153.639997</v>
      </c>
      <c r="AJ335" s="12" t="e">
        <f>#REF!-A335</f>
        <v>#REF!</v>
      </c>
      <c r="AK335" s="16"/>
      <c r="AL335" s="9">
        <f t="shared" si="78"/>
        <v>1556554123.45</v>
      </c>
      <c r="AM335" s="16"/>
      <c r="AN335" s="16"/>
      <c r="AO335" s="16"/>
      <c r="AP335" s="16"/>
      <c r="AQ335" s="12" t="e">
        <f>#REF!+#REF!+#REF!</f>
        <v>#REF!</v>
      </c>
      <c r="AR335" s="12">
        <f t="shared" si="75"/>
        <v>-11824213.19</v>
      </c>
      <c r="AS335" s="12" t="e">
        <f>#REF!-AU335+#REF!+#REF!</f>
        <v>#REF!</v>
      </c>
      <c r="AT335" s="12" t="e">
        <f>AS335-VLOOKUP(A335,[1]选股结果!$A$2:$BJ$3005,48,FALSE)*0.08</f>
        <v>#REF!</v>
      </c>
      <c r="AU335" s="12">
        <f t="shared" si="79"/>
        <v>10501718.45</v>
      </c>
      <c r="AV335" s="12" t="e">
        <f>#REF!+S335+H335</f>
        <v>#REF!</v>
      </c>
      <c r="AW335" s="12" t="e">
        <f t="shared" si="80"/>
        <v>#REF!</v>
      </c>
      <c r="AX335" s="12" t="e">
        <f t="shared" si="81"/>
        <v>#REF!</v>
      </c>
      <c r="AY335" s="12" t="e">
        <f t="shared" si="82"/>
        <v>#REF!</v>
      </c>
      <c r="AZ335" s="12">
        <f t="shared" si="76"/>
        <v>-18761918542.67</v>
      </c>
      <c r="BA335" s="12">
        <f t="shared" si="77"/>
        <v>159138696.139997</v>
      </c>
      <c r="BB335" s="12" t="e">
        <f t="shared" si="83"/>
        <v>#REF!</v>
      </c>
    </row>
    <row r="336" spans="1:54">
      <c r="A336" s="5" t="s">
        <v>721</v>
      </c>
      <c r="B336" s="5" t="s">
        <v>722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84"/>
        <v>18429659698.19</v>
      </c>
      <c r="AF336" s="9">
        <f t="shared" si="85"/>
        <v>16663324121.48</v>
      </c>
      <c r="AG336" s="9">
        <f t="shared" si="86"/>
        <v>2255994891.45</v>
      </c>
      <c r="AH336" s="9">
        <f t="shared" si="87"/>
        <v>2248208053.55</v>
      </c>
      <c r="AI336" s="9">
        <f t="shared" si="88"/>
        <v>1843942145.8</v>
      </c>
      <c r="AJ336" s="12" t="e">
        <f>#REF!-A336</f>
        <v>#REF!</v>
      </c>
      <c r="AK336" s="16"/>
      <c r="AL336" s="9">
        <f t="shared" si="78"/>
        <v>1563704146.89</v>
      </c>
      <c r="AM336" s="16"/>
      <c r="AN336" s="16"/>
      <c r="AO336" s="16"/>
      <c r="AP336" s="16"/>
      <c r="AQ336" s="12" t="e">
        <f>#REF!+#REF!+#REF!</f>
        <v>#REF!</v>
      </c>
      <c r="AR336" s="12">
        <f t="shared" si="75"/>
        <v>-11198788.8</v>
      </c>
      <c r="AS336" s="12" t="e">
        <f>#REF!-AU336+#REF!+#REF!</f>
        <v>#REF!</v>
      </c>
      <c r="AT336" s="12" t="e">
        <f>AS336-VLOOKUP(A336,[1]选股结果!$A$2:$BJ$3005,48,FALSE)*0.08</f>
        <v>#REF!</v>
      </c>
      <c r="AU336" s="12">
        <f t="shared" si="79"/>
        <v>404265907.75</v>
      </c>
      <c r="AV336" s="12" t="e">
        <f>#REF!+S336+H336</f>
        <v>#REF!</v>
      </c>
      <c r="AW336" s="12" t="e">
        <f t="shared" si="80"/>
        <v>#REF!</v>
      </c>
      <c r="AX336" s="12" t="e">
        <f t="shared" si="81"/>
        <v>#REF!</v>
      </c>
      <c r="AY336" s="12" t="e">
        <f t="shared" si="82"/>
        <v>#REF!</v>
      </c>
      <c r="AZ336" s="12">
        <f t="shared" si="76"/>
        <v>-18863769254.21</v>
      </c>
      <c r="BA336" s="12">
        <f t="shared" si="77"/>
        <v>2255994891.45</v>
      </c>
      <c r="BB336" s="12" t="e">
        <f t="shared" si="83"/>
        <v>#REF!</v>
      </c>
    </row>
    <row r="337" spans="1:54">
      <c r="A337" s="5" t="s">
        <v>723</v>
      </c>
      <c r="B337" s="5" t="s">
        <v>724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84"/>
        <v>18427286413.56</v>
      </c>
      <c r="AF337" s="9">
        <f t="shared" si="85"/>
        <v>17024195604.21</v>
      </c>
      <c r="AG337" s="9">
        <f t="shared" si="86"/>
        <v>1078590228.52</v>
      </c>
      <c r="AH337" s="9">
        <f t="shared" si="87"/>
        <v>981559574.36</v>
      </c>
      <c r="AI337" s="9">
        <f t="shared" si="88"/>
        <v>629885288.23</v>
      </c>
      <c r="AJ337" s="12" t="e">
        <f>#REF!-A337</f>
        <v>#REF!</v>
      </c>
      <c r="AK337" s="16"/>
      <c r="AL337" s="9">
        <f t="shared" si="78"/>
        <v>1465086490.75</v>
      </c>
      <c r="AM337" s="16"/>
      <c r="AN337" s="16"/>
      <c r="AO337" s="16"/>
      <c r="AP337" s="16"/>
      <c r="AQ337" s="12" t="e">
        <f>#REF!+#REF!+#REF!</f>
        <v>#REF!</v>
      </c>
      <c r="AR337" s="12">
        <f t="shared" si="75"/>
        <v>-11566849.67</v>
      </c>
      <c r="AS337" s="12" t="e">
        <f>#REF!-AU337+#REF!+#REF!</f>
        <v>#REF!</v>
      </c>
      <c r="AT337" s="12" t="e">
        <f>AS337-VLOOKUP(A337,[1]选股结果!$A$2:$BJ$3005,48,FALSE)*0.08</f>
        <v>#REF!</v>
      </c>
      <c r="AU337" s="12">
        <f t="shared" si="79"/>
        <v>351674286.13</v>
      </c>
      <c r="AV337" s="12" t="e">
        <f>#REF!+S337+H337</f>
        <v>#REF!</v>
      </c>
      <c r="AW337" s="12" t="e">
        <f t="shared" si="80"/>
        <v>#REF!</v>
      </c>
      <c r="AX337" s="12" t="e">
        <f t="shared" si="81"/>
        <v>#REF!</v>
      </c>
      <c r="AY337" s="12" t="e">
        <f t="shared" si="82"/>
        <v>#REF!</v>
      </c>
      <c r="AZ337" s="12">
        <f t="shared" si="76"/>
        <v>-19845110436.52</v>
      </c>
      <c r="BA337" s="12">
        <f t="shared" si="77"/>
        <v>1078590228.52</v>
      </c>
      <c r="BB337" s="12" t="e">
        <f t="shared" si="83"/>
        <v>#REF!</v>
      </c>
    </row>
    <row r="338" spans="1:54">
      <c r="A338" s="5" t="s">
        <v>725</v>
      </c>
      <c r="B338" s="5" t="s">
        <v>726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84"/>
        <v>18342892686.26</v>
      </c>
      <c r="AF338" s="9">
        <f t="shared" si="85"/>
        <v>17542839184.06</v>
      </c>
      <c r="AG338" s="9">
        <f t="shared" si="86"/>
        <v>784985778.139997</v>
      </c>
      <c r="AH338" s="9">
        <f t="shared" si="87"/>
        <v>813762205.869997</v>
      </c>
      <c r="AI338" s="9">
        <f t="shared" si="88"/>
        <v>723297860.899997</v>
      </c>
      <c r="AJ338" s="12" t="e">
        <f>#REF!-A338</f>
        <v>#REF!</v>
      </c>
      <c r="AK338" s="16"/>
      <c r="AL338" s="9">
        <f t="shared" si="78"/>
        <v>1466693486.85</v>
      </c>
      <c r="AM338" s="16"/>
      <c r="AN338" s="16"/>
      <c r="AO338" s="16"/>
      <c r="AP338" s="16"/>
      <c r="AQ338" s="12" t="e">
        <f>#REF!+#REF!+#REF!</f>
        <v>#REF!</v>
      </c>
      <c r="AR338" s="12">
        <f t="shared" si="75"/>
        <v>-36956888.05</v>
      </c>
      <c r="AS338" s="12" t="e">
        <f>#REF!-AU338+#REF!+#REF!</f>
        <v>#REF!</v>
      </c>
      <c r="AT338" s="12" t="e">
        <f>AS338-VLOOKUP(A338,[1]选股结果!$A$2:$BJ$3005,48,FALSE)*0.08</f>
        <v>#REF!</v>
      </c>
      <c r="AU338" s="12">
        <f t="shared" si="79"/>
        <v>90464344.97</v>
      </c>
      <c r="AV338" s="12" t="e">
        <f>#REF!+S338+H338</f>
        <v>#REF!</v>
      </c>
      <c r="AW338" s="12" t="e">
        <f t="shared" si="80"/>
        <v>#REF!</v>
      </c>
      <c r="AX338" s="12" t="e">
        <f t="shared" si="81"/>
        <v>#REF!</v>
      </c>
      <c r="AY338" s="12" t="e">
        <f t="shared" si="82"/>
        <v>#REF!</v>
      </c>
      <c r="AZ338" s="12">
        <f t="shared" si="76"/>
        <v>-18449060887.67</v>
      </c>
      <c r="BA338" s="12">
        <f t="shared" si="77"/>
        <v>784985778.139997</v>
      </c>
      <c r="BB338" s="12" t="e">
        <f t="shared" si="83"/>
        <v>#REF!</v>
      </c>
    </row>
    <row r="339" spans="1:54">
      <c r="A339" s="5" t="s">
        <v>727</v>
      </c>
      <c r="B339" s="5" t="s">
        <v>728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84"/>
        <v>18314469970.78</v>
      </c>
      <c r="AF339" s="9">
        <f t="shared" si="85"/>
        <v>14838497987.17</v>
      </c>
      <c r="AG339" s="9">
        <f t="shared" si="86"/>
        <v>3887241276.14</v>
      </c>
      <c r="AH339" s="9">
        <f t="shared" si="87"/>
        <v>3885407849.41</v>
      </c>
      <c r="AI339" s="9">
        <f t="shared" si="88"/>
        <v>3555715384.14</v>
      </c>
      <c r="AJ339" s="12" t="e">
        <f>#REF!-A339</f>
        <v>#REF!</v>
      </c>
      <c r="AK339" s="16"/>
      <c r="AL339" s="9">
        <f t="shared" si="78"/>
        <v>1033689660.38</v>
      </c>
      <c r="AM339" s="16"/>
      <c r="AN339" s="16"/>
      <c r="AO339" s="16"/>
      <c r="AP339" s="16"/>
      <c r="AQ339" s="12" t="e">
        <f>#REF!+#REF!+#REF!</f>
        <v>#REF!</v>
      </c>
      <c r="AR339" s="12">
        <f t="shared" si="75"/>
        <v>-1023591.45</v>
      </c>
      <c r="AS339" s="12" t="e">
        <f>#REF!-AU339+#REF!+#REF!</f>
        <v>#REF!</v>
      </c>
      <c r="AT339" s="12" t="e">
        <f>AS339-VLOOKUP(A339,[1]选股结果!$A$2:$BJ$3005,48,FALSE)*0.08</f>
        <v>#REF!</v>
      </c>
      <c r="AU339" s="12">
        <f t="shared" si="79"/>
        <v>329692465.27</v>
      </c>
      <c r="AV339" s="12" t="e">
        <f>#REF!+S339+H339</f>
        <v>#REF!</v>
      </c>
      <c r="AW339" s="12" t="e">
        <f t="shared" si="80"/>
        <v>#REF!</v>
      </c>
      <c r="AX339" s="12" t="e">
        <f t="shared" si="81"/>
        <v>#REF!</v>
      </c>
      <c r="AY339" s="12" t="e">
        <f t="shared" si="82"/>
        <v>#REF!</v>
      </c>
      <c r="AZ339" s="12">
        <f t="shared" si="76"/>
        <v>-18925020313.26</v>
      </c>
      <c r="BA339" s="12">
        <f t="shared" si="77"/>
        <v>3887241276.14</v>
      </c>
      <c r="BB339" s="12" t="e">
        <f t="shared" si="83"/>
        <v>#REF!</v>
      </c>
    </row>
    <row r="340" spans="1:54">
      <c r="A340" s="5" t="s">
        <v>729</v>
      </c>
      <c r="B340" s="5" t="s">
        <v>730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84"/>
        <v>18234762446.75</v>
      </c>
      <c r="AF340" s="9">
        <f t="shared" si="85"/>
        <v>11641280862.17</v>
      </c>
      <c r="AG340" s="9">
        <f t="shared" si="86"/>
        <v>6601999471.33</v>
      </c>
      <c r="AH340" s="9">
        <f t="shared" si="87"/>
        <v>6603025644.7</v>
      </c>
      <c r="AI340" s="9">
        <f t="shared" si="88"/>
        <v>5610169205.32</v>
      </c>
      <c r="AJ340" s="12" t="e">
        <f>#REF!-A340</f>
        <v>#REF!</v>
      </c>
      <c r="AK340" s="16"/>
      <c r="AL340" s="9">
        <f t="shared" si="78"/>
        <v>300121368.86</v>
      </c>
      <c r="AM340" s="16"/>
      <c r="AN340" s="16"/>
      <c r="AO340" s="16"/>
      <c r="AP340" s="16"/>
      <c r="AQ340" s="12" t="e">
        <f>#REF!+#REF!+#REF!</f>
        <v>#REF!</v>
      </c>
      <c r="AR340" s="12">
        <f t="shared" si="75"/>
        <v>-1155672.37</v>
      </c>
      <c r="AS340" s="12" t="e">
        <f>#REF!-AU340+#REF!+#REF!</f>
        <v>#REF!</v>
      </c>
      <c r="AT340" s="12" t="e">
        <f>AS340-VLOOKUP(A340,[1]选股结果!$A$2:$BJ$3005,48,FALSE)*0.08</f>
        <v>#REF!</v>
      </c>
      <c r="AU340" s="12">
        <f t="shared" si="79"/>
        <v>992856439.38</v>
      </c>
      <c r="AV340" s="12" t="e">
        <f>#REF!+S340+H340</f>
        <v>#REF!</v>
      </c>
      <c r="AW340" s="12" t="e">
        <f t="shared" si="80"/>
        <v>#REF!</v>
      </c>
      <c r="AX340" s="12" t="e">
        <f t="shared" si="81"/>
        <v>#REF!</v>
      </c>
      <c r="AY340" s="12" t="e">
        <f t="shared" si="82"/>
        <v>#REF!</v>
      </c>
      <c r="AZ340" s="12">
        <f t="shared" si="76"/>
        <v>-19201054107.72</v>
      </c>
      <c r="BA340" s="12">
        <f t="shared" si="77"/>
        <v>6601999471.33</v>
      </c>
      <c r="BB340" s="12" t="e">
        <f t="shared" si="83"/>
        <v>#REF!</v>
      </c>
    </row>
    <row r="341" spans="1:54">
      <c r="A341" s="5" t="s">
        <v>731</v>
      </c>
      <c r="B341" s="5" t="s">
        <v>732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84"/>
        <v>18231984981.06</v>
      </c>
      <c r="AF341" s="9">
        <f t="shared" si="85"/>
        <v>16722759751.37</v>
      </c>
      <c r="AG341" s="9">
        <f t="shared" si="86"/>
        <v>1549570642.33</v>
      </c>
      <c r="AH341" s="9">
        <f t="shared" si="87"/>
        <v>1568022749.37</v>
      </c>
      <c r="AI341" s="9">
        <f t="shared" si="88"/>
        <v>1423043792.22</v>
      </c>
      <c r="AJ341" s="12" t="e">
        <f>#REF!-A341</f>
        <v>#REF!</v>
      </c>
      <c r="AK341" s="16"/>
      <c r="AL341" s="9">
        <f t="shared" si="78"/>
        <v>1063894965.61</v>
      </c>
      <c r="AM341" s="16"/>
      <c r="AN341" s="16"/>
      <c r="AO341" s="16"/>
      <c r="AP341" s="16"/>
      <c r="AQ341" s="12" t="e">
        <f>#REF!+#REF!+#REF!</f>
        <v>#REF!</v>
      </c>
      <c r="AR341" s="12">
        <f t="shared" si="75"/>
        <v>-19315902.37</v>
      </c>
      <c r="AS341" s="12" t="e">
        <f>#REF!-AU341+#REF!+#REF!</f>
        <v>#REF!</v>
      </c>
      <c r="AT341" s="12" t="e">
        <f>AS341-VLOOKUP(A341,[1]选股结果!$A$2:$BJ$3005,48,FALSE)*0.08</f>
        <v>#REF!</v>
      </c>
      <c r="AU341" s="12">
        <f t="shared" si="79"/>
        <v>144978957.15</v>
      </c>
      <c r="AV341" s="12" t="e">
        <f>#REF!+S341+H341</f>
        <v>#REF!</v>
      </c>
      <c r="AW341" s="12" t="e">
        <f t="shared" si="80"/>
        <v>#REF!</v>
      </c>
      <c r="AX341" s="12" t="e">
        <f t="shared" si="81"/>
        <v>#REF!</v>
      </c>
      <c r="AY341" s="12" t="e">
        <f t="shared" si="82"/>
        <v>#REF!</v>
      </c>
      <c r="AZ341" s="12">
        <f t="shared" si="76"/>
        <v>-18173265855.42</v>
      </c>
      <c r="BA341" s="12">
        <f t="shared" si="77"/>
        <v>1549570642.33</v>
      </c>
      <c r="BB341" s="12" t="e">
        <f t="shared" si="83"/>
        <v>#REF!</v>
      </c>
    </row>
    <row r="342" spans="1:54">
      <c r="A342" s="5" t="s">
        <v>733</v>
      </c>
      <c r="B342" s="5" t="s">
        <v>734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84"/>
        <v>18182652571.11</v>
      </c>
      <c r="AF342" s="9">
        <f t="shared" si="85"/>
        <v>16658948928.88</v>
      </c>
      <c r="AG342" s="9">
        <f t="shared" si="86"/>
        <v>1482577773.97</v>
      </c>
      <c r="AH342" s="9">
        <f t="shared" si="87"/>
        <v>1480081233.64</v>
      </c>
      <c r="AI342" s="9">
        <f t="shared" si="88"/>
        <v>1331034208.92</v>
      </c>
      <c r="AJ342" s="12" t="e">
        <f>#REF!-A342</f>
        <v>#REF!</v>
      </c>
      <c r="AK342" s="16"/>
      <c r="AL342" s="9">
        <f t="shared" si="78"/>
        <v>492097912.92</v>
      </c>
      <c r="AM342" s="16"/>
      <c r="AN342" s="16"/>
      <c r="AO342" s="16"/>
      <c r="AP342" s="16"/>
      <c r="AQ342" s="12" t="e">
        <f>#REF!+#REF!+#REF!</f>
        <v>#REF!</v>
      </c>
      <c r="AR342" s="12">
        <f t="shared" si="75"/>
        <v>-3072844.17</v>
      </c>
      <c r="AS342" s="12" t="e">
        <f>#REF!-AU342+#REF!+#REF!</f>
        <v>#REF!</v>
      </c>
      <c r="AT342" s="12" t="e">
        <f>AS342-VLOOKUP(A342,[1]选股结果!$A$2:$BJ$3005,48,FALSE)*0.08</f>
        <v>#REF!</v>
      </c>
      <c r="AU342" s="12">
        <f t="shared" si="79"/>
        <v>149047024.72</v>
      </c>
      <c r="AV342" s="12" t="e">
        <f>#REF!+S342+H342</f>
        <v>#REF!</v>
      </c>
      <c r="AW342" s="12" t="e">
        <f t="shared" si="80"/>
        <v>#REF!</v>
      </c>
      <c r="AX342" s="12" t="e">
        <f t="shared" si="81"/>
        <v>#REF!</v>
      </c>
      <c r="AY342" s="12" t="e">
        <f t="shared" si="82"/>
        <v>#REF!</v>
      </c>
      <c r="AZ342" s="12">
        <f t="shared" si="76"/>
        <v>-18385364211.11</v>
      </c>
      <c r="BA342" s="12">
        <f t="shared" si="77"/>
        <v>1482577773.97</v>
      </c>
      <c r="BB342" s="12" t="e">
        <f t="shared" si="83"/>
        <v>#REF!</v>
      </c>
    </row>
    <row r="343" spans="1:54">
      <c r="A343" s="5" t="s">
        <v>735</v>
      </c>
      <c r="B343" s="5" t="s">
        <v>736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84"/>
        <v>18152168000</v>
      </c>
      <c r="AF343" s="9">
        <f t="shared" si="85"/>
        <v>190208000</v>
      </c>
      <c r="AG343" s="9">
        <f t="shared" si="86"/>
        <v>16983839000</v>
      </c>
      <c r="AH343" s="9">
        <f t="shared" si="87"/>
        <v>16994883000</v>
      </c>
      <c r="AI343" s="9">
        <f t="shared" si="88"/>
        <v>15305115000</v>
      </c>
      <c r="AJ343" s="12" t="e">
        <f>#REF!-A343</f>
        <v>#REF!</v>
      </c>
      <c r="AK343" s="16"/>
      <c r="AL343" s="9">
        <f t="shared" si="78"/>
        <v>179164000</v>
      </c>
      <c r="AM343" s="16"/>
      <c r="AN343" s="16"/>
      <c r="AO343" s="16"/>
      <c r="AP343" s="16"/>
      <c r="AQ343" s="12" t="e">
        <f>#REF!+#REF!+#REF!</f>
        <v>#REF!</v>
      </c>
      <c r="AR343" s="12">
        <f t="shared" si="75"/>
        <v>-46074000</v>
      </c>
      <c r="AS343" s="12" t="e">
        <f>#REF!-AU343+#REF!+#REF!</f>
        <v>#REF!</v>
      </c>
      <c r="AT343" s="12" t="e">
        <f>AS343-VLOOKUP(A343,[1]选股结果!$A$2:$BJ$3005,48,FALSE)*0.08</f>
        <v>#REF!</v>
      </c>
      <c r="AU343" s="12">
        <f t="shared" si="79"/>
        <v>1689768000</v>
      </c>
      <c r="AV343" s="12" t="e">
        <f>#REF!+S343+H343</f>
        <v>#REF!</v>
      </c>
      <c r="AW343" s="12" t="e">
        <f t="shared" si="80"/>
        <v>#REF!</v>
      </c>
      <c r="AX343" s="12" t="e">
        <f t="shared" si="81"/>
        <v>#REF!</v>
      </c>
      <c r="AY343" s="12" t="e">
        <f t="shared" si="82"/>
        <v>#REF!</v>
      </c>
      <c r="AZ343" s="12">
        <f t="shared" si="76"/>
        <v>-19732832000</v>
      </c>
      <c r="BA343" s="12">
        <f t="shared" si="77"/>
        <v>16983839000</v>
      </c>
      <c r="BB343" s="12" t="e">
        <f t="shared" si="83"/>
        <v>#REF!</v>
      </c>
    </row>
    <row r="344" spans="1:54">
      <c r="A344" s="5" t="s">
        <v>737</v>
      </c>
      <c r="B344" s="5" t="s">
        <v>738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84"/>
        <v>18056507355.83</v>
      </c>
      <c r="AF344" s="9">
        <f t="shared" si="85"/>
        <v>16803012678.88</v>
      </c>
      <c r="AG344" s="9">
        <f t="shared" si="86"/>
        <v>1040183122.28</v>
      </c>
      <c r="AH344" s="9">
        <f t="shared" si="87"/>
        <v>1045814456.81</v>
      </c>
      <c r="AI344" s="9">
        <f t="shared" si="88"/>
        <v>724332877.99</v>
      </c>
      <c r="AJ344" s="12" t="e">
        <f>#REF!-A344</f>
        <v>#REF!</v>
      </c>
      <c r="AK344" s="16"/>
      <c r="AL344" s="9">
        <f t="shared" si="78"/>
        <v>735588483.12</v>
      </c>
      <c r="AM344" s="16"/>
      <c r="AN344" s="16"/>
      <c r="AO344" s="16"/>
      <c r="AP344" s="16"/>
      <c r="AQ344" s="12" t="e">
        <f>#REF!+#REF!+#REF!</f>
        <v>#REF!</v>
      </c>
      <c r="AR344" s="12">
        <f t="shared" si="75"/>
        <v>-9180402.86</v>
      </c>
      <c r="AS344" s="12" t="e">
        <f>#REF!-AU344+#REF!+#REF!</f>
        <v>#REF!</v>
      </c>
      <c r="AT344" s="12" t="e">
        <f>AS344-VLOOKUP(A344,[1]选股结果!$A$2:$BJ$3005,48,FALSE)*0.08</f>
        <v>#REF!</v>
      </c>
      <c r="AU344" s="12">
        <f t="shared" si="79"/>
        <v>321481578.82</v>
      </c>
      <c r="AV344" s="12" t="e">
        <f>#REF!+S344+H344</f>
        <v>#REF!</v>
      </c>
      <c r="AW344" s="12" t="e">
        <f t="shared" si="80"/>
        <v>#REF!</v>
      </c>
      <c r="AX344" s="12" t="e">
        <f t="shared" si="81"/>
        <v>#REF!</v>
      </c>
      <c r="AY344" s="12" t="e">
        <f t="shared" si="82"/>
        <v>#REF!</v>
      </c>
      <c r="AZ344" s="12">
        <f t="shared" si="76"/>
        <v>-18449581562.73</v>
      </c>
      <c r="BA344" s="12">
        <f t="shared" si="77"/>
        <v>1040183122.28</v>
      </c>
      <c r="BB344" s="12" t="e">
        <f t="shared" si="83"/>
        <v>#REF!</v>
      </c>
    </row>
    <row r="345" spans="1:54">
      <c r="A345" s="5" t="s">
        <v>739</v>
      </c>
      <c r="B345" s="5" t="s">
        <v>740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84"/>
        <v>18030547480.5</v>
      </c>
      <c r="AF345" s="9">
        <f t="shared" si="85"/>
        <v>17146182468.49</v>
      </c>
      <c r="AG345" s="9">
        <f t="shared" si="86"/>
        <v>971988458.510002</v>
      </c>
      <c r="AH345" s="9">
        <f t="shared" si="87"/>
        <v>963101146.020002</v>
      </c>
      <c r="AI345" s="9">
        <f t="shared" si="88"/>
        <v>762981177.880002</v>
      </c>
      <c r="AJ345" s="12" t="e">
        <f>#REF!-A345</f>
        <v>#REF!</v>
      </c>
      <c r="AK345" s="16"/>
      <c r="AL345" s="9">
        <f t="shared" si="78"/>
        <v>990395898.08</v>
      </c>
      <c r="AM345" s="16"/>
      <c r="AN345" s="16"/>
      <c r="AO345" s="16"/>
      <c r="AP345" s="16"/>
      <c r="AQ345" s="12" t="e">
        <f>#REF!+#REF!+#REF!</f>
        <v>#REF!</v>
      </c>
      <c r="AR345" s="12">
        <f t="shared" si="75"/>
        <v>-9736208.61</v>
      </c>
      <c r="AS345" s="12" t="e">
        <f>#REF!-AU345+#REF!+#REF!</f>
        <v>#REF!</v>
      </c>
      <c r="AT345" s="12" t="e">
        <f>AS345-VLOOKUP(A345,[1]选股结果!$A$2:$BJ$3005,48,FALSE)*0.08</f>
        <v>#REF!</v>
      </c>
      <c r="AU345" s="12">
        <f t="shared" si="79"/>
        <v>200119968.14</v>
      </c>
      <c r="AV345" s="12" t="e">
        <f>#REF!+S345+H345</f>
        <v>#REF!</v>
      </c>
      <c r="AW345" s="12" t="e">
        <f t="shared" si="80"/>
        <v>#REF!</v>
      </c>
      <c r="AX345" s="12" t="e">
        <f t="shared" si="81"/>
        <v>#REF!</v>
      </c>
      <c r="AY345" s="12" t="e">
        <f t="shared" si="82"/>
        <v>#REF!</v>
      </c>
      <c r="AZ345" s="12">
        <f t="shared" si="76"/>
        <v>-18340968495.57</v>
      </c>
      <c r="BA345" s="12">
        <f t="shared" si="77"/>
        <v>971988458.510002</v>
      </c>
      <c r="BB345" s="12" t="e">
        <f t="shared" si="83"/>
        <v>#REF!</v>
      </c>
    </row>
    <row r="346" spans="1:54">
      <c r="A346" s="5" t="s">
        <v>741</v>
      </c>
      <c r="B346" s="5" t="s">
        <v>742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84"/>
        <v>17996589632.68</v>
      </c>
      <c r="AF346" s="9">
        <f t="shared" si="85"/>
        <v>13108386964.39</v>
      </c>
      <c r="AG346" s="9">
        <f t="shared" si="86"/>
        <v>4837291210.67</v>
      </c>
      <c r="AH346" s="9">
        <f t="shared" si="87"/>
        <v>4722775146.08</v>
      </c>
      <c r="AI346" s="9">
        <f t="shared" si="88"/>
        <v>3981600430.42</v>
      </c>
      <c r="AJ346" s="12" t="e">
        <f>#REF!-A346</f>
        <v>#REF!</v>
      </c>
      <c r="AK346" s="16"/>
      <c r="AL346" s="9">
        <f t="shared" si="78"/>
        <v>1635515897.5</v>
      </c>
      <c r="AM346" s="16"/>
      <c r="AN346" s="16"/>
      <c r="AO346" s="16"/>
      <c r="AP346" s="16"/>
      <c r="AQ346" s="12" t="e">
        <f>#REF!+#REF!+#REF!</f>
        <v>#REF!</v>
      </c>
      <c r="AR346" s="12">
        <f t="shared" si="75"/>
        <v>-19413524.27</v>
      </c>
      <c r="AS346" s="12" t="e">
        <f>#REF!-AU346+#REF!+#REF!</f>
        <v>#REF!</v>
      </c>
      <c r="AT346" s="12" t="e">
        <f>AS346-VLOOKUP(A346,[1]选股结果!$A$2:$BJ$3005,48,FALSE)*0.08</f>
        <v>#REF!</v>
      </c>
      <c r="AU346" s="12">
        <f t="shared" si="79"/>
        <v>741174715.66</v>
      </c>
      <c r="AV346" s="12" t="e">
        <f>#REF!+S346+H346</f>
        <v>#REF!</v>
      </c>
      <c r="AW346" s="12" t="e">
        <f t="shared" si="80"/>
        <v>#REF!</v>
      </c>
      <c r="AX346" s="12" t="e">
        <f t="shared" si="81"/>
        <v>#REF!</v>
      </c>
      <c r="AY346" s="12" t="e">
        <f t="shared" si="82"/>
        <v>#REF!</v>
      </c>
      <c r="AZ346" s="12">
        <f t="shared" si="76"/>
        <v>-18080569893.86</v>
      </c>
      <c r="BA346" s="12">
        <f t="shared" si="77"/>
        <v>4837291210.67</v>
      </c>
      <c r="BB346" s="12" t="e">
        <f t="shared" si="83"/>
        <v>#REF!</v>
      </c>
    </row>
    <row r="347" spans="1:54">
      <c r="A347" s="5" t="s">
        <v>743</v>
      </c>
      <c r="B347" s="5" t="s">
        <v>744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84"/>
        <v>17994409674.94</v>
      </c>
      <c r="AF347" s="9">
        <f t="shared" si="85"/>
        <v>12617153369.93</v>
      </c>
      <c r="AG347" s="9">
        <f t="shared" si="86"/>
        <v>5492946636.68</v>
      </c>
      <c r="AH347" s="9">
        <f t="shared" si="87"/>
        <v>5496896047.09</v>
      </c>
      <c r="AI347" s="9">
        <f t="shared" si="88"/>
        <v>4667286868.39</v>
      </c>
      <c r="AJ347" s="12" t="e">
        <f>#REF!-A347</f>
        <v>#REF!</v>
      </c>
      <c r="AK347" s="16"/>
      <c r="AL347" s="9">
        <f t="shared" si="78"/>
        <v>1489960757.64</v>
      </c>
      <c r="AM347" s="16"/>
      <c r="AN347" s="16"/>
      <c r="AO347" s="16"/>
      <c r="AP347" s="16"/>
      <c r="AQ347" s="12" t="e">
        <f>#REF!+#REF!+#REF!</f>
        <v>#REF!</v>
      </c>
      <c r="AR347" s="12">
        <f t="shared" si="75"/>
        <v>-15720170.42</v>
      </c>
      <c r="AS347" s="12" t="e">
        <f>#REF!-AU347+#REF!+#REF!</f>
        <v>#REF!</v>
      </c>
      <c r="AT347" s="12" t="e">
        <f>AS347-VLOOKUP(A347,[1]选股结果!$A$2:$BJ$3005,48,FALSE)*0.08</f>
        <v>#REF!</v>
      </c>
      <c r="AU347" s="12">
        <f t="shared" si="79"/>
        <v>829609178.7</v>
      </c>
      <c r="AV347" s="12" t="e">
        <f>#REF!+S347+H347</f>
        <v>#REF!</v>
      </c>
      <c r="AW347" s="12" t="e">
        <f t="shared" si="80"/>
        <v>#REF!</v>
      </c>
      <c r="AX347" s="12" t="e">
        <f t="shared" si="81"/>
        <v>#REF!</v>
      </c>
      <c r="AY347" s="12" t="e">
        <f t="shared" si="82"/>
        <v>#REF!</v>
      </c>
      <c r="AZ347" s="12">
        <f t="shared" si="76"/>
        <v>-18287924511.48</v>
      </c>
      <c r="BA347" s="12">
        <f t="shared" si="77"/>
        <v>5492946636.68</v>
      </c>
      <c r="BB347" s="12" t="e">
        <f t="shared" si="83"/>
        <v>#REF!</v>
      </c>
    </row>
    <row r="348" spans="1:54">
      <c r="A348" s="5" t="s">
        <v>745</v>
      </c>
      <c r="B348" s="5" t="s">
        <v>746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84"/>
        <v>17899236525.3</v>
      </c>
      <c r="AF348" s="9">
        <f t="shared" si="85"/>
        <v>17016638941.19</v>
      </c>
      <c r="AG348" s="9">
        <f t="shared" si="86"/>
        <v>3097863171.76</v>
      </c>
      <c r="AH348" s="9">
        <f t="shared" si="87"/>
        <v>3164885937.53</v>
      </c>
      <c r="AI348" s="9">
        <f t="shared" si="88"/>
        <v>2632727757.5</v>
      </c>
      <c r="AJ348" s="12" t="e">
        <f>#REF!-A348</f>
        <v>#REF!</v>
      </c>
      <c r="AK348" s="16"/>
      <c r="AL348" s="9">
        <f t="shared" si="78"/>
        <v>627333641.3</v>
      </c>
      <c r="AM348" s="16"/>
      <c r="AN348" s="16"/>
      <c r="AO348" s="16"/>
      <c r="AP348" s="16"/>
      <c r="AQ348" s="12" t="e">
        <f>#REF!+#REF!+#REF!</f>
        <v>#REF!</v>
      </c>
      <c r="AR348" s="12">
        <f t="shared" si="75"/>
        <v>-68200934.43</v>
      </c>
      <c r="AS348" s="12" t="e">
        <f>#REF!-AU348+#REF!+#REF!</f>
        <v>#REF!</v>
      </c>
      <c r="AT348" s="12" t="e">
        <f>AS348-VLOOKUP(A348,[1]选股结果!$A$2:$BJ$3005,48,FALSE)*0.08</f>
        <v>#REF!</v>
      </c>
      <c r="AU348" s="12">
        <f t="shared" si="79"/>
        <v>532158180.03</v>
      </c>
      <c r="AV348" s="12" t="e">
        <f>#REF!+S348+H348</f>
        <v>#REF!</v>
      </c>
      <c r="AW348" s="12" t="e">
        <f t="shared" si="80"/>
        <v>#REF!</v>
      </c>
      <c r="AX348" s="12" t="e">
        <f t="shared" si="81"/>
        <v>#REF!</v>
      </c>
      <c r="AY348" s="12" t="e">
        <f t="shared" si="82"/>
        <v>#REF!</v>
      </c>
      <c r="AZ348" s="12">
        <f t="shared" si="76"/>
        <v>-19058495345.39</v>
      </c>
      <c r="BA348" s="12">
        <f t="shared" si="77"/>
        <v>3097863171.76</v>
      </c>
      <c r="BB348" s="12" t="e">
        <f t="shared" si="83"/>
        <v>#REF!</v>
      </c>
    </row>
    <row r="349" spans="1:54">
      <c r="A349" s="5" t="s">
        <v>747</v>
      </c>
      <c r="B349" s="5" t="s">
        <v>748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84"/>
        <v>17824578284.25</v>
      </c>
      <c r="AF349" s="9">
        <f t="shared" si="85"/>
        <v>17339264816.12</v>
      </c>
      <c r="AG349" s="9">
        <f t="shared" si="86"/>
        <v>227798727.750001</v>
      </c>
      <c r="AH349" s="9">
        <f t="shared" si="87"/>
        <v>223703743.800001</v>
      </c>
      <c r="AI349" s="9">
        <f t="shared" si="88"/>
        <v>177808816.840001</v>
      </c>
      <c r="AJ349" s="12" t="e">
        <f>#REF!-A349</f>
        <v>#REF!</v>
      </c>
      <c r="AK349" s="16"/>
      <c r="AL349" s="9">
        <f t="shared" si="78"/>
        <v>557027122.1</v>
      </c>
      <c r="AM349" s="16"/>
      <c r="AN349" s="16"/>
      <c r="AO349" s="16"/>
      <c r="AP349" s="16"/>
      <c r="AQ349" s="12" t="e">
        <f>#REF!+#REF!+#REF!</f>
        <v>#REF!</v>
      </c>
      <c r="AR349" s="12">
        <f t="shared" si="75"/>
        <v>-442294.54</v>
      </c>
      <c r="AS349" s="12" t="e">
        <f>#REF!-AU349+#REF!+#REF!</f>
        <v>#REF!</v>
      </c>
      <c r="AT349" s="12" t="e">
        <f>AS349-VLOOKUP(A349,[1]选股结果!$A$2:$BJ$3005,48,FALSE)*0.08</f>
        <v>#REF!</v>
      </c>
      <c r="AU349" s="12">
        <f t="shared" si="79"/>
        <v>45894926.96</v>
      </c>
      <c r="AV349" s="12" t="e">
        <f>#REF!+S349+H349</f>
        <v>#REF!</v>
      </c>
      <c r="AW349" s="12" t="e">
        <f t="shared" si="80"/>
        <v>#REF!</v>
      </c>
      <c r="AX349" s="12" t="e">
        <f t="shared" si="81"/>
        <v>#REF!</v>
      </c>
      <c r="AY349" s="12" t="e">
        <f t="shared" si="82"/>
        <v>#REF!</v>
      </c>
      <c r="AZ349" s="12">
        <f t="shared" si="76"/>
        <v>-17966862426.94</v>
      </c>
      <c r="BA349" s="12">
        <f t="shared" si="77"/>
        <v>227798727.750001</v>
      </c>
      <c r="BB349" s="12" t="e">
        <f t="shared" si="83"/>
        <v>#REF!</v>
      </c>
    </row>
    <row r="350" spans="1:54">
      <c r="A350" s="5" t="s">
        <v>749</v>
      </c>
      <c r="B350" s="5" t="s">
        <v>750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84"/>
        <v>17704758055.25</v>
      </c>
      <c r="AF350" s="9">
        <f t="shared" si="85"/>
        <v>19527657412.59</v>
      </c>
      <c r="AG350" s="9">
        <f t="shared" si="86"/>
        <v>-1038676931.91</v>
      </c>
      <c r="AH350" s="9">
        <f t="shared" si="87"/>
        <v>-1028847287.63</v>
      </c>
      <c r="AI350" s="9">
        <f t="shared" si="88"/>
        <v>-1314742137.45</v>
      </c>
      <c r="AJ350" s="12" t="e">
        <f>#REF!-A350</f>
        <v>#REF!</v>
      </c>
      <c r="AK350" s="16"/>
      <c r="AL350" s="9">
        <f t="shared" si="78"/>
        <v>2601105557.66</v>
      </c>
      <c r="AM350" s="16"/>
      <c r="AN350" s="16"/>
      <c r="AO350" s="16"/>
      <c r="AP350" s="16"/>
      <c r="AQ350" s="12" t="e">
        <f>#REF!+#REF!+#REF!</f>
        <v>#REF!</v>
      </c>
      <c r="AR350" s="12">
        <f t="shared" si="75"/>
        <v>-23123055.95</v>
      </c>
      <c r="AS350" s="12" t="e">
        <f>#REF!-AU350+#REF!+#REF!</f>
        <v>#REF!</v>
      </c>
      <c r="AT350" s="12" t="e">
        <f>AS350-VLOOKUP(A350,[1]选股结果!$A$2:$BJ$3005,48,FALSE)*0.08</f>
        <v>#REF!</v>
      </c>
      <c r="AU350" s="12">
        <f t="shared" si="79"/>
        <v>285894849.82</v>
      </c>
      <c r="AV350" s="12" t="e">
        <f>#REF!+S350+H350</f>
        <v>#REF!</v>
      </c>
      <c r="AW350" s="12" t="e">
        <f t="shared" si="80"/>
        <v>#REF!</v>
      </c>
      <c r="AX350" s="12" t="e">
        <f t="shared" si="81"/>
        <v>#REF!</v>
      </c>
      <c r="AY350" s="12" t="e">
        <f t="shared" si="82"/>
        <v>#REF!</v>
      </c>
      <c r="AZ350" s="12">
        <f t="shared" si="76"/>
        <v>-18213483654.12</v>
      </c>
      <c r="BA350" s="12">
        <f t="shared" si="77"/>
        <v>-1038676931.91</v>
      </c>
      <c r="BB350" s="12" t="e">
        <f t="shared" si="83"/>
        <v>#REF!</v>
      </c>
    </row>
    <row r="351" spans="1:54">
      <c r="A351" s="5" t="s">
        <v>751</v>
      </c>
      <c r="B351" s="5" t="s">
        <v>752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84"/>
        <v>17658537236.04</v>
      </c>
      <c r="AF351" s="9">
        <f t="shared" si="85"/>
        <v>18911656553.91</v>
      </c>
      <c r="AG351" s="9">
        <f t="shared" si="86"/>
        <v>-1014420086.55</v>
      </c>
      <c r="AH351" s="9">
        <f t="shared" si="87"/>
        <v>-993787784.53</v>
      </c>
      <c r="AI351" s="9">
        <f t="shared" si="88"/>
        <v>-942179233.03</v>
      </c>
      <c r="AJ351" s="12" t="e">
        <f>#REF!-A351</f>
        <v>#REF!</v>
      </c>
      <c r="AK351" s="16"/>
      <c r="AL351" s="9">
        <f t="shared" si="78"/>
        <v>2798534305.27</v>
      </c>
      <c r="AM351" s="16"/>
      <c r="AN351" s="16"/>
      <c r="AO351" s="16"/>
      <c r="AP351" s="16"/>
      <c r="AQ351" s="12" t="e">
        <f>#REF!+#REF!+#REF!</f>
        <v>#REF!</v>
      </c>
      <c r="AR351" s="12">
        <f t="shared" si="75"/>
        <v>-34191561.18</v>
      </c>
      <c r="AS351" s="12" t="e">
        <f>#REF!-AU351+#REF!+#REF!</f>
        <v>#REF!</v>
      </c>
      <c r="AT351" s="12" t="e">
        <f>AS351-VLOOKUP(A351,[1]选股结果!$A$2:$BJ$3005,48,FALSE)*0.08</f>
        <v>#REF!</v>
      </c>
      <c r="AU351" s="12">
        <f t="shared" si="79"/>
        <v>-51608551.5</v>
      </c>
      <c r="AV351" s="12" t="e">
        <f>#REF!+S351+H351</f>
        <v>#REF!</v>
      </c>
      <c r="AW351" s="12" t="e">
        <f t="shared" si="80"/>
        <v>#REF!</v>
      </c>
      <c r="AX351" s="12" t="e">
        <f t="shared" si="81"/>
        <v>#REF!</v>
      </c>
      <c r="AY351" s="12" t="e">
        <f t="shared" si="82"/>
        <v>#REF!</v>
      </c>
      <c r="AZ351" s="12">
        <f t="shared" si="76"/>
        <v>-18465075417.5</v>
      </c>
      <c r="BA351" s="12">
        <f t="shared" si="77"/>
        <v>-1014420086.55</v>
      </c>
      <c r="BB351" s="12" t="e">
        <f t="shared" si="83"/>
        <v>#REF!</v>
      </c>
    </row>
    <row r="352" spans="1:54">
      <c r="A352" s="5" t="s">
        <v>753</v>
      </c>
      <c r="B352" s="5" t="s">
        <v>754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84"/>
        <v>17635707653.55</v>
      </c>
      <c r="AF352" s="9">
        <f t="shared" si="85"/>
        <v>17138424840.71</v>
      </c>
      <c r="AG352" s="9">
        <f t="shared" si="86"/>
        <v>495717020.829998</v>
      </c>
      <c r="AH352" s="9">
        <f t="shared" si="87"/>
        <v>481326653.229998</v>
      </c>
      <c r="AI352" s="9">
        <f t="shared" si="88"/>
        <v>333498150.449998</v>
      </c>
      <c r="AJ352" s="12" t="e">
        <f>#REF!-A352</f>
        <v>#REF!</v>
      </c>
      <c r="AK352" s="16"/>
      <c r="AL352" s="9">
        <f t="shared" si="78"/>
        <v>2262905447.37</v>
      </c>
      <c r="AM352" s="16"/>
      <c r="AN352" s="16"/>
      <c r="AO352" s="16"/>
      <c r="AP352" s="16"/>
      <c r="AQ352" s="12" t="e">
        <f>#REF!+#REF!+#REF!</f>
        <v>#REF!</v>
      </c>
      <c r="AR352" s="12">
        <f t="shared" si="75"/>
        <v>-9428091.06</v>
      </c>
      <c r="AS352" s="12" t="e">
        <f>#REF!-AU352+#REF!+#REF!</f>
        <v>#REF!</v>
      </c>
      <c r="AT352" s="12" t="e">
        <f>AS352-VLOOKUP(A352,[1]选股结果!$A$2:$BJ$3005,48,FALSE)*0.08</f>
        <v>#REF!</v>
      </c>
      <c r="AU352" s="12">
        <f t="shared" si="79"/>
        <v>147828502.78</v>
      </c>
      <c r="AV352" s="12" t="e">
        <f>#REF!+S352+H352</f>
        <v>#REF!</v>
      </c>
      <c r="AW352" s="12" t="e">
        <f t="shared" si="80"/>
        <v>#REF!</v>
      </c>
      <c r="AX352" s="12" t="e">
        <f t="shared" si="81"/>
        <v>#REF!</v>
      </c>
      <c r="AY352" s="12" t="e">
        <f t="shared" si="82"/>
        <v>#REF!</v>
      </c>
      <c r="AZ352" s="12">
        <f t="shared" si="76"/>
        <v>-18150899084.97</v>
      </c>
      <c r="BA352" s="12">
        <f t="shared" si="77"/>
        <v>495717020.829998</v>
      </c>
      <c r="BB352" s="12" t="e">
        <f t="shared" si="83"/>
        <v>#REF!</v>
      </c>
    </row>
    <row r="353" spans="1:54">
      <c r="A353" s="5" t="s">
        <v>755</v>
      </c>
      <c r="B353" s="5" t="s">
        <v>756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84"/>
        <v>17615149963</v>
      </c>
      <c r="AF353" s="9">
        <f t="shared" si="85"/>
        <v>17378666492.16</v>
      </c>
      <c r="AG353" s="9">
        <f t="shared" si="86"/>
        <v>209927770.690004</v>
      </c>
      <c r="AH353" s="9">
        <f t="shared" si="87"/>
        <v>227335253.690004</v>
      </c>
      <c r="AI353" s="9">
        <f t="shared" si="88"/>
        <v>136397316.790004</v>
      </c>
      <c r="AJ353" s="12" t="e">
        <f>#REF!-A353</f>
        <v>#REF!</v>
      </c>
      <c r="AK353" s="16"/>
      <c r="AL353" s="9">
        <f t="shared" si="78"/>
        <v>253266497.41</v>
      </c>
      <c r="AM353" s="16"/>
      <c r="AN353" s="16"/>
      <c r="AO353" s="16"/>
      <c r="AP353" s="16"/>
      <c r="AQ353" s="12" t="e">
        <f>#REF!+#REF!+#REF!</f>
        <v>#REF!</v>
      </c>
      <c r="AR353" s="12">
        <f t="shared" si="75"/>
        <v>-18260104.03</v>
      </c>
      <c r="AS353" s="12" t="e">
        <f>#REF!-AU353+#REF!+#REF!</f>
        <v>#REF!</v>
      </c>
      <c r="AT353" s="12" t="e">
        <f>AS353-VLOOKUP(A353,[1]选股结果!$A$2:$BJ$3005,48,FALSE)*0.08</f>
        <v>#REF!</v>
      </c>
      <c r="AU353" s="12">
        <f t="shared" si="79"/>
        <v>90937936.9</v>
      </c>
      <c r="AV353" s="12" t="e">
        <f>#REF!+S353+H353</f>
        <v>#REF!</v>
      </c>
      <c r="AW353" s="12" t="e">
        <f t="shared" si="80"/>
        <v>#REF!</v>
      </c>
      <c r="AX353" s="12" t="e">
        <f t="shared" si="81"/>
        <v>#REF!</v>
      </c>
      <c r="AY353" s="12" t="e">
        <f t="shared" si="82"/>
        <v>#REF!</v>
      </c>
      <c r="AZ353" s="12">
        <f t="shared" si="76"/>
        <v>-17777311590.12</v>
      </c>
      <c r="BA353" s="12">
        <f t="shared" si="77"/>
        <v>209927770.690004</v>
      </c>
      <c r="BB353" s="12" t="e">
        <f t="shared" si="83"/>
        <v>#REF!</v>
      </c>
    </row>
    <row r="354" spans="1:54">
      <c r="A354" s="5" t="s">
        <v>757</v>
      </c>
      <c r="B354" s="5" t="s">
        <v>758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84"/>
        <v>17505659000</v>
      </c>
      <c r="AF354" s="9">
        <f t="shared" si="85"/>
        <v>17307174000</v>
      </c>
      <c r="AG354" s="9">
        <f t="shared" si="86"/>
        <v>-303974000</v>
      </c>
      <c r="AH354" s="9">
        <f t="shared" si="87"/>
        <v>-265052000</v>
      </c>
      <c r="AI354" s="9">
        <f t="shared" si="88"/>
        <v>-199130000</v>
      </c>
      <c r="AJ354" s="12" t="e">
        <f>#REF!-A354</f>
        <v>#REF!</v>
      </c>
      <c r="AK354" s="16"/>
      <c r="AL354" s="9">
        <f t="shared" si="78"/>
        <v>2865255000</v>
      </c>
      <c r="AM354" s="16"/>
      <c r="AN354" s="16"/>
      <c r="AO354" s="16"/>
      <c r="AP354" s="16"/>
      <c r="AQ354" s="12" t="e">
        <f>#REF!+#REF!+#REF!</f>
        <v>#REF!</v>
      </c>
      <c r="AR354" s="12">
        <f t="shared" si="75"/>
        <v>-42682000</v>
      </c>
      <c r="AS354" s="12" t="e">
        <f>#REF!-AU354+#REF!+#REF!</f>
        <v>#REF!</v>
      </c>
      <c r="AT354" s="12" t="e">
        <f>AS354-VLOOKUP(A354,[1]选股结果!$A$2:$BJ$3005,48,FALSE)*0.08</f>
        <v>#REF!</v>
      </c>
      <c r="AU354" s="12">
        <f t="shared" si="79"/>
        <v>-65922000</v>
      </c>
      <c r="AV354" s="12" t="e">
        <f>#REF!+S354+H354</f>
        <v>#REF!</v>
      </c>
      <c r="AW354" s="12" t="e">
        <f t="shared" si="80"/>
        <v>#REF!</v>
      </c>
      <c r="AX354" s="12" t="e">
        <f t="shared" si="81"/>
        <v>#REF!</v>
      </c>
      <c r="AY354" s="12" t="e">
        <f t="shared" si="82"/>
        <v>#REF!</v>
      </c>
      <c r="AZ354" s="12">
        <f t="shared" si="76"/>
        <v>-23688201000</v>
      </c>
      <c r="BA354" s="12">
        <f t="shared" si="77"/>
        <v>-303974000</v>
      </c>
      <c r="BB354" s="12" t="e">
        <f t="shared" si="83"/>
        <v>#REF!</v>
      </c>
    </row>
    <row r="355" spans="1:54">
      <c r="A355" s="5" t="s">
        <v>759</v>
      </c>
      <c r="B355" s="5" t="s">
        <v>760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84"/>
        <v>17413709645.88</v>
      </c>
      <c r="AF355" s="9">
        <f t="shared" si="85"/>
        <v>17009401006.57</v>
      </c>
      <c r="AG355" s="9">
        <f t="shared" si="86"/>
        <v>455475212.350001</v>
      </c>
      <c r="AH355" s="9">
        <f t="shared" si="87"/>
        <v>437325030.490001</v>
      </c>
      <c r="AI355" s="9">
        <f t="shared" si="88"/>
        <v>179625682.460001</v>
      </c>
      <c r="AJ355" s="12" t="e">
        <f>#REF!-A355</f>
        <v>#REF!</v>
      </c>
      <c r="AK355" s="16"/>
      <c r="AL355" s="9">
        <f t="shared" si="78"/>
        <v>1361029862.92</v>
      </c>
      <c r="AM355" s="16"/>
      <c r="AN355" s="16"/>
      <c r="AO355" s="16"/>
      <c r="AP355" s="16"/>
      <c r="AQ355" s="12" t="e">
        <f>#REF!+#REF!+#REF!</f>
        <v>#REF!</v>
      </c>
      <c r="AR355" s="12">
        <f t="shared" si="75"/>
        <v>-7929993.32</v>
      </c>
      <c r="AS355" s="12" t="e">
        <f>#REF!-AU355+#REF!+#REF!</f>
        <v>#REF!</v>
      </c>
      <c r="AT355" s="12" t="e">
        <f>AS355-VLOOKUP(A355,[1]选股结果!$A$2:$BJ$3005,48,FALSE)*0.08</f>
        <v>#REF!</v>
      </c>
      <c r="AU355" s="12">
        <f t="shared" si="79"/>
        <v>257699348.03</v>
      </c>
      <c r="AV355" s="12" t="e">
        <f>#REF!+S355+H355</f>
        <v>#REF!</v>
      </c>
      <c r="AW355" s="12" t="e">
        <f t="shared" si="80"/>
        <v>#REF!</v>
      </c>
      <c r="AX355" s="12" t="e">
        <f t="shared" si="81"/>
        <v>#REF!</v>
      </c>
      <c r="AY355" s="12" t="e">
        <f t="shared" si="82"/>
        <v>#REF!</v>
      </c>
      <c r="AZ355" s="12">
        <f t="shared" si="76"/>
        <v>-17670211505.18</v>
      </c>
      <c r="BA355" s="12">
        <f t="shared" si="77"/>
        <v>455475212.350001</v>
      </c>
      <c r="BB355" s="12" t="e">
        <f t="shared" si="83"/>
        <v>#REF!</v>
      </c>
    </row>
    <row r="356" spans="1:54">
      <c r="A356" s="5" t="s">
        <v>761</v>
      </c>
      <c r="B356" s="5" t="s">
        <v>762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84"/>
        <v>17315204592.31</v>
      </c>
      <c r="AF356" s="9">
        <f t="shared" si="85"/>
        <v>16560239679.79</v>
      </c>
      <c r="AG356" s="9">
        <f t="shared" si="86"/>
        <v>803303406.610002</v>
      </c>
      <c r="AH356" s="9">
        <f t="shared" si="87"/>
        <v>793138580.780002</v>
      </c>
      <c r="AI356" s="9">
        <f t="shared" si="88"/>
        <v>591467277.040002</v>
      </c>
      <c r="AJ356" s="12" t="e">
        <f>#REF!-A356</f>
        <v>#REF!</v>
      </c>
      <c r="AK356" s="16"/>
      <c r="AL356" s="9">
        <f t="shared" si="78"/>
        <v>1215493658.94</v>
      </c>
      <c r="AM356" s="16"/>
      <c r="AN356" s="16"/>
      <c r="AO356" s="16"/>
      <c r="AP356" s="16"/>
      <c r="AQ356" s="12" t="e">
        <f>#REF!+#REF!+#REF!</f>
        <v>#REF!</v>
      </c>
      <c r="AR356" s="12">
        <f t="shared" si="75"/>
        <v>-29482400.32</v>
      </c>
      <c r="AS356" s="12" t="e">
        <f>#REF!-AU356+#REF!+#REF!</f>
        <v>#REF!</v>
      </c>
      <c r="AT356" s="12" t="e">
        <f>AS356-VLOOKUP(A356,[1]选股结果!$A$2:$BJ$3005,48,FALSE)*0.08</f>
        <v>#REF!</v>
      </c>
      <c r="AU356" s="12">
        <f t="shared" si="79"/>
        <v>201671303.74</v>
      </c>
      <c r="AV356" s="12" t="e">
        <f>#REF!+S356+H356</f>
        <v>#REF!</v>
      </c>
      <c r="AW356" s="12" t="e">
        <f t="shared" si="80"/>
        <v>#REF!</v>
      </c>
      <c r="AX356" s="12" t="e">
        <f t="shared" si="81"/>
        <v>#REF!</v>
      </c>
      <c r="AY356" s="12" t="e">
        <f t="shared" si="82"/>
        <v>#REF!</v>
      </c>
      <c r="AZ356" s="12">
        <f t="shared" si="76"/>
        <v>-17995944822.18</v>
      </c>
      <c r="BA356" s="12">
        <f t="shared" si="77"/>
        <v>803303406.610002</v>
      </c>
      <c r="BB356" s="12" t="e">
        <f t="shared" si="83"/>
        <v>#REF!</v>
      </c>
    </row>
    <row r="357" spans="1:54">
      <c r="A357" s="5" t="s">
        <v>763</v>
      </c>
      <c r="B357" s="5" t="s">
        <v>764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84"/>
        <v>17264613794.43</v>
      </c>
      <c r="AF357" s="9">
        <f t="shared" si="85"/>
        <v>15212943272.32</v>
      </c>
      <c r="AG357" s="9">
        <f t="shared" si="86"/>
        <v>1998378930.51</v>
      </c>
      <c r="AH357" s="9">
        <f t="shared" si="87"/>
        <v>1998023892.5</v>
      </c>
      <c r="AI357" s="9">
        <f t="shared" si="88"/>
        <v>1603034590.25</v>
      </c>
      <c r="AJ357" s="12" t="e">
        <f>#REF!-A357</f>
        <v>#REF!</v>
      </c>
      <c r="AK357" s="16"/>
      <c r="AL357" s="9">
        <f t="shared" si="78"/>
        <v>1710256581.4</v>
      </c>
      <c r="AM357" s="16"/>
      <c r="AN357" s="16"/>
      <c r="AO357" s="16"/>
      <c r="AP357" s="16"/>
      <c r="AQ357" s="12" t="e">
        <f>#REF!+#REF!+#REF!</f>
        <v>#REF!</v>
      </c>
      <c r="AR357" s="12">
        <f t="shared" si="75"/>
        <v>-25258467.92</v>
      </c>
      <c r="AS357" s="12" t="e">
        <f>#REF!-AU357+#REF!+#REF!</f>
        <v>#REF!</v>
      </c>
      <c r="AT357" s="12" t="e">
        <f>AS357-VLOOKUP(A357,[1]选股结果!$A$2:$BJ$3005,48,FALSE)*0.08</f>
        <v>#REF!</v>
      </c>
      <c r="AU357" s="12">
        <f t="shared" si="79"/>
        <v>394989302.25</v>
      </c>
      <c r="AV357" s="12" t="e">
        <f>#REF!+S357+H357</f>
        <v>#REF!</v>
      </c>
      <c r="AW357" s="12" t="e">
        <f t="shared" si="80"/>
        <v>#REF!</v>
      </c>
      <c r="AX357" s="12" t="e">
        <f t="shared" si="81"/>
        <v>#REF!</v>
      </c>
      <c r="AY357" s="12" t="e">
        <f t="shared" si="82"/>
        <v>#REF!</v>
      </c>
      <c r="AZ357" s="12">
        <f t="shared" si="76"/>
        <v>-17646627451.88</v>
      </c>
      <c r="BA357" s="12">
        <f t="shared" si="77"/>
        <v>1998378930.51</v>
      </c>
      <c r="BB357" s="12" t="e">
        <f t="shared" si="83"/>
        <v>#REF!</v>
      </c>
    </row>
    <row r="358" spans="1:54">
      <c r="A358" s="5" t="s">
        <v>765</v>
      </c>
      <c r="B358" s="5" t="s">
        <v>766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84"/>
        <v>17256932330.64</v>
      </c>
      <c r="AF358" s="9">
        <f t="shared" si="85"/>
        <v>10583774699.18</v>
      </c>
      <c r="AG358" s="9">
        <f t="shared" si="86"/>
        <v>6643471653.01</v>
      </c>
      <c r="AH358" s="9">
        <f t="shared" si="87"/>
        <v>6647662192.51</v>
      </c>
      <c r="AI358" s="9">
        <f t="shared" si="88"/>
        <v>4925374664.79</v>
      </c>
      <c r="AJ358" s="12" t="e">
        <f>#REF!-A358</f>
        <v>#REF!</v>
      </c>
      <c r="AK358" s="16"/>
      <c r="AL358" s="9">
        <f t="shared" si="78"/>
        <v>6362597059.33</v>
      </c>
      <c r="AM358" s="16"/>
      <c r="AN358" s="16"/>
      <c r="AO358" s="16"/>
      <c r="AP358" s="16"/>
      <c r="AQ358" s="12" t="e">
        <f>#REF!+#REF!+#REF!</f>
        <v>#REF!</v>
      </c>
      <c r="AR358" s="12">
        <f t="shared" si="75"/>
        <v>-4769297.11</v>
      </c>
      <c r="AS358" s="12" t="e">
        <f>#REF!-AU358+#REF!+#REF!</f>
        <v>#REF!</v>
      </c>
      <c r="AT358" s="12" t="e">
        <f>AS358-VLOOKUP(A358,[1]选股结果!$A$2:$BJ$3005,48,FALSE)*0.08</f>
        <v>#REF!</v>
      </c>
      <c r="AU358" s="12">
        <f t="shared" si="79"/>
        <v>1722287527.72</v>
      </c>
      <c r="AV358" s="12" t="e">
        <f>#REF!+S358+H358</f>
        <v>#REF!</v>
      </c>
      <c r="AW358" s="12" t="e">
        <f t="shared" si="80"/>
        <v>#REF!</v>
      </c>
      <c r="AX358" s="12" t="e">
        <f t="shared" si="81"/>
        <v>#REF!</v>
      </c>
      <c r="AY358" s="12" t="e">
        <f t="shared" si="82"/>
        <v>#REF!</v>
      </c>
      <c r="AZ358" s="12">
        <f t="shared" si="76"/>
        <v>-16119617560.99</v>
      </c>
      <c r="BA358" s="12">
        <f t="shared" si="77"/>
        <v>6643471653.01</v>
      </c>
      <c r="BB358" s="12" t="e">
        <f t="shared" si="83"/>
        <v>#REF!</v>
      </c>
    </row>
    <row r="359" spans="1:54">
      <c r="A359" s="5" t="s">
        <v>767</v>
      </c>
      <c r="B359" s="5" t="s">
        <v>768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84"/>
        <v>17198169191.8</v>
      </c>
      <c r="AF359" s="9">
        <f t="shared" si="85"/>
        <v>17517914422.63</v>
      </c>
      <c r="AG359" s="9">
        <f t="shared" si="86"/>
        <v>-177601035.650002</v>
      </c>
      <c r="AH359" s="9">
        <f t="shared" si="87"/>
        <v>-155452291.050002</v>
      </c>
      <c r="AI359" s="9">
        <f t="shared" si="88"/>
        <v>-112992089.330002</v>
      </c>
      <c r="AJ359" s="12" t="e">
        <f>#REF!-A359</f>
        <v>#REF!</v>
      </c>
      <c r="AK359" s="16"/>
      <c r="AL359" s="9">
        <f t="shared" si="78"/>
        <v>885226243.99</v>
      </c>
      <c r="AM359" s="16"/>
      <c r="AN359" s="16"/>
      <c r="AO359" s="16"/>
      <c r="AP359" s="16"/>
      <c r="AQ359" s="12" t="e">
        <f>#REF!+#REF!+#REF!</f>
        <v>#REF!</v>
      </c>
      <c r="AR359" s="12">
        <f t="shared" si="75"/>
        <v>-32349003.81</v>
      </c>
      <c r="AS359" s="12" t="e">
        <f>#REF!-AU359+#REF!+#REF!</f>
        <v>#REF!</v>
      </c>
      <c r="AT359" s="12" t="e">
        <f>AS359-VLOOKUP(A359,[1]选股结果!$A$2:$BJ$3005,48,FALSE)*0.08</f>
        <v>#REF!</v>
      </c>
      <c r="AU359" s="12">
        <f t="shared" si="79"/>
        <v>-42460201.72</v>
      </c>
      <c r="AV359" s="12" t="e">
        <f>#REF!+S359+H359</f>
        <v>#REF!</v>
      </c>
      <c r="AW359" s="12" t="e">
        <f t="shared" si="80"/>
        <v>#REF!</v>
      </c>
      <c r="AX359" s="12" t="e">
        <f t="shared" si="81"/>
        <v>#REF!</v>
      </c>
      <c r="AY359" s="12" t="e">
        <f t="shared" si="82"/>
        <v>#REF!</v>
      </c>
      <c r="AZ359" s="12">
        <f t="shared" si="76"/>
        <v>-17403290536.69</v>
      </c>
      <c r="BA359" s="12">
        <f t="shared" si="77"/>
        <v>-177601035.650002</v>
      </c>
      <c r="BB359" s="12" t="e">
        <f t="shared" si="83"/>
        <v>#REF!</v>
      </c>
    </row>
    <row r="360" spans="1:54">
      <c r="A360" s="5" t="s">
        <v>769</v>
      </c>
      <c r="B360" s="5" t="s">
        <v>770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84"/>
        <v>17193994904</v>
      </c>
      <c r="AF360" s="9">
        <f t="shared" si="85"/>
        <v>16035414139</v>
      </c>
      <c r="AG360" s="9">
        <f t="shared" si="86"/>
        <v>598794578</v>
      </c>
      <c r="AH360" s="9">
        <f t="shared" si="87"/>
        <v>611410477</v>
      </c>
      <c r="AI360" s="9">
        <f t="shared" si="88"/>
        <v>215565343</v>
      </c>
      <c r="AJ360" s="12" t="e">
        <f>#REF!-A360</f>
        <v>#REF!</v>
      </c>
      <c r="AK360" s="16"/>
      <c r="AL360" s="9">
        <f t="shared" si="78"/>
        <v>2551824328</v>
      </c>
      <c r="AM360" s="16"/>
      <c r="AN360" s="16"/>
      <c r="AO360" s="16"/>
      <c r="AP360" s="16"/>
      <c r="AQ360" s="12" t="e">
        <f>#REF!+#REF!+#REF!</f>
        <v>#REF!</v>
      </c>
      <c r="AR360" s="12">
        <f t="shared" si="75"/>
        <v>-30373558</v>
      </c>
      <c r="AS360" s="12" t="e">
        <f>#REF!-AU360+#REF!+#REF!</f>
        <v>#REF!</v>
      </c>
      <c r="AT360" s="12" t="e">
        <f>AS360-VLOOKUP(A360,[1]选股结果!$A$2:$BJ$3005,48,FALSE)*0.08</f>
        <v>#REF!</v>
      </c>
      <c r="AU360" s="12">
        <f t="shared" si="79"/>
        <v>395845134</v>
      </c>
      <c r="AV360" s="12" t="e">
        <f>#REF!+S360+H360</f>
        <v>#REF!</v>
      </c>
      <c r="AW360" s="12" t="e">
        <f t="shared" si="80"/>
        <v>#REF!</v>
      </c>
      <c r="AX360" s="12" t="e">
        <f t="shared" si="81"/>
        <v>#REF!</v>
      </c>
      <c r="AY360" s="12" t="e">
        <f t="shared" si="82"/>
        <v>#REF!</v>
      </c>
      <c r="AZ360" s="12">
        <f t="shared" si="76"/>
        <v>-17198595417</v>
      </c>
      <c r="BA360" s="12">
        <f t="shared" si="77"/>
        <v>598794578</v>
      </c>
      <c r="BB360" s="12" t="e">
        <f t="shared" si="83"/>
        <v>#REF!</v>
      </c>
    </row>
    <row r="361" spans="1:54">
      <c r="A361" s="5" t="s">
        <v>771</v>
      </c>
      <c r="B361" s="5" t="s">
        <v>772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84"/>
        <v>17152931389</v>
      </c>
      <c r="AF361" s="9">
        <f t="shared" si="85"/>
        <v>14317499878</v>
      </c>
      <c r="AG361" s="9">
        <f t="shared" si="86"/>
        <v>2860237888</v>
      </c>
      <c r="AH361" s="9">
        <f t="shared" si="87"/>
        <v>2878119832</v>
      </c>
      <c r="AI361" s="9">
        <f t="shared" si="88"/>
        <v>2402989286</v>
      </c>
      <c r="AJ361" s="12" t="e">
        <f>#REF!-A361</f>
        <v>#REF!</v>
      </c>
      <c r="AK361" s="16"/>
      <c r="AL361" s="9">
        <f t="shared" si="78"/>
        <v>3055976460</v>
      </c>
      <c r="AM361" s="16"/>
      <c r="AN361" s="16"/>
      <c r="AO361" s="16"/>
      <c r="AP361" s="16"/>
      <c r="AQ361" s="12" t="e">
        <f>#REF!+#REF!+#REF!</f>
        <v>#REF!</v>
      </c>
      <c r="AR361" s="12">
        <f t="shared" si="75"/>
        <v>-105994633</v>
      </c>
      <c r="AS361" s="12" t="e">
        <f>#REF!-AU361+#REF!+#REF!</f>
        <v>#REF!</v>
      </c>
      <c r="AT361" s="12" t="e">
        <f>AS361-VLOOKUP(A361,[1]选股结果!$A$2:$BJ$3005,48,FALSE)*0.08</f>
        <v>#REF!</v>
      </c>
      <c r="AU361" s="12">
        <f t="shared" si="79"/>
        <v>475130546</v>
      </c>
      <c r="AV361" s="12" t="e">
        <f>#REF!+S361+H361</f>
        <v>#REF!</v>
      </c>
      <c r="AW361" s="12" t="e">
        <f t="shared" si="80"/>
        <v>#REF!</v>
      </c>
      <c r="AX361" s="12" t="e">
        <f t="shared" si="81"/>
        <v>#REF!</v>
      </c>
      <c r="AY361" s="12" t="e">
        <f t="shared" si="82"/>
        <v>#REF!</v>
      </c>
      <c r="AZ361" s="12">
        <f t="shared" si="76"/>
        <v>-18003338516</v>
      </c>
      <c r="BA361" s="12">
        <f t="shared" si="77"/>
        <v>2860237888</v>
      </c>
      <c r="BB361" s="12" t="e">
        <f t="shared" si="83"/>
        <v>#REF!</v>
      </c>
    </row>
    <row r="362" spans="1:54">
      <c r="A362" s="5" t="s">
        <v>773</v>
      </c>
      <c r="B362" s="5" t="s">
        <v>774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84"/>
        <v>17049507889.99</v>
      </c>
      <c r="AF362" s="9">
        <f t="shared" si="85"/>
        <v>15557295214.71</v>
      </c>
      <c r="AG362" s="9">
        <f t="shared" si="86"/>
        <v>1563445213.44</v>
      </c>
      <c r="AH362" s="9">
        <f t="shared" si="87"/>
        <v>1547247109.73</v>
      </c>
      <c r="AI362" s="9">
        <f t="shared" si="88"/>
        <v>1099116404.04</v>
      </c>
      <c r="AJ362" s="12" t="e">
        <f>#REF!-A362</f>
        <v>#REF!</v>
      </c>
      <c r="AK362" s="16"/>
      <c r="AL362" s="9">
        <f t="shared" si="78"/>
        <v>309600115.36</v>
      </c>
      <c r="AM362" s="16"/>
      <c r="AN362" s="16"/>
      <c r="AO362" s="16"/>
      <c r="AP362" s="16"/>
      <c r="AQ362" s="12" t="e">
        <f>#REF!+#REF!+#REF!</f>
        <v>#REF!</v>
      </c>
      <c r="AR362" s="12">
        <f t="shared" si="75"/>
        <v>-1080908.7</v>
      </c>
      <c r="AS362" s="12" t="e">
        <f>#REF!-AU362+#REF!+#REF!</f>
        <v>#REF!</v>
      </c>
      <c r="AT362" s="12" t="e">
        <f>AS362-VLOOKUP(A362,[1]选股结果!$A$2:$BJ$3005,48,FALSE)*0.08</f>
        <v>#REF!</v>
      </c>
      <c r="AU362" s="12">
        <f t="shared" si="79"/>
        <v>448130705.69</v>
      </c>
      <c r="AV362" s="12" t="e">
        <f>#REF!+S362+H362</f>
        <v>#REF!</v>
      </c>
      <c r="AW362" s="12" t="e">
        <f t="shared" si="80"/>
        <v>#REF!</v>
      </c>
      <c r="AX362" s="12" t="e">
        <f t="shared" si="81"/>
        <v>#REF!</v>
      </c>
      <c r="AY362" s="12" t="e">
        <f t="shared" si="82"/>
        <v>#REF!</v>
      </c>
      <c r="AZ362" s="12">
        <f t="shared" si="76"/>
        <v>-17474744961.33</v>
      </c>
      <c r="BA362" s="12">
        <f t="shared" si="77"/>
        <v>1563445213.44</v>
      </c>
      <c r="BB362" s="12" t="e">
        <f t="shared" si="83"/>
        <v>#REF!</v>
      </c>
    </row>
    <row r="363" spans="1:54">
      <c r="A363" s="5" t="s">
        <v>775</v>
      </c>
      <c r="B363" s="5" t="s">
        <v>776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84"/>
        <v>16996253955.26</v>
      </c>
      <c r="AF363" s="9">
        <f t="shared" si="85"/>
        <v>105663635.36</v>
      </c>
      <c r="AG363" s="9">
        <f t="shared" si="86"/>
        <v>24565553361.76</v>
      </c>
      <c r="AH363" s="9">
        <f t="shared" si="87"/>
        <v>24566693680.41</v>
      </c>
      <c r="AI363" s="9">
        <f t="shared" si="88"/>
        <v>22487902498.42</v>
      </c>
      <c r="AJ363" s="12" t="e">
        <f>#REF!-A363</f>
        <v>#REF!</v>
      </c>
      <c r="AK363" s="16"/>
      <c r="AL363" s="9">
        <f t="shared" si="78"/>
        <v>104619577.78</v>
      </c>
      <c r="AM363" s="16"/>
      <c r="AN363" s="16"/>
      <c r="AO363" s="16"/>
      <c r="AP363" s="16"/>
      <c r="AQ363" s="12" t="e">
        <f>#REF!+#REF!+#REF!</f>
        <v>#REF!</v>
      </c>
      <c r="AR363" s="12">
        <f t="shared" si="75"/>
        <v>-26047454.47</v>
      </c>
      <c r="AS363" s="12" t="e">
        <f>#REF!-AU363+#REF!+#REF!</f>
        <v>#REF!</v>
      </c>
      <c r="AT363" s="12" t="e">
        <f>AS363-VLOOKUP(A363,[1]选股结果!$A$2:$BJ$3005,48,FALSE)*0.08</f>
        <v>#REF!</v>
      </c>
      <c r="AU363" s="12">
        <f t="shared" si="79"/>
        <v>2078791181.99</v>
      </c>
      <c r="AV363" s="12" t="e">
        <f>#REF!+S363+H363</f>
        <v>#REF!</v>
      </c>
      <c r="AW363" s="12" t="e">
        <f t="shared" si="80"/>
        <v>#REF!</v>
      </c>
      <c r="AX363" s="12" t="e">
        <f t="shared" si="81"/>
        <v>#REF!</v>
      </c>
      <c r="AY363" s="12" t="e">
        <f t="shared" si="82"/>
        <v>#REF!</v>
      </c>
      <c r="AZ363" s="12">
        <f t="shared" si="76"/>
        <v>-19020336092.18</v>
      </c>
      <c r="BA363" s="12">
        <f t="shared" si="77"/>
        <v>24565553361.76</v>
      </c>
      <c r="BB363" s="12" t="e">
        <f t="shared" si="83"/>
        <v>#REF!</v>
      </c>
    </row>
    <row r="364" spans="1:54">
      <c r="A364" s="5" t="s">
        <v>777</v>
      </c>
      <c r="B364" s="5" t="s">
        <v>778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84"/>
        <v>16954029000</v>
      </c>
      <c r="AF364" s="9">
        <f t="shared" si="85"/>
        <v>13239854000</v>
      </c>
      <c r="AG364" s="9">
        <f t="shared" si="86"/>
        <v>4562259000</v>
      </c>
      <c r="AH364" s="9">
        <f t="shared" si="87"/>
        <v>4584150000</v>
      </c>
      <c r="AI364" s="9">
        <f t="shared" si="88"/>
        <v>3560670000</v>
      </c>
      <c r="AJ364" s="12" t="e">
        <f>#REF!-A364</f>
        <v>#REF!</v>
      </c>
      <c r="AK364" s="16"/>
      <c r="AL364" s="9">
        <f t="shared" si="78"/>
        <v>1798361000</v>
      </c>
      <c r="AM364" s="16"/>
      <c r="AN364" s="16"/>
      <c r="AO364" s="16"/>
      <c r="AP364" s="16"/>
      <c r="AQ364" s="12" t="e">
        <f>#REF!+#REF!+#REF!</f>
        <v>#REF!</v>
      </c>
      <c r="AR364" s="12">
        <f t="shared" si="75"/>
        <v>-48782000</v>
      </c>
      <c r="AS364" s="12" t="e">
        <f>#REF!-AU364+#REF!+#REF!</f>
        <v>#REF!</v>
      </c>
      <c r="AT364" s="12" t="e">
        <f>AS364-VLOOKUP(A364,[1]选股结果!$A$2:$BJ$3005,48,FALSE)*0.08</f>
        <v>#REF!</v>
      </c>
      <c r="AU364" s="12">
        <f t="shared" si="79"/>
        <v>1023480000</v>
      </c>
      <c r="AV364" s="12" t="e">
        <f>#REF!+S364+H364</f>
        <v>#REF!</v>
      </c>
      <c r="AW364" s="12" t="e">
        <f t="shared" si="80"/>
        <v>#REF!</v>
      </c>
      <c r="AX364" s="12" t="e">
        <f t="shared" si="81"/>
        <v>#REF!</v>
      </c>
      <c r="AY364" s="12" t="e">
        <f t="shared" si="82"/>
        <v>#REF!</v>
      </c>
      <c r="AZ364" s="12">
        <f t="shared" si="76"/>
        <v>-18241276000</v>
      </c>
      <c r="BA364" s="12">
        <f t="shared" si="77"/>
        <v>4562259000</v>
      </c>
      <c r="BB364" s="12" t="e">
        <f t="shared" si="83"/>
        <v>#REF!</v>
      </c>
    </row>
    <row r="365" spans="1:54">
      <c r="A365" s="5" t="s">
        <v>779</v>
      </c>
      <c r="B365" s="5" t="s">
        <v>780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84"/>
        <v>16910211655.86</v>
      </c>
      <c r="AF365" s="9">
        <f t="shared" si="85"/>
        <v>17417318535.4</v>
      </c>
      <c r="AG365" s="9">
        <f t="shared" si="86"/>
        <v>-393168619.430001</v>
      </c>
      <c r="AH365" s="9">
        <f t="shared" si="87"/>
        <v>-432599506.680001</v>
      </c>
      <c r="AI365" s="9">
        <f t="shared" si="88"/>
        <v>-361712756.810001</v>
      </c>
      <c r="AJ365" s="12" t="e">
        <f>#REF!-A365</f>
        <v>#REF!</v>
      </c>
      <c r="AK365" s="16"/>
      <c r="AL365" s="9">
        <f t="shared" si="78"/>
        <v>604505807.25</v>
      </c>
      <c r="AM365" s="16"/>
      <c r="AN365" s="16"/>
      <c r="AO365" s="16"/>
      <c r="AP365" s="16"/>
      <c r="AQ365" s="12" t="e">
        <f>#REF!+#REF!+#REF!</f>
        <v>#REF!</v>
      </c>
      <c r="AR365" s="12">
        <f t="shared" si="75"/>
        <v>-10350099.15</v>
      </c>
      <c r="AS365" s="12" t="e">
        <f>#REF!-AU365+#REF!+#REF!</f>
        <v>#REF!</v>
      </c>
      <c r="AT365" s="12" t="e">
        <f>AS365-VLOOKUP(A365,[1]选股结果!$A$2:$BJ$3005,48,FALSE)*0.08</f>
        <v>#REF!</v>
      </c>
      <c r="AU365" s="12">
        <f t="shared" si="79"/>
        <v>-70886749.87</v>
      </c>
      <c r="AV365" s="12" t="e">
        <f>#REF!+S365+H365</f>
        <v>#REF!</v>
      </c>
      <c r="AW365" s="12" t="e">
        <f t="shared" si="80"/>
        <v>#REF!</v>
      </c>
      <c r="AX365" s="12" t="e">
        <f t="shared" si="81"/>
        <v>#REF!</v>
      </c>
      <c r="AY365" s="12" t="e">
        <f t="shared" si="82"/>
        <v>#REF!</v>
      </c>
      <c r="AZ365" s="12">
        <f t="shared" si="76"/>
        <v>-16980213296.75</v>
      </c>
      <c r="BA365" s="12">
        <f t="shared" si="77"/>
        <v>-393168619.430001</v>
      </c>
      <c r="BB365" s="12" t="e">
        <f t="shared" si="83"/>
        <v>#REF!</v>
      </c>
    </row>
    <row r="366" spans="1:54">
      <c r="A366" s="5" t="s">
        <v>781</v>
      </c>
      <c r="B366" s="5" t="s">
        <v>782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84"/>
        <v>16863256122.82</v>
      </c>
      <c r="AF366" s="9">
        <f t="shared" si="85"/>
        <v>16765534783.18</v>
      </c>
      <c r="AG366" s="9">
        <f t="shared" si="86"/>
        <v>80627134.2599994</v>
      </c>
      <c r="AH366" s="9">
        <f t="shared" si="87"/>
        <v>83246891.0199994</v>
      </c>
      <c r="AI366" s="9">
        <f t="shared" si="88"/>
        <v>51614349.9199994</v>
      </c>
      <c r="AJ366" s="12" t="e">
        <f>#REF!-A366</f>
        <v>#REF!</v>
      </c>
      <c r="AK366" s="16"/>
      <c r="AL366" s="9">
        <f t="shared" si="78"/>
        <v>654766802.64</v>
      </c>
      <c r="AM366" s="16"/>
      <c r="AN366" s="16"/>
      <c r="AO366" s="16"/>
      <c r="AP366" s="16"/>
      <c r="AQ366" s="12" t="e">
        <f>#REF!+#REF!+#REF!</f>
        <v>#REF!</v>
      </c>
      <c r="AR366" s="12">
        <f t="shared" si="75"/>
        <v>-15589728.5</v>
      </c>
      <c r="AS366" s="12" t="e">
        <f>#REF!-AU366+#REF!+#REF!</f>
        <v>#REF!</v>
      </c>
      <c r="AT366" s="12" t="e">
        <f>AS366-VLOOKUP(A366,[1]选股结果!$A$2:$BJ$3005,48,FALSE)*0.08</f>
        <v>#REF!</v>
      </c>
      <c r="AU366" s="12">
        <f t="shared" si="79"/>
        <v>31632541.1</v>
      </c>
      <c r="AV366" s="12" t="e">
        <f>#REF!+S366+H366</f>
        <v>#REF!</v>
      </c>
      <c r="AW366" s="12" t="e">
        <f t="shared" si="80"/>
        <v>#REF!</v>
      </c>
      <c r="AX366" s="12" t="e">
        <f t="shared" si="81"/>
        <v>#REF!</v>
      </c>
      <c r="AY366" s="12" t="e">
        <f t="shared" si="82"/>
        <v>#REF!</v>
      </c>
      <c r="AZ366" s="12">
        <f t="shared" si="76"/>
        <v>-17227785969.04</v>
      </c>
      <c r="BA366" s="12">
        <f t="shared" si="77"/>
        <v>80627134.2599994</v>
      </c>
      <c r="BB366" s="12" t="e">
        <f t="shared" si="83"/>
        <v>#REF!</v>
      </c>
    </row>
    <row r="367" spans="1:54">
      <c r="A367" s="5" t="s">
        <v>783</v>
      </c>
      <c r="B367" s="5" t="s">
        <v>784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84"/>
        <v>16849532034.07</v>
      </c>
      <c r="AF367" s="9">
        <f t="shared" si="85"/>
        <v>16793118305.62</v>
      </c>
      <c r="AG367" s="9">
        <f t="shared" si="86"/>
        <v>84974246.5000008</v>
      </c>
      <c r="AH367" s="9">
        <f t="shared" si="87"/>
        <v>116000047.920001</v>
      </c>
      <c r="AI367" s="9">
        <f t="shared" si="88"/>
        <v>84023145.5800008</v>
      </c>
      <c r="AJ367" s="12" t="e">
        <f>#REF!-A367</f>
        <v>#REF!</v>
      </c>
      <c r="AK367" s="16"/>
      <c r="AL367" s="9">
        <f t="shared" si="78"/>
        <v>337014067.24</v>
      </c>
      <c r="AM367" s="16"/>
      <c r="AN367" s="16"/>
      <c r="AO367" s="16"/>
      <c r="AP367" s="16"/>
      <c r="AQ367" s="12" t="e">
        <f>#REF!+#REF!+#REF!</f>
        <v>#REF!</v>
      </c>
      <c r="AR367" s="12">
        <f t="shared" si="75"/>
        <v>-38876731.82</v>
      </c>
      <c r="AS367" s="12" t="e">
        <f>#REF!-AU367+#REF!+#REF!</f>
        <v>#REF!</v>
      </c>
      <c r="AT367" s="12" t="e">
        <f>AS367-VLOOKUP(A367,[1]选股结果!$A$2:$BJ$3005,48,FALSE)*0.08</f>
        <v>#REF!</v>
      </c>
      <c r="AU367" s="12">
        <f t="shared" si="79"/>
        <v>31976902.3400002</v>
      </c>
      <c r="AV367" s="12" t="e">
        <f>#REF!+S367+H367</f>
        <v>#REF!</v>
      </c>
      <c r="AW367" s="12" t="e">
        <f t="shared" si="80"/>
        <v>#REF!</v>
      </c>
      <c r="AX367" s="12" t="e">
        <f t="shared" si="81"/>
        <v>#REF!</v>
      </c>
      <c r="AY367" s="12" t="e">
        <f t="shared" si="82"/>
        <v>#REF!</v>
      </c>
      <c r="AZ367" s="12">
        <f t="shared" si="76"/>
        <v>-17278793773.29</v>
      </c>
      <c r="BA367" s="12">
        <f t="shared" si="77"/>
        <v>84974246.5000008</v>
      </c>
      <c r="BB367" s="12" t="e">
        <f t="shared" si="83"/>
        <v>#REF!</v>
      </c>
    </row>
    <row r="368" spans="1:54">
      <c r="A368" s="5" t="s">
        <v>785</v>
      </c>
      <c r="B368" s="5" t="s">
        <v>786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84"/>
        <v>16731304917.03</v>
      </c>
      <c r="AF368" s="9">
        <f t="shared" si="85"/>
        <v>16379904681.29</v>
      </c>
      <c r="AG368" s="9">
        <f t="shared" si="86"/>
        <v>462018379.959998</v>
      </c>
      <c r="AH368" s="9">
        <f t="shared" si="87"/>
        <v>469868242.989998</v>
      </c>
      <c r="AI368" s="9">
        <f t="shared" si="88"/>
        <v>414312832.199998</v>
      </c>
      <c r="AJ368" s="12" t="e">
        <f>#REF!-A368</f>
        <v>#REF!</v>
      </c>
      <c r="AK368" s="16"/>
      <c r="AL368" s="9">
        <f t="shared" si="78"/>
        <v>377321955.65</v>
      </c>
      <c r="AM368" s="16"/>
      <c r="AN368" s="16"/>
      <c r="AO368" s="16"/>
      <c r="AP368" s="16"/>
      <c r="AQ368" s="12" t="e">
        <f>#REF!+#REF!+#REF!</f>
        <v>#REF!</v>
      </c>
      <c r="AR368" s="12">
        <f t="shared" si="75"/>
        <v>-14568953.44</v>
      </c>
      <c r="AS368" s="12" t="e">
        <f>#REF!-AU368+#REF!+#REF!</f>
        <v>#REF!</v>
      </c>
      <c r="AT368" s="12" t="e">
        <f>AS368-VLOOKUP(A368,[1]选股结果!$A$2:$BJ$3005,48,FALSE)*0.08</f>
        <v>#REF!</v>
      </c>
      <c r="AU368" s="12">
        <f t="shared" si="79"/>
        <v>55555410.79</v>
      </c>
      <c r="AV368" s="12" t="e">
        <f>#REF!+S368+H368</f>
        <v>#REF!</v>
      </c>
      <c r="AW368" s="12" t="e">
        <f t="shared" si="80"/>
        <v>#REF!</v>
      </c>
      <c r="AX368" s="12" t="e">
        <f t="shared" si="81"/>
        <v>#REF!</v>
      </c>
      <c r="AY368" s="12" t="e">
        <f t="shared" si="82"/>
        <v>#REF!</v>
      </c>
      <c r="AZ368" s="12">
        <f t="shared" si="76"/>
        <v>-16876326213.37</v>
      </c>
      <c r="BA368" s="12">
        <f t="shared" si="77"/>
        <v>462018379.959998</v>
      </c>
      <c r="BB368" s="12" t="e">
        <f t="shared" si="83"/>
        <v>#REF!</v>
      </c>
    </row>
    <row r="369" spans="1:54">
      <c r="A369" s="5" t="s">
        <v>787</v>
      </c>
      <c r="B369" s="5" t="s">
        <v>788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84"/>
        <v>16719347800.2</v>
      </c>
      <c r="AF369" s="9">
        <f t="shared" si="85"/>
        <v>14886259186.4</v>
      </c>
      <c r="AG369" s="9">
        <f t="shared" si="86"/>
        <v>1430866610.43</v>
      </c>
      <c r="AH369" s="9">
        <f t="shared" si="87"/>
        <v>1444730150.05</v>
      </c>
      <c r="AI369" s="9">
        <f t="shared" si="88"/>
        <v>1206063548.92</v>
      </c>
      <c r="AJ369" s="12" t="e">
        <f>#REF!-A369</f>
        <v>#REF!</v>
      </c>
      <c r="AK369" s="16"/>
      <c r="AL369" s="9">
        <f t="shared" si="78"/>
        <v>2428427220.97</v>
      </c>
      <c r="AM369" s="16"/>
      <c r="AN369" s="16"/>
      <c r="AO369" s="16"/>
      <c r="AP369" s="16"/>
      <c r="AQ369" s="12" t="e">
        <f>#REF!+#REF!+#REF!</f>
        <v>#REF!</v>
      </c>
      <c r="AR369" s="12">
        <f t="shared" si="75"/>
        <v>-20470078.53</v>
      </c>
      <c r="AS369" s="12" t="e">
        <f>#REF!-AU369+#REF!+#REF!</f>
        <v>#REF!</v>
      </c>
      <c r="AT369" s="12" t="e">
        <f>AS369-VLOOKUP(A369,[1]选股结果!$A$2:$BJ$3005,48,FALSE)*0.08</f>
        <v>#REF!</v>
      </c>
      <c r="AU369" s="12">
        <f t="shared" si="79"/>
        <v>238666601.13</v>
      </c>
      <c r="AV369" s="12" t="e">
        <f>#REF!+S369+H369</f>
        <v>#REF!</v>
      </c>
      <c r="AW369" s="12" t="e">
        <f t="shared" si="80"/>
        <v>#REF!</v>
      </c>
      <c r="AX369" s="12" t="e">
        <f t="shared" si="81"/>
        <v>#REF!</v>
      </c>
      <c r="AY369" s="12" t="e">
        <f t="shared" si="82"/>
        <v>#REF!</v>
      </c>
      <c r="AZ369" s="12">
        <f t="shared" si="76"/>
        <v>-16664422381.78</v>
      </c>
      <c r="BA369" s="12">
        <f t="shared" si="77"/>
        <v>1430866610.43</v>
      </c>
      <c r="BB369" s="12" t="e">
        <f t="shared" si="83"/>
        <v>#REF!</v>
      </c>
    </row>
    <row r="370" spans="1:54">
      <c r="A370" s="5" t="s">
        <v>789</v>
      </c>
      <c r="B370" s="5" t="s">
        <v>790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84"/>
        <v>16602132051.43</v>
      </c>
      <c r="AF370" s="9">
        <f t="shared" si="85"/>
        <v>15715711092.71</v>
      </c>
      <c r="AG370" s="9">
        <f t="shared" si="86"/>
        <v>909677688.849999</v>
      </c>
      <c r="AH370" s="9">
        <f t="shared" si="87"/>
        <v>909235087.039999</v>
      </c>
      <c r="AI370" s="9">
        <f t="shared" si="88"/>
        <v>716056721.709999</v>
      </c>
      <c r="AJ370" s="12" t="e">
        <f>#REF!-A370</f>
        <v>#REF!</v>
      </c>
      <c r="AK370" s="16"/>
      <c r="AL370" s="9">
        <f t="shared" si="78"/>
        <v>855032632.4</v>
      </c>
      <c r="AM370" s="16"/>
      <c r="AN370" s="16"/>
      <c r="AO370" s="16"/>
      <c r="AP370" s="16"/>
      <c r="AQ370" s="12" t="e">
        <f>#REF!+#REF!+#REF!</f>
        <v>#REF!</v>
      </c>
      <c r="AR370" s="12">
        <f t="shared" si="75"/>
        <v>-788176.76</v>
      </c>
      <c r="AS370" s="12" t="e">
        <f>#REF!-AU370+#REF!+#REF!</f>
        <v>#REF!</v>
      </c>
      <c r="AT370" s="12" t="e">
        <f>AS370-VLOOKUP(A370,[1]选股结果!$A$2:$BJ$3005,48,FALSE)*0.08</f>
        <v>#REF!</v>
      </c>
      <c r="AU370" s="12">
        <f t="shared" si="79"/>
        <v>193178365.33</v>
      </c>
      <c r="AV370" s="12" t="e">
        <f>#REF!+S370+H370</f>
        <v>#REF!</v>
      </c>
      <c r="AW370" s="12" t="e">
        <f t="shared" si="80"/>
        <v>#REF!</v>
      </c>
      <c r="AX370" s="12" t="e">
        <f t="shared" si="81"/>
        <v>#REF!</v>
      </c>
      <c r="AY370" s="12" t="e">
        <f t="shared" si="82"/>
        <v>#REF!</v>
      </c>
      <c r="AZ370" s="12">
        <f t="shared" si="76"/>
        <v>-16806207327.3</v>
      </c>
      <c r="BA370" s="12">
        <f t="shared" si="77"/>
        <v>909677688.849999</v>
      </c>
      <c r="BB370" s="12" t="e">
        <f t="shared" si="83"/>
        <v>#REF!</v>
      </c>
    </row>
    <row r="371" spans="1:54">
      <c r="A371" s="5" t="s">
        <v>791</v>
      </c>
      <c r="B371" s="5" t="s">
        <v>792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84"/>
        <v>16580103652.69</v>
      </c>
      <c r="AF371" s="9">
        <f t="shared" si="85"/>
        <v>13252407500.65</v>
      </c>
      <c r="AG371" s="9">
        <f t="shared" si="86"/>
        <v>3448252536.26</v>
      </c>
      <c r="AH371" s="9">
        <f t="shared" si="87"/>
        <v>3091401743.6</v>
      </c>
      <c r="AI371" s="9">
        <f t="shared" si="88"/>
        <v>2687518615.99</v>
      </c>
      <c r="AJ371" s="12" t="e">
        <f>#REF!-A371</f>
        <v>#REF!</v>
      </c>
      <c r="AK371" s="16"/>
      <c r="AL371" s="9">
        <f t="shared" si="78"/>
        <v>1034634978.39</v>
      </c>
      <c r="AM371" s="16"/>
      <c r="AN371" s="16"/>
      <c r="AO371" s="16"/>
      <c r="AP371" s="16"/>
      <c r="AQ371" s="12" t="e">
        <f>#REF!+#REF!+#REF!</f>
        <v>#REF!</v>
      </c>
      <c r="AR371" s="12">
        <f t="shared" si="75"/>
        <v>-28184364.84</v>
      </c>
      <c r="AS371" s="12" t="e">
        <f>#REF!-AU371+#REF!+#REF!</f>
        <v>#REF!</v>
      </c>
      <c r="AT371" s="12" t="e">
        <f>AS371-VLOOKUP(A371,[1]选股结果!$A$2:$BJ$3005,48,FALSE)*0.08</f>
        <v>#REF!</v>
      </c>
      <c r="AU371" s="12">
        <f t="shared" si="79"/>
        <v>403883127.61</v>
      </c>
      <c r="AV371" s="12" t="e">
        <f>#REF!+S371+H371</f>
        <v>#REF!</v>
      </c>
      <c r="AW371" s="12" t="e">
        <f t="shared" si="80"/>
        <v>#REF!</v>
      </c>
      <c r="AX371" s="12" t="e">
        <f t="shared" si="81"/>
        <v>#REF!</v>
      </c>
      <c r="AY371" s="12" t="e">
        <f t="shared" si="82"/>
        <v>#REF!</v>
      </c>
      <c r="AZ371" s="12">
        <f t="shared" si="76"/>
        <v>-17611234028.44</v>
      </c>
      <c r="BA371" s="12">
        <f t="shared" si="77"/>
        <v>3448252536.26</v>
      </c>
      <c r="BB371" s="12" t="e">
        <f t="shared" si="83"/>
        <v>#REF!</v>
      </c>
    </row>
    <row r="372" spans="1:54">
      <c r="A372" s="5" t="s">
        <v>793</v>
      </c>
      <c r="B372" s="5" t="s">
        <v>794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84"/>
        <v>16521369391.37</v>
      </c>
      <c r="AF372" s="9">
        <f t="shared" si="85"/>
        <v>13137666500.63</v>
      </c>
      <c r="AG372" s="9">
        <f t="shared" si="86"/>
        <v>4160482202.14</v>
      </c>
      <c r="AH372" s="9">
        <f t="shared" si="87"/>
        <v>4140841860.05</v>
      </c>
      <c r="AI372" s="9">
        <f t="shared" si="88"/>
        <v>3446414031.92</v>
      </c>
      <c r="AJ372" s="12" t="e">
        <f>#REF!-A372</f>
        <v>#REF!</v>
      </c>
      <c r="AK372" s="16"/>
      <c r="AL372" s="9">
        <f t="shared" si="78"/>
        <v>2076127106.19</v>
      </c>
      <c r="AM372" s="16"/>
      <c r="AN372" s="16"/>
      <c r="AO372" s="16"/>
      <c r="AP372" s="16"/>
      <c r="AQ372" s="12" t="e">
        <f>#REF!+#REF!+#REF!</f>
        <v>#REF!</v>
      </c>
      <c r="AR372" s="12">
        <f t="shared" si="75"/>
        <v>-6507568.77</v>
      </c>
      <c r="AS372" s="12" t="e">
        <f>#REF!-AU372+#REF!+#REF!</f>
        <v>#REF!</v>
      </c>
      <c r="AT372" s="12" t="e">
        <f>AS372-VLOOKUP(A372,[1]选股结果!$A$2:$BJ$3005,48,FALSE)*0.08</f>
        <v>#REF!</v>
      </c>
      <c r="AU372" s="12">
        <f t="shared" si="79"/>
        <v>694427828.13</v>
      </c>
      <c r="AV372" s="12" t="e">
        <f>#REF!+S372+H372</f>
        <v>#REF!</v>
      </c>
      <c r="AW372" s="12" t="e">
        <f t="shared" si="80"/>
        <v>#REF!</v>
      </c>
      <c r="AX372" s="12" t="e">
        <f t="shared" si="81"/>
        <v>#REF!</v>
      </c>
      <c r="AY372" s="12" t="e">
        <f t="shared" si="82"/>
        <v>#REF!</v>
      </c>
      <c r="AZ372" s="12">
        <f t="shared" si="76"/>
        <v>-17260511749.5</v>
      </c>
      <c r="BA372" s="12">
        <f t="shared" si="77"/>
        <v>4160482202.14</v>
      </c>
      <c r="BB372" s="12" t="e">
        <f t="shared" si="83"/>
        <v>#REF!</v>
      </c>
    </row>
    <row r="373" spans="1:54">
      <c r="A373" s="5" t="s">
        <v>795</v>
      </c>
      <c r="B373" s="5" t="s">
        <v>796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84"/>
        <v>16468602661.2</v>
      </c>
      <c r="AF373" s="9">
        <f t="shared" si="85"/>
        <v>13066742404.63</v>
      </c>
      <c r="AG373" s="9">
        <f t="shared" si="86"/>
        <v>3412289322.84</v>
      </c>
      <c r="AH373" s="9">
        <f t="shared" si="87"/>
        <v>3387112929.5</v>
      </c>
      <c r="AI373" s="9">
        <f t="shared" si="88"/>
        <v>2709390129.39</v>
      </c>
      <c r="AJ373" s="12" t="e">
        <f>#REF!-A373</f>
        <v>#REF!</v>
      </c>
      <c r="AK373" s="16"/>
      <c r="AL373" s="9">
        <f t="shared" si="78"/>
        <v>881452442.83</v>
      </c>
      <c r="AM373" s="16"/>
      <c r="AN373" s="16"/>
      <c r="AO373" s="16"/>
      <c r="AP373" s="16"/>
      <c r="AQ373" s="12" t="e">
        <f>#REF!+#REF!+#REF!</f>
        <v>#REF!</v>
      </c>
      <c r="AR373" s="12">
        <f t="shared" si="75"/>
        <v>-5705483.52</v>
      </c>
      <c r="AS373" s="12" t="e">
        <f>#REF!-AU373+#REF!+#REF!</f>
        <v>#REF!</v>
      </c>
      <c r="AT373" s="12" t="e">
        <f>AS373-VLOOKUP(A373,[1]选股结果!$A$2:$BJ$3005,48,FALSE)*0.08</f>
        <v>#REF!</v>
      </c>
      <c r="AU373" s="12">
        <f t="shared" si="79"/>
        <v>677722800.11</v>
      </c>
      <c r="AV373" s="12" t="e">
        <f>#REF!+S373+H373</f>
        <v>#REF!</v>
      </c>
      <c r="AW373" s="12" t="e">
        <f t="shared" si="80"/>
        <v>#REF!</v>
      </c>
      <c r="AX373" s="12" t="e">
        <f t="shared" si="81"/>
        <v>#REF!</v>
      </c>
      <c r="AY373" s="12" t="e">
        <f t="shared" si="82"/>
        <v>#REF!</v>
      </c>
      <c r="AZ373" s="12">
        <f t="shared" si="76"/>
        <v>-17902769912.84</v>
      </c>
      <c r="BA373" s="12">
        <f t="shared" si="77"/>
        <v>3412289322.84</v>
      </c>
      <c r="BB373" s="12" t="e">
        <f t="shared" si="83"/>
        <v>#REF!</v>
      </c>
    </row>
    <row r="374" spans="1:54">
      <c r="A374" s="5" t="s">
        <v>797</v>
      </c>
      <c r="B374" s="5" t="s">
        <v>798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84"/>
        <v>16447907944.75</v>
      </c>
      <c r="AF374" s="9">
        <f t="shared" si="85"/>
        <v>15356579540.28</v>
      </c>
      <c r="AG374" s="9">
        <f t="shared" si="86"/>
        <v>1079380074.82</v>
      </c>
      <c r="AH374" s="9">
        <f t="shared" si="87"/>
        <v>1072365365.51</v>
      </c>
      <c r="AI374" s="9">
        <f t="shared" si="88"/>
        <v>829303580.01</v>
      </c>
      <c r="AJ374" s="12" t="e">
        <f>#REF!-A374</f>
        <v>#REF!</v>
      </c>
      <c r="AK374" s="16"/>
      <c r="AL374" s="9">
        <f t="shared" si="78"/>
        <v>689741198.93</v>
      </c>
      <c r="AM374" s="16"/>
      <c r="AN374" s="16"/>
      <c r="AO374" s="16"/>
      <c r="AP374" s="16"/>
      <c r="AQ374" s="12" t="e">
        <f>#REF!+#REF!+#REF!</f>
        <v>#REF!</v>
      </c>
      <c r="AR374" s="12">
        <f t="shared" si="75"/>
        <v>-2832106.12</v>
      </c>
      <c r="AS374" s="12" t="e">
        <f>#REF!-AU374+#REF!+#REF!</f>
        <v>#REF!</v>
      </c>
      <c r="AT374" s="12" t="e">
        <f>AS374-VLOOKUP(A374,[1]选股结果!$A$2:$BJ$3005,48,FALSE)*0.08</f>
        <v>#REF!</v>
      </c>
      <c r="AU374" s="12">
        <f t="shared" si="79"/>
        <v>243061785.5</v>
      </c>
      <c r="AV374" s="12" t="e">
        <f>#REF!+S374+H374</f>
        <v>#REF!</v>
      </c>
      <c r="AW374" s="12" t="e">
        <f t="shared" si="80"/>
        <v>#REF!</v>
      </c>
      <c r="AX374" s="12" t="e">
        <f t="shared" si="81"/>
        <v>#REF!</v>
      </c>
      <c r="AY374" s="12" t="e">
        <f t="shared" si="82"/>
        <v>#REF!</v>
      </c>
      <c r="AZ374" s="12">
        <f t="shared" si="76"/>
        <v>-16759673317.58</v>
      </c>
      <c r="BA374" s="12">
        <f t="shared" si="77"/>
        <v>1079380074.82</v>
      </c>
      <c r="BB374" s="12" t="e">
        <f t="shared" si="83"/>
        <v>#REF!</v>
      </c>
    </row>
    <row r="375" spans="1:54">
      <c r="A375" s="5" t="s">
        <v>799</v>
      </c>
      <c r="B375" s="5" t="s">
        <v>800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84"/>
        <v>16356283686.39</v>
      </c>
      <c r="AF375" s="9">
        <f t="shared" si="85"/>
        <v>15629552415.63</v>
      </c>
      <c r="AG375" s="9">
        <f t="shared" si="86"/>
        <v>936263291.149998</v>
      </c>
      <c r="AH375" s="9">
        <f t="shared" si="87"/>
        <v>962965649.619998</v>
      </c>
      <c r="AI375" s="9">
        <f t="shared" si="88"/>
        <v>854907339.509998</v>
      </c>
      <c r="AJ375" s="12" t="e">
        <f>#REF!-A375</f>
        <v>#REF!</v>
      </c>
      <c r="AK375" s="16"/>
      <c r="AL375" s="9">
        <f t="shared" si="78"/>
        <v>3363985001.39</v>
      </c>
      <c r="AM375" s="16"/>
      <c r="AN375" s="16"/>
      <c r="AO375" s="16"/>
      <c r="AP375" s="16"/>
      <c r="AQ375" s="12" t="e">
        <f>#REF!+#REF!+#REF!</f>
        <v>#REF!</v>
      </c>
      <c r="AR375" s="12">
        <f t="shared" si="75"/>
        <v>-35938758.88</v>
      </c>
      <c r="AS375" s="12" t="e">
        <f>#REF!-AU375+#REF!+#REF!</f>
        <v>#REF!</v>
      </c>
      <c r="AT375" s="12" t="e">
        <f>AS375-VLOOKUP(A375,[1]选股结果!$A$2:$BJ$3005,48,FALSE)*0.08</f>
        <v>#REF!</v>
      </c>
      <c r="AU375" s="12">
        <f t="shared" si="79"/>
        <v>108058310.11</v>
      </c>
      <c r="AV375" s="12" t="e">
        <f>#REF!+S375+H375</f>
        <v>#REF!</v>
      </c>
      <c r="AW375" s="12" t="e">
        <f t="shared" si="80"/>
        <v>#REF!</v>
      </c>
      <c r="AX375" s="12" t="e">
        <f t="shared" si="81"/>
        <v>#REF!</v>
      </c>
      <c r="AY375" s="12" t="e">
        <f t="shared" si="82"/>
        <v>#REF!</v>
      </c>
      <c r="AZ375" s="12">
        <f t="shared" si="76"/>
        <v>-16459596734.7</v>
      </c>
      <c r="BA375" s="12">
        <f t="shared" si="77"/>
        <v>936263291.149998</v>
      </c>
      <c r="BB375" s="12" t="e">
        <f t="shared" si="83"/>
        <v>#REF!</v>
      </c>
    </row>
    <row r="376" spans="1:54">
      <c r="A376" s="5" t="s">
        <v>801</v>
      </c>
      <c r="B376" s="5" t="s">
        <v>802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84"/>
        <v>16355700010.42</v>
      </c>
      <c r="AF376" s="9">
        <f t="shared" si="85"/>
        <v>13913274206.19</v>
      </c>
      <c r="AG376" s="9">
        <f t="shared" si="86"/>
        <v>2495854968.28</v>
      </c>
      <c r="AH376" s="9">
        <f t="shared" si="87"/>
        <v>2477433088.88</v>
      </c>
      <c r="AI376" s="9">
        <f t="shared" si="88"/>
        <v>1908451281.52</v>
      </c>
      <c r="AJ376" s="12" t="e">
        <f>#REF!-A376</f>
        <v>#REF!</v>
      </c>
      <c r="AK376" s="16"/>
      <c r="AL376" s="9">
        <f t="shared" si="78"/>
        <v>922175839.49</v>
      </c>
      <c r="AM376" s="16"/>
      <c r="AN376" s="16"/>
      <c r="AO376" s="16"/>
      <c r="AP376" s="16"/>
      <c r="AQ376" s="12" t="e">
        <f>#REF!+#REF!+#REF!</f>
        <v>#REF!</v>
      </c>
      <c r="AR376" s="12">
        <f t="shared" si="75"/>
        <v>-1708944.93</v>
      </c>
      <c r="AS376" s="12" t="e">
        <f>#REF!-AU376+#REF!+#REF!</f>
        <v>#REF!</v>
      </c>
      <c r="AT376" s="12" t="e">
        <f>AS376-VLOOKUP(A376,[1]选股结果!$A$2:$BJ$3005,48,FALSE)*0.08</f>
        <v>#REF!</v>
      </c>
      <c r="AU376" s="12">
        <f t="shared" si="79"/>
        <v>568981807.36</v>
      </c>
      <c r="AV376" s="12" t="e">
        <f>#REF!+S376+H376</f>
        <v>#REF!</v>
      </c>
      <c r="AW376" s="12" t="e">
        <f t="shared" si="80"/>
        <v>#REF!</v>
      </c>
      <c r="AX376" s="12" t="e">
        <f t="shared" si="81"/>
        <v>#REF!</v>
      </c>
      <c r="AY376" s="12" t="e">
        <f t="shared" si="82"/>
        <v>#REF!</v>
      </c>
      <c r="AZ376" s="12">
        <f t="shared" si="76"/>
        <v>-16909526486.12</v>
      </c>
      <c r="BA376" s="12">
        <f t="shared" si="77"/>
        <v>2495854968.28</v>
      </c>
      <c r="BB376" s="12" t="e">
        <f t="shared" si="83"/>
        <v>#REF!</v>
      </c>
    </row>
    <row r="377" spans="1:54">
      <c r="A377" s="5" t="s">
        <v>803</v>
      </c>
      <c r="B377" s="5" t="s">
        <v>804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84"/>
        <v>16284527923.18</v>
      </c>
      <c r="AF377" s="9">
        <f t="shared" si="85"/>
        <v>14721826612.46</v>
      </c>
      <c r="AG377" s="9">
        <f t="shared" si="86"/>
        <v>1530917727.71</v>
      </c>
      <c r="AH377" s="9">
        <f t="shared" si="87"/>
        <v>1522469948.09</v>
      </c>
      <c r="AI377" s="9">
        <f t="shared" si="88"/>
        <v>1277014030.42</v>
      </c>
      <c r="AJ377" s="12" t="e">
        <f>#REF!-A377</f>
        <v>#REF!</v>
      </c>
      <c r="AK377" s="16"/>
      <c r="AL377" s="9">
        <f t="shared" si="78"/>
        <v>899961119.98</v>
      </c>
      <c r="AM377" s="16"/>
      <c r="AN377" s="16"/>
      <c r="AO377" s="16"/>
      <c r="AP377" s="16"/>
      <c r="AQ377" s="12" t="e">
        <f>#REF!+#REF!+#REF!</f>
        <v>#REF!</v>
      </c>
      <c r="AR377" s="12">
        <f t="shared" si="75"/>
        <v>-6439460.04</v>
      </c>
      <c r="AS377" s="12" t="e">
        <f>#REF!-AU377+#REF!+#REF!</f>
        <v>#REF!</v>
      </c>
      <c r="AT377" s="12" t="e">
        <f>AS377-VLOOKUP(A377,[1]选股结果!$A$2:$BJ$3005,48,FALSE)*0.08</f>
        <v>#REF!</v>
      </c>
      <c r="AU377" s="12">
        <f t="shared" si="79"/>
        <v>245455917.67</v>
      </c>
      <c r="AV377" s="12" t="e">
        <f>#REF!+S377+H377</f>
        <v>#REF!</v>
      </c>
      <c r="AW377" s="12" t="e">
        <f t="shared" si="80"/>
        <v>#REF!</v>
      </c>
      <c r="AX377" s="12" t="e">
        <f t="shared" si="81"/>
        <v>#REF!</v>
      </c>
      <c r="AY377" s="12" t="e">
        <f t="shared" si="82"/>
        <v>#REF!</v>
      </c>
      <c r="AZ377" s="12">
        <f t="shared" si="76"/>
        <v>-16520179892.06</v>
      </c>
      <c r="BA377" s="12">
        <f t="shared" si="77"/>
        <v>1530917727.71</v>
      </c>
      <c r="BB377" s="12" t="e">
        <f t="shared" si="83"/>
        <v>#REF!</v>
      </c>
    </row>
    <row r="378" spans="1:54">
      <c r="A378" s="5" t="s">
        <v>805</v>
      </c>
      <c r="B378" s="5" t="s">
        <v>806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84"/>
        <v>16255337388.56</v>
      </c>
      <c r="AF378" s="9">
        <f t="shared" si="85"/>
        <v>16398780399.95</v>
      </c>
      <c r="AG378" s="9">
        <f t="shared" si="86"/>
        <v>-342176586.980001</v>
      </c>
      <c r="AH378" s="9">
        <f t="shared" si="87"/>
        <v>-374628387.630001</v>
      </c>
      <c r="AI378" s="9">
        <f t="shared" si="88"/>
        <v>-406986033.770001</v>
      </c>
      <c r="AJ378" s="12" t="e">
        <f>#REF!-A378</f>
        <v>#REF!</v>
      </c>
      <c r="AK378" s="16"/>
      <c r="AL378" s="9">
        <f t="shared" si="78"/>
        <v>1249120260.82</v>
      </c>
      <c r="AM378" s="16"/>
      <c r="AN378" s="16"/>
      <c r="AO378" s="16"/>
      <c r="AP378" s="16"/>
      <c r="AQ378" s="12" t="e">
        <f>#REF!+#REF!+#REF!</f>
        <v>#REF!</v>
      </c>
      <c r="AR378" s="12">
        <f t="shared" si="75"/>
        <v>-22529991.6</v>
      </c>
      <c r="AS378" s="12" t="e">
        <f>#REF!-AU378+#REF!+#REF!</f>
        <v>#REF!</v>
      </c>
      <c r="AT378" s="12" t="e">
        <f>AS378-VLOOKUP(A378,[1]选股结果!$A$2:$BJ$3005,48,FALSE)*0.08</f>
        <v>#REF!</v>
      </c>
      <c r="AU378" s="12">
        <f t="shared" si="79"/>
        <v>32357646.14</v>
      </c>
      <c r="AV378" s="12" t="e">
        <f>#REF!+S378+H378</f>
        <v>#REF!</v>
      </c>
      <c r="AW378" s="12" t="e">
        <f t="shared" si="80"/>
        <v>#REF!</v>
      </c>
      <c r="AX378" s="12" t="e">
        <f t="shared" si="81"/>
        <v>#REF!</v>
      </c>
      <c r="AY378" s="12" t="e">
        <f t="shared" si="82"/>
        <v>#REF!</v>
      </c>
      <c r="AZ378" s="12">
        <f t="shared" si="76"/>
        <v>-16441505874.08</v>
      </c>
      <c r="BA378" s="12">
        <f t="shared" si="77"/>
        <v>-342176586.980001</v>
      </c>
      <c r="BB378" s="12" t="e">
        <f t="shared" si="83"/>
        <v>#REF!</v>
      </c>
    </row>
    <row r="379" spans="1:54">
      <c r="A379" s="5" t="s">
        <v>807</v>
      </c>
      <c r="B379" s="5" t="s">
        <v>808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84"/>
        <v>16195816084.66</v>
      </c>
      <c r="AF379" s="9">
        <f t="shared" si="85"/>
        <v>9758339981.36</v>
      </c>
      <c r="AG379" s="9">
        <f t="shared" si="86"/>
        <v>6409500215.96</v>
      </c>
      <c r="AH379" s="9">
        <f t="shared" si="87"/>
        <v>6174912006.99</v>
      </c>
      <c r="AI379" s="9">
        <f t="shared" si="88"/>
        <v>5299588952.99</v>
      </c>
      <c r="AJ379" s="12" t="e">
        <f>#REF!-A379</f>
        <v>#REF!</v>
      </c>
      <c r="AK379" s="16"/>
      <c r="AL379" s="9">
        <f t="shared" si="78"/>
        <v>1306807822.94</v>
      </c>
      <c r="AM379" s="16"/>
      <c r="AN379" s="16"/>
      <c r="AO379" s="16"/>
      <c r="AP379" s="16"/>
      <c r="AQ379" s="12" t="e">
        <f>#REF!+#REF!+#REF!</f>
        <v>#REF!</v>
      </c>
      <c r="AR379" s="12">
        <f t="shared" si="75"/>
        <v>-28276193.78</v>
      </c>
      <c r="AS379" s="12" t="e">
        <f>#REF!-AU379+#REF!+#REF!</f>
        <v>#REF!</v>
      </c>
      <c r="AT379" s="12" t="e">
        <f>AS379-VLOOKUP(A379,[1]选股结果!$A$2:$BJ$3005,48,FALSE)*0.08</f>
        <v>#REF!</v>
      </c>
      <c r="AU379" s="12">
        <f t="shared" si="79"/>
        <v>875323054</v>
      </c>
      <c r="AV379" s="12" t="e">
        <f>#REF!+S379+H379</f>
        <v>#REF!</v>
      </c>
      <c r="AW379" s="12" t="e">
        <f t="shared" si="80"/>
        <v>#REF!</v>
      </c>
      <c r="AX379" s="12" t="e">
        <f t="shared" si="81"/>
        <v>#REF!</v>
      </c>
      <c r="AY379" s="12" t="e">
        <f t="shared" si="82"/>
        <v>#REF!</v>
      </c>
      <c r="AZ379" s="12">
        <f t="shared" si="76"/>
        <v>-17310118106.33</v>
      </c>
      <c r="BA379" s="12">
        <f t="shared" si="77"/>
        <v>6409500215.96</v>
      </c>
      <c r="BB379" s="12" t="e">
        <f t="shared" si="83"/>
        <v>#REF!</v>
      </c>
    </row>
    <row r="380" spans="1:54">
      <c r="A380" s="5" t="s">
        <v>809</v>
      </c>
      <c r="B380" s="5" t="s">
        <v>810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84"/>
        <v>16188891888.58</v>
      </c>
      <c r="AF380" s="9">
        <f t="shared" si="85"/>
        <v>13320926001.43</v>
      </c>
      <c r="AG380" s="9">
        <f t="shared" si="86"/>
        <v>3368646487.4</v>
      </c>
      <c r="AH380" s="9">
        <f t="shared" si="87"/>
        <v>3473231800.32</v>
      </c>
      <c r="AI380" s="9">
        <f t="shared" si="88"/>
        <v>2886758897.41</v>
      </c>
      <c r="AJ380" s="12" t="e">
        <f>#REF!-A380</f>
        <v>#REF!</v>
      </c>
      <c r="AK380" s="16"/>
      <c r="AL380" s="9">
        <f t="shared" si="78"/>
        <v>341977916.98</v>
      </c>
      <c r="AM380" s="16"/>
      <c r="AN380" s="16"/>
      <c r="AO380" s="16"/>
      <c r="AP380" s="16"/>
      <c r="AQ380" s="12" t="e">
        <f>#REF!+#REF!+#REF!</f>
        <v>#REF!</v>
      </c>
      <c r="AR380" s="12">
        <f t="shared" si="75"/>
        <v>-130698625.18</v>
      </c>
      <c r="AS380" s="12" t="e">
        <f>#REF!-AU380+#REF!+#REF!</f>
        <v>#REF!</v>
      </c>
      <c r="AT380" s="12" t="e">
        <f>AS380-VLOOKUP(A380,[1]选股结果!$A$2:$BJ$3005,48,FALSE)*0.08</f>
        <v>#REF!</v>
      </c>
      <c r="AU380" s="12">
        <f t="shared" si="79"/>
        <v>586472902.91</v>
      </c>
      <c r="AV380" s="12" t="e">
        <f>#REF!+S380+H380</f>
        <v>#REF!</v>
      </c>
      <c r="AW380" s="12" t="e">
        <f t="shared" si="80"/>
        <v>#REF!</v>
      </c>
      <c r="AX380" s="12" t="e">
        <f t="shared" si="81"/>
        <v>#REF!</v>
      </c>
      <c r="AY380" s="12" t="e">
        <f t="shared" si="82"/>
        <v>#REF!</v>
      </c>
      <c r="AZ380" s="12">
        <f t="shared" si="76"/>
        <v>-17354118120.28</v>
      </c>
      <c r="BA380" s="12">
        <f t="shared" si="77"/>
        <v>3368646487.4</v>
      </c>
      <c r="BB380" s="12" t="e">
        <f t="shared" si="83"/>
        <v>#REF!</v>
      </c>
    </row>
    <row r="381" spans="1:54">
      <c r="A381" s="5" t="s">
        <v>811</v>
      </c>
      <c r="B381" s="5" t="s">
        <v>812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84"/>
        <v>16160638059.41</v>
      </c>
      <c r="AF381" s="9">
        <f t="shared" si="85"/>
        <v>14839212229.46</v>
      </c>
      <c r="AG381" s="9">
        <f t="shared" si="86"/>
        <v>1314641958.24</v>
      </c>
      <c r="AH381" s="9">
        <f t="shared" si="87"/>
        <v>1325231040.94</v>
      </c>
      <c r="AI381" s="9">
        <f t="shared" si="88"/>
        <v>1086215185.42</v>
      </c>
      <c r="AJ381" s="12" t="e">
        <f>#REF!-A381</f>
        <v>#REF!</v>
      </c>
      <c r="AK381" s="16"/>
      <c r="AL381" s="9">
        <f t="shared" si="78"/>
        <v>1079692450.11</v>
      </c>
      <c r="AM381" s="16"/>
      <c r="AN381" s="16"/>
      <c r="AO381" s="16"/>
      <c r="AP381" s="16"/>
      <c r="AQ381" s="12" t="e">
        <f>#REF!+#REF!+#REF!</f>
        <v>#REF!</v>
      </c>
      <c r="AR381" s="12">
        <f t="shared" si="75"/>
        <v>-25670994.67</v>
      </c>
      <c r="AS381" s="12" t="e">
        <f>#REF!-AU381+#REF!+#REF!</f>
        <v>#REF!</v>
      </c>
      <c r="AT381" s="12" t="e">
        <f>AS381-VLOOKUP(A381,[1]选股结果!$A$2:$BJ$3005,48,FALSE)*0.08</f>
        <v>#REF!</v>
      </c>
      <c r="AU381" s="12">
        <f t="shared" si="79"/>
        <v>239015855.52</v>
      </c>
      <c r="AV381" s="12" t="e">
        <f>#REF!+S381+H381</f>
        <v>#REF!</v>
      </c>
      <c r="AW381" s="12" t="e">
        <f t="shared" si="80"/>
        <v>#REF!</v>
      </c>
      <c r="AX381" s="12" t="e">
        <f t="shared" si="81"/>
        <v>#REF!</v>
      </c>
      <c r="AY381" s="12" t="e">
        <f t="shared" si="82"/>
        <v>#REF!</v>
      </c>
      <c r="AZ381" s="12">
        <f t="shared" si="76"/>
        <v>-16492803427.94</v>
      </c>
      <c r="BA381" s="12">
        <f t="shared" si="77"/>
        <v>1314641958.24</v>
      </c>
      <c r="BB381" s="12" t="e">
        <f t="shared" si="83"/>
        <v>#REF!</v>
      </c>
    </row>
    <row r="382" spans="1:54">
      <c r="A382" s="5" t="s">
        <v>813</v>
      </c>
      <c r="B382" s="5" t="s">
        <v>814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84"/>
        <v>16152707155.5</v>
      </c>
      <c r="AF382" s="9">
        <f t="shared" si="85"/>
        <v>15465543751.98</v>
      </c>
      <c r="AG382" s="9">
        <f t="shared" si="86"/>
        <v>750580005.32</v>
      </c>
      <c r="AH382" s="9">
        <f t="shared" si="87"/>
        <v>743390008.54</v>
      </c>
      <c r="AI382" s="9">
        <f t="shared" si="88"/>
        <v>656436057.53</v>
      </c>
      <c r="AJ382" s="12" t="e">
        <f>#REF!-A382</f>
        <v>#REF!</v>
      </c>
      <c r="AK382" s="16"/>
      <c r="AL382" s="9">
        <f t="shared" si="78"/>
        <v>476207081.53</v>
      </c>
      <c r="AM382" s="16"/>
      <c r="AN382" s="16"/>
      <c r="AO382" s="16"/>
      <c r="AP382" s="16"/>
      <c r="AQ382" s="12" t="e">
        <f>#REF!+#REF!+#REF!</f>
        <v>#REF!</v>
      </c>
      <c r="AR382" s="12">
        <f t="shared" si="75"/>
        <v>-2362087.86</v>
      </c>
      <c r="AS382" s="12" t="e">
        <f>#REF!-AU382+#REF!+#REF!</f>
        <v>#REF!</v>
      </c>
      <c r="AT382" s="12" t="e">
        <f>AS382-VLOOKUP(A382,[1]选股结果!$A$2:$BJ$3005,48,FALSE)*0.08</f>
        <v>#REF!</v>
      </c>
      <c r="AU382" s="12">
        <f t="shared" si="79"/>
        <v>86953951.01</v>
      </c>
      <c r="AV382" s="12" t="e">
        <f>#REF!+S382+H382</f>
        <v>#REF!</v>
      </c>
      <c r="AW382" s="12" t="e">
        <f t="shared" si="80"/>
        <v>#REF!</v>
      </c>
      <c r="AX382" s="12" t="e">
        <f t="shared" si="81"/>
        <v>#REF!</v>
      </c>
      <c r="AY382" s="12" t="e">
        <f t="shared" si="82"/>
        <v>#REF!</v>
      </c>
      <c r="AZ382" s="12">
        <f t="shared" si="76"/>
        <v>-16318390060.82</v>
      </c>
      <c r="BA382" s="12">
        <f t="shared" si="77"/>
        <v>750580005.32</v>
      </c>
      <c r="BB382" s="12" t="e">
        <f t="shared" si="83"/>
        <v>#REF!</v>
      </c>
    </row>
    <row r="383" spans="1:54">
      <c r="A383" s="5" t="s">
        <v>815</v>
      </c>
      <c r="B383" s="5" t="s">
        <v>816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84"/>
        <v>15991493950.53</v>
      </c>
      <c r="AF383" s="9">
        <f t="shared" si="85"/>
        <v>13223159233.09</v>
      </c>
      <c r="AG383" s="9">
        <f t="shared" si="86"/>
        <v>2768225101.16</v>
      </c>
      <c r="AH383" s="9">
        <f t="shared" si="87"/>
        <v>2741941246.47</v>
      </c>
      <c r="AI383" s="9">
        <f t="shared" si="88"/>
        <v>2050125658.03</v>
      </c>
      <c r="AJ383" s="12" t="e">
        <f>#REF!-A383</f>
        <v>#REF!</v>
      </c>
      <c r="AK383" s="16"/>
      <c r="AL383" s="9">
        <f t="shared" si="78"/>
        <v>746351735.24</v>
      </c>
      <c r="AM383" s="16"/>
      <c r="AN383" s="16"/>
      <c r="AO383" s="16"/>
      <c r="AP383" s="16"/>
      <c r="AQ383" s="12" t="e">
        <f>#REF!+#REF!+#REF!</f>
        <v>#REF!</v>
      </c>
      <c r="AR383" s="12">
        <f t="shared" si="75"/>
        <v>-14812696.83</v>
      </c>
      <c r="AS383" s="12" t="e">
        <f>#REF!-AU383+#REF!+#REF!</f>
        <v>#REF!</v>
      </c>
      <c r="AT383" s="12" t="e">
        <f>AS383-VLOOKUP(A383,[1]选股结果!$A$2:$BJ$3005,48,FALSE)*0.08</f>
        <v>#REF!</v>
      </c>
      <c r="AU383" s="12">
        <f t="shared" si="79"/>
        <v>691815588.44</v>
      </c>
      <c r="AV383" s="12" t="e">
        <f>#REF!+S383+H383</f>
        <v>#REF!</v>
      </c>
      <c r="AW383" s="12" t="e">
        <f t="shared" si="80"/>
        <v>#REF!</v>
      </c>
      <c r="AX383" s="12" t="e">
        <f t="shared" si="81"/>
        <v>#REF!</v>
      </c>
      <c r="AY383" s="12" t="e">
        <f t="shared" si="82"/>
        <v>#REF!</v>
      </c>
      <c r="AZ383" s="12">
        <f t="shared" si="76"/>
        <v>-16468633272.65</v>
      </c>
      <c r="BA383" s="12">
        <f t="shared" si="77"/>
        <v>2768225101.16</v>
      </c>
      <c r="BB383" s="12" t="e">
        <f t="shared" si="83"/>
        <v>#REF!</v>
      </c>
    </row>
    <row r="384" spans="1:54">
      <c r="A384" s="5" t="s">
        <v>817</v>
      </c>
      <c r="B384" s="5" t="s">
        <v>818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84"/>
        <v>15988139879</v>
      </c>
      <c r="AF384" s="9">
        <f t="shared" si="85"/>
        <v>16327111955</v>
      </c>
      <c r="AG384" s="9">
        <f t="shared" si="86"/>
        <v>132238179</v>
      </c>
      <c r="AH384" s="9">
        <f t="shared" si="87"/>
        <v>145535969</v>
      </c>
      <c r="AI384" s="9">
        <f t="shared" si="88"/>
        <v>122260820</v>
      </c>
      <c r="AJ384" s="12" t="e">
        <f>#REF!-A384</f>
        <v>#REF!</v>
      </c>
      <c r="AK384" s="16"/>
      <c r="AL384" s="9">
        <f t="shared" si="78"/>
        <v>910097387</v>
      </c>
      <c r="AM384" s="16"/>
      <c r="AN384" s="16"/>
      <c r="AO384" s="16"/>
      <c r="AP384" s="16"/>
      <c r="AQ384" s="12" t="e">
        <f>#REF!+#REF!+#REF!</f>
        <v>#REF!</v>
      </c>
      <c r="AR384" s="12">
        <f t="shared" si="75"/>
        <v>-14926021</v>
      </c>
      <c r="AS384" s="12" t="e">
        <f>#REF!-AU384+#REF!+#REF!</f>
        <v>#REF!</v>
      </c>
      <c r="AT384" s="12" t="e">
        <f>AS384-VLOOKUP(A384,[1]选股结果!$A$2:$BJ$3005,48,FALSE)*0.08</f>
        <v>#REF!</v>
      </c>
      <c r="AU384" s="12">
        <f t="shared" si="79"/>
        <v>23275149</v>
      </c>
      <c r="AV384" s="12" t="e">
        <f>#REF!+S384+H384</f>
        <v>#REF!</v>
      </c>
      <c r="AW384" s="12" t="e">
        <f t="shared" si="80"/>
        <v>#REF!</v>
      </c>
      <c r="AX384" s="12" t="e">
        <f t="shared" si="81"/>
        <v>#REF!</v>
      </c>
      <c r="AY384" s="12" t="e">
        <f t="shared" si="82"/>
        <v>#REF!</v>
      </c>
      <c r="AZ384" s="12">
        <f t="shared" si="76"/>
        <v>-16490452156</v>
      </c>
      <c r="BA384" s="12">
        <f t="shared" si="77"/>
        <v>132238179</v>
      </c>
      <c r="BB384" s="12" t="e">
        <f t="shared" si="83"/>
        <v>#REF!</v>
      </c>
    </row>
    <row r="385" spans="1:54">
      <c r="A385" s="5" t="s">
        <v>819</v>
      </c>
      <c r="B385" s="5" t="s">
        <v>820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84"/>
        <v>15980230398.4</v>
      </c>
      <c r="AF385" s="9">
        <f t="shared" si="85"/>
        <v>16434925389.37</v>
      </c>
      <c r="AG385" s="9">
        <f t="shared" si="86"/>
        <v>67103234.7700026</v>
      </c>
      <c r="AH385" s="9">
        <f t="shared" si="87"/>
        <v>58793302.3500026</v>
      </c>
      <c r="AI385" s="9">
        <f t="shared" si="88"/>
        <v>-90284524.2999974</v>
      </c>
      <c r="AJ385" s="12" t="e">
        <f>#REF!-A385</f>
        <v>#REF!</v>
      </c>
      <c r="AK385" s="16"/>
      <c r="AL385" s="9">
        <f t="shared" si="78"/>
        <v>1995393721.37</v>
      </c>
      <c r="AM385" s="16"/>
      <c r="AN385" s="16"/>
      <c r="AO385" s="16"/>
      <c r="AP385" s="16"/>
      <c r="AQ385" s="12" t="e">
        <f>#REF!+#REF!+#REF!</f>
        <v>#REF!</v>
      </c>
      <c r="AR385" s="12">
        <f t="shared" si="75"/>
        <v>-10712743.46</v>
      </c>
      <c r="AS385" s="12" t="e">
        <f>#REF!-AU385+#REF!+#REF!</f>
        <v>#REF!</v>
      </c>
      <c r="AT385" s="12" t="e">
        <f>AS385-VLOOKUP(A385,[1]选股结果!$A$2:$BJ$3005,48,FALSE)*0.08</f>
        <v>#REF!</v>
      </c>
      <c r="AU385" s="12">
        <f t="shared" si="79"/>
        <v>149077826.65</v>
      </c>
      <c r="AV385" s="12" t="e">
        <f>#REF!+S385+H385</f>
        <v>#REF!</v>
      </c>
      <c r="AW385" s="12" t="e">
        <f t="shared" si="80"/>
        <v>#REF!</v>
      </c>
      <c r="AX385" s="12" t="e">
        <f t="shared" si="81"/>
        <v>#REF!</v>
      </c>
      <c r="AY385" s="12" t="e">
        <f t="shared" si="82"/>
        <v>#REF!</v>
      </c>
      <c r="AZ385" s="12">
        <f t="shared" si="76"/>
        <v>-17600844937.49</v>
      </c>
      <c r="BA385" s="12">
        <f t="shared" si="77"/>
        <v>67103234.7700026</v>
      </c>
      <c r="BB385" s="12" t="e">
        <f t="shared" si="83"/>
        <v>#REF!</v>
      </c>
    </row>
    <row r="386" spans="1:54">
      <c r="A386" s="5" t="s">
        <v>821</v>
      </c>
      <c r="B386" s="5" t="s">
        <v>822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84"/>
        <v>15957019819.86</v>
      </c>
      <c r="AF386" s="9">
        <f t="shared" si="85"/>
        <v>15889935500.81</v>
      </c>
      <c r="AG386" s="9">
        <f t="shared" si="86"/>
        <v>132760623.910001</v>
      </c>
      <c r="AH386" s="9">
        <f t="shared" si="87"/>
        <v>108351527.800001</v>
      </c>
      <c r="AI386" s="9">
        <f t="shared" si="88"/>
        <v>51487429.410001</v>
      </c>
      <c r="AJ386" s="12" t="e">
        <f>#REF!-A386</f>
        <v>#REF!</v>
      </c>
      <c r="AK386" s="16"/>
      <c r="AL386" s="9">
        <f t="shared" si="78"/>
        <v>845146949.37</v>
      </c>
      <c r="AM386" s="16"/>
      <c r="AN386" s="16"/>
      <c r="AO386" s="16"/>
      <c r="AP386" s="16"/>
      <c r="AQ386" s="12" t="e">
        <f>#REF!+#REF!+#REF!</f>
        <v>#REF!</v>
      </c>
      <c r="AR386" s="12">
        <f t="shared" ref="AR386:AR449" si="89">AA386-AB386</f>
        <v>-15290197.61</v>
      </c>
      <c r="AS386" s="12" t="e">
        <f>#REF!-AU386+#REF!+#REF!</f>
        <v>#REF!</v>
      </c>
      <c r="AT386" s="12" t="e">
        <f>AS386-VLOOKUP(A386,[1]选股结果!$A$2:$BJ$3005,48,FALSE)*0.08</f>
        <v>#REF!</v>
      </c>
      <c r="AU386" s="12">
        <f t="shared" si="79"/>
        <v>56864098.39</v>
      </c>
      <c r="AV386" s="12" t="e">
        <f>#REF!+S386+H386</f>
        <v>#REF!</v>
      </c>
      <c r="AW386" s="12" t="e">
        <f t="shared" si="80"/>
        <v>#REF!</v>
      </c>
      <c r="AX386" s="12" t="e">
        <f t="shared" si="81"/>
        <v>#REF!</v>
      </c>
      <c r="AY386" s="12" t="e">
        <f t="shared" si="82"/>
        <v>#REF!</v>
      </c>
      <c r="AZ386" s="12">
        <f t="shared" ref="AZ386:AZ449" si="90">O386-S386-AA386-AB386-AC386-AD386+AK386-AE386</f>
        <v>-16356757553.95</v>
      </c>
      <c r="BA386" s="12">
        <f t="shared" ref="BA386:BA449" si="91">AG386</f>
        <v>132760623.910001</v>
      </c>
      <c r="BB386" s="12" t="e">
        <f t="shared" si="83"/>
        <v>#REF!</v>
      </c>
    </row>
    <row r="387" spans="1:54">
      <c r="A387" s="5" t="s">
        <v>823</v>
      </c>
      <c r="B387" s="5" t="s">
        <v>824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84"/>
        <v>15922694060.85</v>
      </c>
      <c r="AF387" s="9">
        <f t="shared" si="85"/>
        <v>12997170564.28</v>
      </c>
      <c r="AG387" s="9">
        <f t="shared" si="86"/>
        <v>2917421751.79</v>
      </c>
      <c r="AH387" s="9">
        <f t="shared" si="87"/>
        <v>2936691478.93</v>
      </c>
      <c r="AI387" s="9">
        <f t="shared" si="88"/>
        <v>2731979889.52</v>
      </c>
      <c r="AJ387" s="12" t="e">
        <f>#REF!-A387</f>
        <v>#REF!</v>
      </c>
      <c r="AK387" s="16"/>
      <c r="AL387" s="9">
        <f t="shared" ref="AL387:AL450" si="92">O387+P387+Q387+Y387-AB387+AC387</f>
        <v>1402051440.19</v>
      </c>
      <c r="AM387" s="16"/>
      <c r="AN387" s="16"/>
      <c r="AO387" s="16"/>
      <c r="AP387" s="16"/>
      <c r="AQ387" s="12" t="e">
        <f>#REF!+#REF!+#REF!</f>
        <v>#REF!</v>
      </c>
      <c r="AR387" s="12">
        <f t="shared" si="89"/>
        <v>-61767600.84</v>
      </c>
      <c r="AS387" s="12" t="e">
        <f>#REF!-AU387+#REF!+#REF!</f>
        <v>#REF!</v>
      </c>
      <c r="AT387" s="12" t="e">
        <f>AS387-VLOOKUP(A387,[1]选股结果!$A$2:$BJ$3005,48,FALSE)*0.08</f>
        <v>#REF!</v>
      </c>
      <c r="AU387" s="12">
        <f t="shared" ref="AU387:AU450" si="93">AH387-AI387</f>
        <v>204711589.41</v>
      </c>
      <c r="AV387" s="12" t="e">
        <f>#REF!+S387+H387</f>
        <v>#REF!</v>
      </c>
      <c r="AW387" s="12" t="e">
        <f t="shared" ref="AW387:AW450" si="94">AV387-AU387</f>
        <v>#REF!</v>
      </c>
      <c r="AX387" s="12" t="e">
        <f t="shared" ref="AX387:AX450" si="95">AV387-H387</f>
        <v>#REF!</v>
      </c>
      <c r="AY387" s="12" t="e">
        <f t="shared" ref="AY387:AY450" si="96">AV387-H387-AU387</f>
        <v>#REF!</v>
      </c>
      <c r="AZ387" s="12">
        <f t="shared" si="90"/>
        <v>-16128498944.91</v>
      </c>
      <c r="BA387" s="12">
        <f t="shared" si="91"/>
        <v>2917421751.79</v>
      </c>
      <c r="BB387" s="12" t="e">
        <f t="shared" ref="BB387:BB450" si="97">AF387-AG387+AH387+AI387-AJ387+AL387+AM387-AO387+AN387</f>
        <v>#REF!</v>
      </c>
    </row>
    <row r="388" spans="1:54">
      <c r="A388" s="5" t="s">
        <v>825</v>
      </c>
      <c r="B388" s="5" t="s">
        <v>826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84"/>
        <v>15770590203.9</v>
      </c>
      <c r="AF388" s="9">
        <f t="shared" si="85"/>
        <v>12354657494.49</v>
      </c>
      <c r="AG388" s="9">
        <f t="shared" si="86"/>
        <v>3249926474.94</v>
      </c>
      <c r="AH388" s="9">
        <f t="shared" si="87"/>
        <v>3227911180.54</v>
      </c>
      <c r="AI388" s="9">
        <f t="shared" si="88"/>
        <v>2475095637.56</v>
      </c>
      <c r="AJ388" s="12" t="e">
        <f>#REF!-A388</f>
        <v>#REF!</v>
      </c>
      <c r="AK388" s="16"/>
      <c r="AL388" s="9">
        <f t="shared" si="92"/>
        <v>981381181.54</v>
      </c>
      <c r="AM388" s="16"/>
      <c r="AN388" s="16"/>
      <c r="AO388" s="16"/>
      <c r="AP388" s="16"/>
      <c r="AQ388" s="12" t="e">
        <f>#REF!+#REF!+#REF!</f>
        <v>#REF!</v>
      </c>
      <c r="AR388" s="12">
        <f t="shared" si="89"/>
        <v>-3006918.26</v>
      </c>
      <c r="AS388" s="12" t="e">
        <f>#REF!-AU388+#REF!+#REF!</f>
        <v>#REF!</v>
      </c>
      <c r="AT388" s="12" t="e">
        <f>AS388-VLOOKUP(A388,[1]选股结果!$A$2:$BJ$3005,48,FALSE)*0.08</f>
        <v>#REF!</v>
      </c>
      <c r="AU388" s="12">
        <f t="shared" si="93"/>
        <v>752815542.98</v>
      </c>
      <c r="AV388" s="12" t="e">
        <f>#REF!+S388+H388</f>
        <v>#REF!</v>
      </c>
      <c r="AW388" s="12" t="e">
        <f t="shared" si="94"/>
        <v>#REF!</v>
      </c>
      <c r="AX388" s="12" t="e">
        <f t="shared" si="95"/>
        <v>#REF!</v>
      </c>
      <c r="AY388" s="12" t="e">
        <f t="shared" si="96"/>
        <v>#REF!</v>
      </c>
      <c r="AZ388" s="12">
        <f t="shared" si="90"/>
        <v>-16381168134.19</v>
      </c>
      <c r="BA388" s="12">
        <f t="shared" si="91"/>
        <v>3249926474.94</v>
      </c>
      <c r="BB388" s="12" t="e">
        <f t="shared" si="97"/>
        <v>#REF!</v>
      </c>
    </row>
    <row r="389" spans="1:54">
      <c r="A389" s="5" t="s">
        <v>827</v>
      </c>
      <c r="B389" s="5" t="s">
        <v>828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84"/>
        <v>15711728861.51</v>
      </c>
      <c r="AF389" s="9">
        <f t="shared" si="85"/>
        <v>13807273397.99</v>
      </c>
      <c r="AG389" s="9">
        <f t="shared" si="86"/>
        <v>3917254205.44</v>
      </c>
      <c r="AH389" s="9">
        <f t="shared" si="87"/>
        <v>3913505558.16</v>
      </c>
      <c r="AI389" s="9">
        <f t="shared" si="88"/>
        <v>2851935554.38</v>
      </c>
      <c r="AJ389" s="12" t="e">
        <f>#REF!-A389</f>
        <v>#REF!</v>
      </c>
      <c r="AK389" s="16"/>
      <c r="AL389" s="9">
        <f t="shared" si="92"/>
        <v>973917581.76</v>
      </c>
      <c r="AM389" s="16"/>
      <c r="AN389" s="16"/>
      <c r="AO389" s="16"/>
      <c r="AP389" s="16"/>
      <c r="AQ389" s="12" t="e">
        <f>#REF!+#REF!+#REF!</f>
        <v>#REF!</v>
      </c>
      <c r="AR389" s="12">
        <f t="shared" si="89"/>
        <v>-6305484.78</v>
      </c>
      <c r="AS389" s="12" t="e">
        <f>#REF!-AU389+#REF!+#REF!</f>
        <v>#REF!</v>
      </c>
      <c r="AT389" s="12" t="e">
        <f>AS389-VLOOKUP(A389,[1]选股结果!$A$2:$BJ$3005,48,FALSE)*0.08</f>
        <v>#REF!</v>
      </c>
      <c r="AU389" s="12">
        <f t="shared" si="93"/>
        <v>1061570003.78</v>
      </c>
      <c r="AV389" s="12" t="e">
        <f>#REF!+S389+H389</f>
        <v>#REF!</v>
      </c>
      <c r="AW389" s="12" t="e">
        <f t="shared" si="94"/>
        <v>#REF!</v>
      </c>
      <c r="AX389" s="12" t="e">
        <f t="shared" si="95"/>
        <v>#REF!</v>
      </c>
      <c r="AY389" s="12" t="e">
        <f t="shared" si="96"/>
        <v>#REF!</v>
      </c>
      <c r="AZ389" s="12">
        <f t="shared" si="90"/>
        <v>-17290999718.26</v>
      </c>
      <c r="BA389" s="12">
        <f t="shared" si="91"/>
        <v>3917254205.44</v>
      </c>
      <c r="BB389" s="12" t="e">
        <f t="shared" si="97"/>
        <v>#REF!</v>
      </c>
    </row>
    <row r="390" spans="1:54">
      <c r="A390" s="5" t="s">
        <v>829</v>
      </c>
      <c r="B390" s="5" t="s">
        <v>830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84"/>
        <v>15690877000</v>
      </c>
      <c r="AF390" s="9">
        <f t="shared" si="85"/>
        <v>131868000</v>
      </c>
      <c r="AG390" s="9">
        <f t="shared" si="86"/>
        <v>13447387000</v>
      </c>
      <c r="AH390" s="9">
        <f t="shared" si="87"/>
        <v>13428979000</v>
      </c>
      <c r="AI390" s="9">
        <f t="shared" si="88"/>
        <v>12226675000</v>
      </c>
      <c r="AJ390" s="12" t="e">
        <f>#REF!-A390</f>
        <v>#REF!</v>
      </c>
      <c r="AK390" s="16"/>
      <c r="AL390" s="9">
        <f t="shared" si="92"/>
        <v>154400000</v>
      </c>
      <c r="AM390" s="16"/>
      <c r="AN390" s="16"/>
      <c r="AO390" s="16"/>
      <c r="AP390" s="16"/>
      <c r="AQ390" s="12" t="e">
        <f>#REF!+#REF!+#REF!</f>
        <v>#REF!</v>
      </c>
      <c r="AR390" s="12">
        <f t="shared" si="89"/>
        <v>-4065000</v>
      </c>
      <c r="AS390" s="12" t="e">
        <f>#REF!-AU390+#REF!+#REF!</f>
        <v>#REF!</v>
      </c>
      <c r="AT390" s="12" t="e">
        <f>AS390-VLOOKUP(A390,[1]选股结果!$A$2:$BJ$3005,48,FALSE)*0.08</f>
        <v>#REF!</v>
      </c>
      <c r="AU390" s="12">
        <f t="shared" si="93"/>
        <v>1202304000</v>
      </c>
      <c r="AV390" s="12" t="e">
        <f>#REF!+S390+H390</f>
        <v>#REF!</v>
      </c>
      <c r="AW390" s="12" t="e">
        <f t="shared" si="94"/>
        <v>#REF!</v>
      </c>
      <c r="AX390" s="12" t="e">
        <f t="shared" si="95"/>
        <v>#REF!</v>
      </c>
      <c r="AY390" s="12" t="e">
        <f t="shared" si="96"/>
        <v>#REF!</v>
      </c>
      <c r="AZ390" s="12">
        <f t="shared" si="90"/>
        <v>-16787851000</v>
      </c>
      <c r="BA390" s="12">
        <f t="shared" si="91"/>
        <v>13447387000</v>
      </c>
      <c r="BB390" s="12" t="e">
        <f t="shared" si="97"/>
        <v>#REF!</v>
      </c>
    </row>
    <row r="391" spans="1:54">
      <c r="A391" s="5" t="s">
        <v>831</v>
      </c>
      <c r="B391" s="5" t="s">
        <v>832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84"/>
        <v>15665098182.34</v>
      </c>
      <c r="AF391" s="9">
        <f t="shared" si="85"/>
        <v>14149594486.43</v>
      </c>
      <c r="AG391" s="9">
        <f t="shared" si="86"/>
        <v>1552027129.05</v>
      </c>
      <c r="AH391" s="9">
        <f t="shared" si="87"/>
        <v>1554641309.04</v>
      </c>
      <c r="AI391" s="9">
        <f t="shared" si="88"/>
        <v>1200011471</v>
      </c>
      <c r="AJ391" s="12" t="e">
        <f>#REF!-A391</f>
        <v>#REF!</v>
      </c>
      <c r="AK391" s="16"/>
      <c r="AL391" s="9">
        <f t="shared" si="92"/>
        <v>2239289443.43</v>
      </c>
      <c r="AM391" s="16"/>
      <c r="AN391" s="16"/>
      <c r="AO391" s="16"/>
      <c r="AP391" s="16"/>
      <c r="AQ391" s="12" t="e">
        <f>#REF!+#REF!+#REF!</f>
        <v>#REF!</v>
      </c>
      <c r="AR391" s="12">
        <f t="shared" si="89"/>
        <v>-6255865.08</v>
      </c>
      <c r="AS391" s="12" t="e">
        <f>#REF!-AU391+#REF!+#REF!</f>
        <v>#REF!</v>
      </c>
      <c r="AT391" s="12" t="e">
        <f>AS391-VLOOKUP(A391,[1]选股结果!$A$2:$BJ$3005,48,FALSE)*0.08</f>
        <v>#REF!</v>
      </c>
      <c r="AU391" s="12">
        <f t="shared" si="93"/>
        <v>354629838.04</v>
      </c>
      <c r="AV391" s="12" t="e">
        <f>#REF!+S391+H391</f>
        <v>#REF!</v>
      </c>
      <c r="AW391" s="12" t="e">
        <f t="shared" si="94"/>
        <v>#REF!</v>
      </c>
      <c r="AX391" s="12" t="e">
        <f t="shared" si="95"/>
        <v>#REF!</v>
      </c>
      <c r="AY391" s="12" t="e">
        <f t="shared" si="96"/>
        <v>#REF!</v>
      </c>
      <c r="AZ391" s="12">
        <f t="shared" si="90"/>
        <v>-15944130889.42</v>
      </c>
      <c r="BA391" s="12">
        <f t="shared" si="91"/>
        <v>1552027129.05</v>
      </c>
      <c r="BB391" s="12" t="e">
        <f t="shared" si="97"/>
        <v>#REF!</v>
      </c>
    </row>
    <row r="392" spans="1:54">
      <c r="A392" s="5" t="s">
        <v>833</v>
      </c>
      <c r="B392" s="5" t="s">
        <v>834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84"/>
        <v>15662630275.92</v>
      </c>
      <c r="AF392" s="9">
        <f t="shared" si="85"/>
        <v>15749862851.46</v>
      </c>
      <c r="AG392" s="9">
        <f t="shared" si="86"/>
        <v>-119908032.399999</v>
      </c>
      <c r="AH392" s="9">
        <f t="shared" si="87"/>
        <v>-165713461.399999</v>
      </c>
      <c r="AI392" s="9">
        <f t="shared" si="88"/>
        <v>-87937547.429999</v>
      </c>
      <c r="AJ392" s="12" t="e">
        <f>#REF!-A392</f>
        <v>#REF!</v>
      </c>
      <c r="AK392" s="16"/>
      <c r="AL392" s="9">
        <f t="shared" si="92"/>
        <v>2000104573.89</v>
      </c>
      <c r="AM392" s="16"/>
      <c r="AN392" s="16"/>
      <c r="AO392" s="16"/>
      <c r="AP392" s="16"/>
      <c r="AQ392" s="12" t="e">
        <f>#REF!+#REF!+#REF!</f>
        <v>#REF!</v>
      </c>
      <c r="AR392" s="12">
        <f t="shared" si="89"/>
        <v>-32398873.66</v>
      </c>
      <c r="AS392" s="12" t="e">
        <f>#REF!-AU392+#REF!+#REF!</f>
        <v>#REF!</v>
      </c>
      <c r="AT392" s="12" t="e">
        <f>AS392-VLOOKUP(A392,[1]选股结果!$A$2:$BJ$3005,48,FALSE)*0.08</f>
        <v>#REF!</v>
      </c>
      <c r="AU392" s="12">
        <f t="shared" si="93"/>
        <v>-77775913.97</v>
      </c>
      <c r="AV392" s="12" t="e">
        <f>#REF!+S392+H392</f>
        <v>#REF!</v>
      </c>
      <c r="AW392" s="12" t="e">
        <f t="shared" si="94"/>
        <v>#REF!</v>
      </c>
      <c r="AX392" s="12" t="e">
        <f t="shared" si="95"/>
        <v>#REF!</v>
      </c>
      <c r="AY392" s="12" t="e">
        <f t="shared" si="96"/>
        <v>#REF!</v>
      </c>
      <c r="AZ392" s="12">
        <f t="shared" si="90"/>
        <v>-15404764347.45</v>
      </c>
      <c r="BA392" s="12">
        <f t="shared" si="91"/>
        <v>-119908032.399999</v>
      </c>
      <c r="BB392" s="12" t="e">
        <f t="shared" si="97"/>
        <v>#REF!</v>
      </c>
    </row>
    <row r="393" spans="1:54">
      <c r="A393" s="5" t="s">
        <v>835</v>
      </c>
      <c r="B393" s="5" t="s">
        <v>836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84"/>
        <v>15527813915.13</v>
      </c>
      <c r="AF393" s="9">
        <f t="shared" si="85"/>
        <v>15155413945.22</v>
      </c>
      <c r="AG393" s="9">
        <f t="shared" si="86"/>
        <v>329032924.330002</v>
      </c>
      <c r="AH393" s="9">
        <f t="shared" si="87"/>
        <v>330641527.780002</v>
      </c>
      <c r="AI393" s="9">
        <f t="shared" si="88"/>
        <v>320961548.360002</v>
      </c>
      <c r="AJ393" s="12" t="e">
        <f>#REF!-A393</f>
        <v>#REF!</v>
      </c>
      <c r="AK393" s="16"/>
      <c r="AL393" s="9">
        <f t="shared" si="92"/>
        <v>403725687.7</v>
      </c>
      <c r="AM393" s="16"/>
      <c r="AN393" s="16"/>
      <c r="AO393" s="16"/>
      <c r="AP393" s="16"/>
      <c r="AQ393" s="12" t="e">
        <f>#REF!+#REF!+#REF!</f>
        <v>#REF!</v>
      </c>
      <c r="AR393" s="12">
        <f t="shared" si="89"/>
        <v>-3659069.84</v>
      </c>
      <c r="AS393" s="12" t="e">
        <f>#REF!-AU393+#REF!+#REF!</f>
        <v>#REF!</v>
      </c>
      <c r="AT393" s="12" t="e">
        <f>AS393-VLOOKUP(A393,[1]选股结果!$A$2:$BJ$3005,48,FALSE)*0.08</f>
        <v>#REF!</v>
      </c>
      <c r="AU393" s="12">
        <f t="shared" si="93"/>
        <v>9679979.42000002</v>
      </c>
      <c r="AV393" s="12" t="e">
        <f>#REF!+S393+H393</f>
        <v>#REF!</v>
      </c>
      <c r="AW393" s="12" t="e">
        <f t="shared" si="94"/>
        <v>#REF!</v>
      </c>
      <c r="AX393" s="12" t="e">
        <f t="shared" si="95"/>
        <v>#REF!</v>
      </c>
      <c r="AY393" s="12" t="e">
        <f t="shared" si="96"/>
        <v>#REF!</v>
      </c>
      <c r="AZ393" s="12">
        <f t="shared" si="90"/>
        <v>-15581662738.27</v>
      </c>
      <c r="BA393" s="12">
        <f t="shared" si="91"/>
        <v>329032924.330002</v>
      </c>
      <c r="BB393" s="12" t="e">
        <f t="shared" si="97"/>
        <v>#REF!</v>
      </c>
    </row>
    <row r="394" spans="1:54">
      <c r="A394" s="5" t="s">
        <v>837</v>
      </c>
      <c r="B394" s="5" t="s">
        <v>838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84"/>
        <v>15522655054.14</v>
      </c>
      <c r="AF394" s="9">
        <f t="shared" si="85"/>
        <v>9803674754.76</v>
      </c>
      <c r="AG394" s="9">
        <f t="shared" si="86"/>
        <v>5928786333.9</v>
      </c>
      <c r="AH394" s="9">
        <f t="shared" si="87"/>
        <v>5900802308.47</v>
      </c>
      <c r="AI394" s="9">
        <f t="shared" si="88"/>
        <v>5125547535.88</v>
      </c>
      <c r="AJ394" s="12" t="e">
        <f>#REF!-A394</f>
        <v>#REF!</v>
      </c>
      <c r="AK394" s="16"/>
      <c r="AL394" s="9">
        <f t="shared" si="92"/>
        <v>578284667.49</v>
      </c>
      <c r="AM394" s="16"/>
      <c r="AN394" s="16"/>
      <c r="AO394" s="16"/>
      <c r="AP394" s="16"/>
      <c r="AQ394" s="12" t="e">
        <f>#REF!+#REF!+#REF!</f>
        <v>#REF!</v>
      </c>
      <c r="AR394" s="12">
        <f t="shared" si="89"/>
        <v>-4420088.96</v>
      </c>
      <c r="AS394" s="12" t="e">
        <f>#REF!-AU394+#REF!+#REF!</f>
        <v>#REF!</v>
      </c>
      <c r="AT394" s="12" t="e">
        <f>AS394-VLOOKUP(A394,[1]选股结果!$A$2:$BJ$3005,48,FALSE)*0.08</f>
        <v>#REF!</v>
      </c>
      <c r="AU394" s="12">
        <f t="shared" si="93"/>
        <v>775254772.59</v>
      </c>
      <c r="AV394" s="12" t="e">
        <f>#REF!+S394+H394</f>
        <v>#REF!</v>
      </c>
      <c r="AW394" s="12" t="e">
        <f t="shared" si="94"/>
        <v>#REF!</v>
      </c>
      <c r="AX394" s="12" t="e">
        <f t="shared" si="95"/>
        <v>#REF!</v>
      </c>
      <c r="AY394" s="12" t="e">
        <f t="shared" si="96"/>
        <v>#REF!</v>
      </c>
      <c r="AZ394" s="12">
        <f t="shared" si="90"/>
        <v>-18606385289.24</v>
      </c>
      <c r="BA394" s="12">
        <f t="shared" si="91"/>
        <v>5928786333.9</v>
      </c>
      <c r="BB394" s="12" t="e">
        <f t="shared" si="97"/>
        <v>#REF!</v>
      </c>
    </row>
    <row r="395" spans="1:54">
      <c r="A395" s="5" t="s">
        <v>839</v>
      </c>
      <c r="B395" s="5" t="s">
        <v>840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98">C395</f>
        <v>15474519629.55</v>
      </c>
      <c r="AF395" s="9">
        <f t="shared" ref="AF395:AF458" si="99">(G395+O395+P395+Q395+R395)+S395</f>
        <v>13375015246.97</v>
      </c>
      <c r="AG395" s="9">
        <f t="shared" ref="AG395:AG458" si="100">AE395-AF395+T395+V395+W395-X395-Y395+Z395+AA395</f>
        <v>1999453817.99</v>
      </c>
      <c r="AH395" s="9">
        <f t="shared" ref="AH395:AH458" si="101">AG395+AB395-AC395</f>
        <v>2011891933.63</v>
      </c>
      <c r="AI395" s="9">
        <f t="shared" ref="AI395:AI458" si="102">AH395-AD395</f>
        <v>1910186472.71</v>
      </c>
      <c r="AJ395" s="12" t="e">
        <f>#REF!-A395</f>
        <v>#REF!</v>
      </c>
      <c r="AK395" s="16"/>
      <c r="AL395" s="9">
        <f t="shared" si="92"/>
        <v>454735830.27</v>
      </c>
      <c r="AM395" s="16"/>
      <c r="AN395" s="16"/>
      <c r="AO395" s="16"/>
      <c r="AP395" s="16"/>
      <c r="AQ395" s="12" t="e">
        <f>#REF!+#REF!+#REF!</f>
        <v>#REF!</v>
      </c>
      <c r="AR395" s="12">
        <f t="shared" si="89"/>
        <v>-40556279.83</v>
      </c>
      <c r="AS395" s="12" t="e">
        <f>#REF!-AU395+#REF!+#REF!</f>
        <v>#REF!</v>
      </c>
      <c r="AT395" s="12" t="e">
        <f>AS395-VLOOKUP(A395,[1]选股结果!$A$2:$BJ$3005,48,FALSE)*0.08</f>
        <v>#REF!</v>
      </c>
      <c r="AU395" s="12">
        <f t="shared" si="93"/>
        <v>101705460.92</v>
      </c>
      <c r="AV395" s="12" t="e">
        <f>#REF!+S395+H395</f>
        <v>#REF!</v>
      </c>
      <c r="AW395" s="12" t="e">
        <f t="shared" si="94"/>
        <v>#REF!</v>
      </c>
      <c r="AX395" s="12" t="e">
        <f t="shared" si="95"/>
        <v>#REF!</v>
      </c>
      <c r="AY395" s="12" t="e">
        <f t="shared" si="96"/>
        <v>#REF!</v>
      </c>
      <c r="AZ395" s="12">
        <f t="shared" si="90"/>
        <v>-15951550157.59</v>
      </c>
      <c r="BA395" s="12">
        <f t="shared" si="91"/>
        <v>1999453817.99</v>
      </c>
      <c r="BB395" s="12" t="e">
        <f t="shared" si="97"/>
        <v>#REF!</v>
      </c>
    </row>
    <row r="396" spans="1:54">
      <c r="A396" s="5" t="s">
        <v>841</v>
      </c>
      <c r="B396" s="5" t="s">
        <v>842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98"/>
        <v>15378560307.54</v>
      </c>
      <c r="AF396" s="9">
        <f t="shared" si="99"/>
        <v>12785515584.67</v>
      </c>
      <c r="AG396" s="9">
        <f t="shared" si="100"/>
        <v>2742253890.57</v>
      </c>
      <c r="AH396" s="9">
        <f t="shared" si="101"/>
        <v>2739051870.01</v>
      </c>
      <c r="AI396" s="9">
        <f t="shared" si="102"/>
        <v>2366113943.28</v>
      </c>
      <c r="AJ396" s="12" t="e">
        <f>#REF!-A396</f>
        <v>#REF!</v>
      </c>
      <c r="AK396" s="16"/>
      <c r="AL396" s="9">
        <f t="shared" si="92"/>
        <v>981224851.75</v>
      </c>
      <c r="AM396" s="16"/>
      <c r="AN396" s="16"/>
      <c r="AO396" s="16"/>
      <c r="AP396" s="16"/>
      <c r="AQ396" s="12" t="e">
        <f>#REF!+#REF!+#REF!</f>
        <v>#REF!</v>
      </c>
      <c r="AR396" s="12">
        <f t="shared" si="89"/>
        <v>-5519240.26</v>
      </c>
      <c r="AS396" s="12" t="e">
        <f>#REF!-AU396+#REF!+#REF!</f>
        <v>#REF!</v>
      </c>
      <c r="AT396" s="12" t="e">
        <f>AS396-VLOOKUP(A396,[1]选股结果!$A$2:$BJ$3005,48,FALSE)*0.08</f>
        <v>#REF!</v>
      </c>
      <c r="AU396" s="12">
        <f t="shared" si="93"/>
        <v>372937926.73</v>
      </c>
      <c r="AV396" s="12" t="e">
        <f>#REF!+S396+H396</f>
        <v>#REF!</v>
      </c>
      <c r="AW396" s="12" t="e">
        <f t="shared" si="94"/>
        <v>#REF!</v>
      </c>
      <c r="AX396" s="12" t="e">
        <f t="shared" si="95"/>
        <v>#REF!</v>
      </c>
      <c r="AY396" s="12" t="e">
        <f t="shared" si="96"/>
        <v>#REF!</v>
      </c>
      <c r="AZ396" s="12">
        <f t="shared" si="90"/>
        <v>-15748035969.49</v>
      </c>
      <c r="BA396" s="12">
        <f t="shared" si="91"/>
        <v>2742253890.57</v>
      </c>
      <c r="BB396" s="12" t="e">
        <f t="shared" si="97"/>
        <v>#REF!</v>
      </c>
    </row>
    <row r="397" spans="1:54">
      <c r="A397" s="5" t="s">
        <v>843</v>
      </c>
      <c r="B397" s="5" t="s">
        <v>844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98"/>
        <v>15291561967.31</v>
      </c>
      <c r="AF397" s="9">
        <f t="shared" si="99"/>
        <v>17755925480.4</v>
      </c>
      <c r="AG397" s="9">
        <f t="shared" si="100"/>
        <v>-2068878298.42</v>
      </c>
      <c r="AH397" s="9">
        <f t="shared" si="101"/>
        <v>-2063666893.74</v>
      </c>
      <c r="AI397" s="9">
        <f t="shared" si="102"/>
        <v>-2079528136.29</v>
      </c>
      <c r="AJ397" s="12" t="e">
        <f>#REF!-A397</f>
        <v>#REF!</v>
      </c>
      <c r="AK397" s="16"/>
      <c r="AL397" s="9">
        <f t="shared" si="92"/>
        <v>731038862.4</v>
      </c>
      <c r="AM397" s="16"/>
      <c r="AN397" s="16"/>
      <c r="AO397" s="16"/>
      <c r="AP397" s="16"/>
      <c r="AQ397" s="12" t="e">
        <f>#REF!+#REF!+#REF!</f>
        <v>#REF!</v>
      </c>
      <c r="AR397" s="12">
        <f t="shared" si="89"/>
        <v>-11649983.96</v>
      </c>
      <c r="AS397" s="12" t="e">
        <f>#REF!-AU397+#REF!+#REF!</f>
        <v>#REF!</v>
      </c>
      <c r="AT397" s="12" t="e">
        <f>AS397-VLOOKUP(A397,[1]选股结果!$A$2:$BJ$3005,48,FALSE)*0.08</f>
        <v>#REF!</v>
      </c>
      <c r="AU397" s="12">
        <f t="shared" si="93"/>
        <v>15861242.55</v>
      </c>
      <c r="AV397" s="12" t="e">
        <f>#REF!+S397+H397</f>
        <v>#REF!</v>
      </c>
      <c r="AW397" s="12" t="e">
        <f t="shared" si="94"/>
        <v>#REF!</v>
      </c>
      <c r="AX397" s="12" t="e">
        <f t="shared" si="95"/>
        <v>#REF!</v>
      </c>
      <c r="AY397" s="12" t="e">
        <f t="shared" si="96"/>
        <v>#REF!</v>
      </c>
      <c r="AZ397" s="12">
        <f t="shared" si="90"/>
        <v>-16344851114.09</v>
      </c>
      <c r="BA397" s="12">
        <f t="shared" si="91"/>
        <v>-2068878298.42</v>
      </c>
      <c r="BB397" s="12" t="e">
        <f t="shared" si="97"/>
        <v>#REF!</v>
      </c>
    </row>
    <row r="398" spans="1:54">
      <c r="A398" s="5" t="s">
        <v>845</v>
      </c>
      <c r="B398" s="5" t="s">
        <v>846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98"/>
        <v>15282269634.17</v>
      </c>
      <c r="AF398" s="9">
        <f t="shared" si="99"/>
        <v>13882046269.3</v>
      </c>
      <c r="AG398" s="9">
        <f t="shared" si="100"/>
        <v>1285635676.61</v>
      </c>
      <c r="AH398" s="9">
        <f t="shared" si="101"/>
        <v>1309767887.32</v>
      </c>
      <c r="AI398" s="9">
        <f t="shared" si="102"/>
        <v>1203754147.93</v>
      </c>
      <c r="AJ398" s="12" t="e">
        <f>#REF!-A398</f>
        <v>#REF!</v>
      </c>
      <c r="AK398" s="16"/>
      <c r="AL398" s="9">
        <f t="shared" si="92"/>
        <v>1939174133.79</v>
      </c>
      <c r="AM398" s="16"/>
      <c r="AN398" s="16"/>
      <c r="AO398" s="16"/>
      <c r="AP398" s="16"/>
      <c r="AQ398" s="12" t="e">
        <f>#REF!+#REF!+#REF!</f>
        <v>#REF!</v>
      </c>
      <c r="AR398" s="12">
        <f t="shared" si="89"/>
        <v>-32168572.22</v>
      </c>
      <c r="AS398" s="12" t="e">
        <f>#REF!-AU398+#REF!+#REF!</f>
        <v>#REF!</v>
      </c>
      <c r="AT398" s="12" t="e">
        <f>AS398-VLOOKUP(A398,[1]选股结果!$A$2:$BJ$3005,48,FALSE)*0.08</f>
        <v>#REF!</v>
      </c>
      <c r="AU398" s="12">
        <f t="shared" si="93"/>
        <v>106013739.39</v>
      </c>
      <c r="AV398" s="12" t="e">
        <f>#REF!+S398+H398</f>
        <v>#REF!</v>
      </c>
      <c r="AW398" s="12" t="e">
        <f t="shared" si="94"/>
        <v>#REF!</v>
      </c>
      <c r="AX398" s="12" t="e">
        <f t="shared" si="95"/>
        <v>#REF!</v>
      </c>
      <c r="AY398" s="12" t="e">
        <f t="shared" si="96"/>
        <v>#REF!</v>
      </c>
      <c r="AZ398" s="12">
        <f t="shared" si="90"/>
        <v>-15348304582.7</v>
      </c>
      <c r="BA398" s="12">
        <f t="shared" si="91"/>
        <v>1285635676.61</v>
      </c>
      <c r="BB398" s="12" t="e">
        <f t="shared" si="97"/>
        <v>#REF!</v>
      </c>
    </row>
    <row r="399" spans="1:54">
      <c r="A399" s="5" t="s">
        <v>847</v>
      </c>
      <c r="B399" s="5" t="s">
        <v>848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98"/>
        <v>15268450594.97</v>
      </c>
      <c r="AF399" s="9">
        <f t="shared" si="99"/>
        <v>10759062589.12</v>
      </c>
      <c r="AG399" s="9">
        <f t="shared" si="100"/>
        <v>4413296910.06</v>
      </c>
      <c r="AH399" s="9">
        <f t="shared" si="101"/>
        <v>4395752503.88</v>
      </c>
      <c r="AI399" s="9">
        <f t="shared" si="102"/>
        <v>3750752695.35</v>
      </c>
      <c r="AJ399" s="12" t="e">
        <f>#REF!-A399</f>
        <v>#REF!</v>
      </c>
      <c r="AK399" s="16"/>
      <c r="AL399" s="9">
        <f t="shared" si="92"/>
        <v>1171542750.21</v>
      </c>
      <c r="AM399" s="16"/>
      <c r="AN399" s="16"/>
      <c r="AO399" s="16"/>
      <c r="AP399" s="16"/>
      <c r="AQ399" s="12" t="e">
        <f>#REF!+#REF!+#REF!</f>
        <v>#REF!</v>
      </c>
      <c r="AR399" s="12">
        <f t="shared" si="89"/>
        <v>-5242370.45</v>
      </c>
      <c r="AS399" s="12" t="e">
        <f>#REF!-AU399+#REF!+#REF!</f>
        <v>#REF!</v>
      </c>
      <c r="AT399" s="12" t="e">
        <f>AS399-VLOOKUP(A399,[1]选股结果!$A$2:$BJ$3005,48,FALSE)*0.08</f>
        <v>#REF!</v>
      </c>
      <c r="AU399" s="12">
        <f t="shared" si="93"/>
        <v>644999808.53</v>
      </c>
      <c r="AV399" s="12" t="e">
        <f>#REF!+S399+H399</f>
        <v>#REF!</v>
      </c>
      <c r="AW399" s="12" t="e">
        <f t="shared" si="94"/>
        <v>#REF!</v>
      </c>
      <c r="AX399" s="12" t="e">
        <f t="shared" si="95"/>
        <v>#REF!</v>
      </c>
      <c r="AY399" s="12" t="e">
        <f t="shared" si="96"/>
        <v>#REF!</v>
      </c>
      <c r="AZ399" s="12">
        <f t="shared" si="90"/>
        <v>-15863824471.06</v>
      </c>
      <c r="BA399" s="12">
        <f t="shared" si="91"/>
        <v>4413296910.06</v>
      </c>
      <c r="BB399" s="12" t="e">
        <f t="shared" si="97"/>
        <v>#REF!</v>
      </c>
    </row>
    <row r="400" spans="1:54">
      <c r="A400" s="5" t="s">
        <v>849</v>
      </c>
      <c r="B400" s="5" t="s">
        <v>850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98"/>
        <v>15225719823.13</v>
      </c>
      <c r="AF400" s="9">
        <f t="shared" si="99"/>
        <v>13519686909.99</v>
      </c>
      <c r="AG400" s="9">
        <f t="shared" si="100"/>
        <v>2431928993.72</v>
      </c>
      <c r="AH400" s="9">
        <f t="shared" si="101"/>
        <v>2438956359.39</v>
      </c>
      <c r="AI400" s="9">
        <f t="shared" si="102"/>
        <v>2073931934.75</v>
      </c>
      <c r="AJ400" s="12" t="e">
        <f>#REF!-A400</f>
        <v>#REF!</v>
      </c>
      <c r="AK400" s="16"/>
      <c r="AL400" s="9">
        <f t="shared" si="92"/>
        <v>1534826492.65</v>
      </c>
      <c r="AM400" s="16"/>
      <c r="AN400" s="16"/>
      <c r="AO400" s="16"/>
      <c r="AP400" s="16"/>
      <c r="AQ400" s="12" t="e">
        <f>#REF!+#REF!+#REF!</f>
        <v>#REF!</v>
      </c>
      <c r="AR400" s="12">
        <f t="shared" si="89"/>
        <v>-12968557.81</v>
      </c>
      <c r="AS400" s="12" t="e">
        <f>#REF!-AU400+#REF!+#REF!</f>
        <v>#REF!</v>
      </c>
      <c r="AT400" s="12" t="e">
        <f>AS400-VLOOKUP(A400,[1]选股结果!$A$2:$BJ$3005,48,FALSE)*0.08</f>
        <v>#REF!</v>
      </c>
      <c r="AU400" s="12">
        <f t="shared" si="93"/>
        <v>365024424.64</v>
      </c>
      <c r="AV400" s="12" t="e">
        <f>#REF!+S400+H400</f>
        <v>#REF!</v>
      </c>
      <c r="AW400" s="12" t="e">
        <f t="shared" si="94"/>
        <v>#REF!</v>
      </c>
      <c r="AX400" s="12" t="e">
        <f t="shared" si="95"/>
        <v>#REF!</v>
      </c>
      <c r="AY400" s="12" t="e">
        <f t="shared" si="96"/>
        <v>#REF!</v>
      </c>
      <c r="AZ400" s="12">
        <f t="shared" si="90"/>
        <v>-16607700130.52</v>
      </c>
      <c r="BA400" s="12">
        <f t="shared" si="91"/>
        <v>2431928993.72</v>
      </c>
      <c r="BB400" s="12" t="e">
        <f t="shared" si="97"/>
        <v>#REF!</v>
      </c>
    </row>
    <row r="401" spans="1:54">
      <c r="A401" s="5" t="s">
        <v>851</v>
      </c>
      <c r="B401" s="5" t="s">
        <v>852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98"/>
        <v>15207949578.35</v>
      </c>
      <c r="AF401" s="9">
        <f t="shared" si="99"/>
        <v>14907038129.42</v>
      </c>
      <c r="AG401" s="9">
        <f t="shared" si="100"/>
        <v>366993348.120002</v>
      </c>
      <c r="AH401" s="9">
        <f t="shared" si="101"/>
        <v>375850611.030002</v>
      </c>
      <c r="AI401" s="9">
        <f t="shared" si="102"/>
        <v>297222918.590002</v>
      </c>
      <c r="AJ401" s="12" t="e">
        <f>#REF!-A401</f>
        <v>#REF!</v>
      </c>
      <c r="AK401" s="16"/>
      <c r="AL401" s="9">
        <f t="shared" si="92"/>
        <v>378135073.68</v>
      </c>
      <c r="AM401" s="16"/>
      <c r="AN401" s="16"/>
      <c r="AO401" s="16"/>
      <c r="AP401" s="16"/>
      <c r="AQ401" s="12" t="e">
        <f>#REF!+#REF!+#REF!</f>
        <v>#REF!</v>
      </c>
      <c r="AR401" s="12">
        <f t="shared" si="89"/>
        <v>-11307148.54</v>
      </c>
      <c r="AS401" s="12" t="e">
        <f>#REF!-AU401+#REF!+#REF!</f>
        <v>#REF!</v>
      </c>
      <c r="AT401" s="12" t="e">
        <f>AS401-VLOOKUP(A401,[1]选股结果!$A$2:$BJ$3005,48,FALSE)*0.08</f>
        <v>#REF!</v>
      </c>
      <c r="AU401" s="12">
        <f t="shared" si="93"/>
        <v>78627692.44</v>
      </c>
      <c r="AV401" s="12" t="e">
        <f>#REF!+S401+H401</f>
        <v>#REF!</v>
      </c>
      <c r="AW401" s="12" t="e">
        <f t="shared" si="94"/>
        <v>#REF!</v>
      </c>
      <c r="AX401" s="12" t="e">
        <f t="shared" si="95"/>
        <v>#REF!</v>
      </c>
      <c r="AY401" s="12" t="e">
        <f t="shared" si="96"/>
        <v>#REF!</v>
      </c>
      <c r="AZ401" s="12">
        <f t="shared" si="90"/>
        <v>-15369062227.99</v>
      </c>
      <c r="BA401" s="12">
        <f t="shared" si="91"/>
        <v>366993348.120002</v>
      </c>
      <c r="BB401" s="12" t="e">
        <f t="shared" si="97"/>
        <v>#REF!</v>
      </c>
    </row>
    <row r="402" spans="1:54">
      <c r="A402" s="5" t="s">
        <v>853</v>
      </c>
      <c r="B402" s="5" t="s">
        <v>854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98"/>
        <v>15158128525.86</v>
      </c>
      <c r="AF402" s="9">
        <f t="shared" si="99"/>
        <v>14257532456.82</v>
      </c>
      <c r="AG402" s="9">
        <f t="shared" si="100"/>
        <v>842020825.309999</v>
      </c>
      <c r="AH402" s="9">
        <f t="shared" si="101"/>
        <v>837695182.169999</v>
      </c>
      <c r="AI402" s="9">
        <f t="shared" si="102"/>
        <v>566369711.809999</v>
      </c>
      <c r="AJ402" s="12" t="e">
        <f>#REF!-A402</f>
        <v>#REF!</v>
      </c>
      <c r="AK402" s="16"/>
      <c r="AL402" s="9">
        <f t="shared" si="92"/>
        <v>339135693.02</v>
      </c>
      <c r="AM402" s="16"/>
      <c r="AN402" s="16"/>
      <c r="AO402" s="16"/>
      <c r="AP402" s="16"/>
      <c r="AQ402" s="12" t="e">
        <f>#REF!+#REF!+#REF!</f>
        <v>#REF!</v>
      </c>
      <c r="AR402" s="12">
        <f t="shared" si="89"/>
        <v>0</v>
      </c>
      <c r="AS402" s="12" t="e">
        <f>#REF!-AU402+#REF!+#REF!</f>
        <v>#REF!</v>
      </c>
      <c r="AT402" s="12" t="e">
        <f>AS402-VLOOKUP(A402,[1]选股结果!$A$2:$BJ$3005,48,FALSE)*0.08</f>
        <v>#REF!</v>
      </c>
      <c r="AU402" s="12">
        <f t="shared" si="93"/>
        <v>271325470.36</v>
      </c>
      <c r="AV402" s="12" t="e">
        <f>#REF!+S402+H402</f>
        <v>#REF!</v>
      </c>
      <c r="AW402" s="12" t="e">
        <f t="shared" si="94"/>
        <v>#REF!</v>
      </c>
      <c r="AX402" s="12" t="e">
        <f t="shared" si="95"/>
        <v>#REF!</v>
      </c>
      <c r="AY402" s="12" t="e">
        <f t="shared" si="96"/>
        <v>#REF!</v>
      </c>
      <c r="AZ402" s="12">
        <f t="shared" si="90"/>
        <v>-16487368547.32</v>
      </c>
      <c r="BA402" s="12">
        <f t="shared" si="91"/>
        <v>842020825.309999</v>
      </c>
      <c r="BB402" s="12" t="e">
        <f t="shared" si="97"/>
        <v>#REF!</v>
      </c>
    </row>
    <row r="403" spans="1:54">
      <c r="A403" s="5" t="s">
        <v>855</v>
      </c>
      <c r="B403" s="5" t="s">
        <v>856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98"/>
        <v>15093273018.07</v>
      </c>
      <c r="AF403" s="9">
        <f t="shared" si="99"/>
        <v>11574400822.56</v>
      </c>
      <c r="AG403" s="9">
        <f t="shared" si="100"/>
        <v>3515352633.9</v>
      </c>
      <c r="AH403" s="9">
        <f t="shared" si="101"/>
        <v>3516969919.81</v>
      </c>
      <c r="AI403" s="9">
        <f t="shared" si="102"/>
        <v>2585173765.14</v>
      </c>
      <c r="AJ403" s="12" t="e">
        <f>#REF!-A403</f>
        <v>#REF!</v>
      </c>
      <c r="AK403" s="16"/>
      <c r="AL403" s="9">
        <f t="shared" si="92"/>
        <v>473995278.97</v>
      </c>
      <c r="AM403" s="16"/>
      <c r="AN403" s="16"/>
      <c r="AO403" s="16"/>
      <c r="AP403" s="16"/>
      <c r="AQ403" s="12" t="e">
        <f>#REF!+#REF!+#REF!</f>
        <v>#REF!</v>
      </c>
      <c r="AR403" s="12">
        <f t="shared" si="89"/>
        <v>-2877860.23</v>
      </c>
      <c r="AS403" s="12" t="e">
        <f>#REF!-AU403+#REF!+#REF!</f>
        <v>#REF!</v>
      </c>
      <c r="AT403" s="12" t="e">
        <f>AS403-VLOOKUP(A403,[1]选股结果!$A$2:$BJ$3005,48,FALSE)*0.08</f>
        <v>#REF!</v>
      </c>
      <c r="AU403" s="12">
        <f t="shared" si="93"/>
        <v>931796154.67</v>
      </c>
      <c r="AV403" s="12" t="e">
        <f>#REF!+S403+H403</f>
        <v>#REF!</v>
      </c>
      <c r="AW403" s="12" t="e">
        <f t="shared" si="94"/>
        <v>#REF!</v>
      </c>
      <c r="AX403" s="12" t="e">
        <f t="shared" si="95"/>
        <v>#REF!</v>
      </c>
      <c r="AY403" s="12" t="e">
        <f t="shared" si="96"/>
        <v>#REF!</v>
      </c>
      <c r="AZ403" s="12">
        <f t="shared" si="90"/>
        <v>-16049451230.78</v>
      </c>
      <c r="BA403" s="12">
        <f t="shared" si="91"/>
        <v>3515352633.9</v>
      </c>
      <c r="BB403" s="12" t="e">
        <f t="shared" si="97"/>
        <v>#REF!</v>
      </c>
    </row>
    <row r="404" spans="1:54">
      <c r="A404" s="5" t="s">
        <v>857</v>
      </c>
      <c r="B404" s="5" t="s">
        <v>858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98"/>
        <v>15069722570.03</v>
      </c>
      <c r="AF404" s="9">
        <f t="shared" si="99"/>
        <v>11868776251.34</v>
      </c>
      <c r="AG404" s="9">
        <f t="shared" si="100"/>
        <v>3172739532.53</v>
      </c>
      <c r="AH404" s="9">
        <f t="shared" si="101"/>
        <v>3223099248.36</v>
      </c>
      <c r="AI404" s="9">
        <f t="shared" si="102"/>
        <v>2394589573.71</v>
      </c>
      <c r="AJ404" s="12" t="e">
        <f>#REF!-A404</f>
        <v>#REF!</v>
      </c>
      <c r="AK404" s="16"/>
      <c r="AL404" s="9">
        <f t="shared" si="92"/>
        <v>2169781580.68</v>
      </c>
      <c r="AM404" s="16"/>
      <c r="AN404" s="16"/>
      <c r="AO404" s="16"/>
      <c r="AP404" s="16"/>
      <c r="AQ404" s="12" t="e">
        <f>#REF!+#REF!+#REF!</f>
        <v>#REF!</v>
      </c>
      <c r="AR404" s="12">
        <f t="shared" si="89"/>
        <v>-71009002.4</v>
      </c>
      <c r="AS404" s="12" t="e">
        <f>#REF!-AU404+#REF!+#REF!</f>
        <v>#REF!</v>
      </c>
      <c r="AT404" s="12" t="e">
        <f>AS404-VLOOKUP(A404,[1]选股结果!$A$2:$BJ$3005,48,FALSE)*0.08</f>
        <v>#REF!</v>
      </c>
      <c r="AU404" s="12">
        <f t="shared" si="93"/>
        <v>828509674.65</v>
      </c>
      <c r="AV404" s="12" t="e">
        <f>#REF!+S404+H404</f>
        <v>#REF!</v>
      </c>
      <c r="AW404" s="12" t="e">
        <f t="shared" si="94"/>
        <v>#REF!</v>
      </c>
      <c r="AX404" s="12" t="e">
        <f t="shared" si="95"/>
        <v>#REF!</v>
      </c>
      <c r="AY404" s="12" t="e">
        <f t="shared" si="96"/>
        <v>#REF!</v>
      </c>
      <c r="AZ404" s="12">
        <f t="shared" si="90"/>
        <v>-15424786064.82</v>
      </c>
      <c r="BA404" s="12">
        <f t="shared" si="91"/>
        <v>3172739532.53</v>
      </c>
      <c r="BB404" s="12" t="e">
        <f t="shared" si="97"/>
        <v>#REF!</v>
      </c>
    </row>
    <row r="405" spans="1:54">
      <c r="A405" s="5" t="s">
        <v>859</v>
      </c>
      <c r="B405" s="5" t="s">
        <v>860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98"/>
        <v>15024843096</v>
      </c>
      <c r="AF405" s="9">
        <f t="shared" si="99"/>
        <v>14055954617.68</v>
      </c>
      <c r="AG405" s="9">
        <f t="shared" si="100"/>
        <v>974944282.440002</v>
      </c>
      <c r="AH405" s="9">
        <f t="shared" si="101"/>
        <v>1073351909.32</v>
      </c>
      <c r="AI405" s="9">
        <f t="shared" si="102"/>
        <v>806022569.370002</v>
      </c>
      <c r="AJ405" s="12" t="e">
        <f>#REF!-A405</f>
        <v>#REF!</v>
      </c>
      <c r="AK405" s="16"/>
      <c r="AL405" s="9">
        <f t="shared" si="92"/>
        <v>2916513353.18</v>
      </c>
      <c r="AM405" s="16"/>
      <c r="AN405" s="16"/>
      <c r="AO405" s="16"/>
      <c r="AP405" s="16"/>
      <c r="AQ405" s="12" t="e">
        <f>#REF!+#REF!+#REF!</f>
        <v>#REF!</v>
      </c>
      <c r="AR405" s="12">
        <f t="shared" si="89"/>
        <v>-107502796.56</v>
      </c>
      <c r="AS405" s="12" t="e">
        <f>#REF!-AU405+#REF!+#REF!</f>
        <v>#REF!</v>
      </c>
      <c r="AT405" s="12" t="e">
        <f>AS405-VLOOKUP(A405,[1]选股结果!$A$2:$BJ$3005,48,FALSE)*0.08</f>
        <v>#REF!</v>
      </c>
      <c r="AU405" s="12">
        <f t="shared" si="93"/>
        <v>267329339.949998</v>
      </c>
      <c r="AV405" s="12" t="e">
        <f>#REF!+S405+H405</f>
        <v>#REF!</v>
      </c>
      <c r="AW405" s="12" t="e">
        <f t="shared" si="94"/>
        <v>#REF!</v>
      </c>
      <c r="AX405" s="12" t="e">
        <f t="shared" si="95"/>
        <v>#REF!</v>
      </c>
      <c r="AY405" s="12" t="e">
        <f t="shared" si="96"/>
        <v>#REF!</v>
      </c>
      <c r="AZ405" s="12">
        <f t="shared" si="90"/>
        <v>-15762109604.08</v>
      </c>
      <c r="BA405" s="12">
        <f t="shared" si="91"/>
        <v>974944282.440002</v>
      </c>
      <c r="BB405" s="12" t="e">
        <f t="shared" si="97"/>
        <v>#REF!</v>
      </c>
    </row>
    <row r="406" spans="1:54">
      <c r="A406" s="5" t="s">
        <v>861</v>
      </c>
      <c r="B406" s="5" t="s">
        <v>862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98"/>
        <v>14947451817</v>
      </c>
      <c r="AF406" s="9">
        <f t="shared" si="99"/>
        <v>15318144339</v>
      </c>
      <c r="AG406" s="9">
        <f t="shared" si="100"/>
        <v>-332374275</v>
      </c>
      <c r="AH406" s="9">
        <f t="shared" si="101"/>
        <v>-342188862</v>
      </c>
      <c r="AI406" s="9">
        <f t="shared" si="102"/>
        <v>-266066843</v>
      </c>
      <c r="AJ406" s="12" t="e">
        <f>#REF!-A406</f>
        <v>#REF!</v>
      </c>
      <c r="AK406" s="16"/>
      <c r="AL406" s="9">
        <f t="shared" si="92"/>
        <v>212817760</v>
      </c>
      <c r="AM406" s="16"/>
      <c r="AN406" s="16"/>
      <c r="AO406" s="16"/>
      <c r="AP406" s="16"/>
      <c r="AQ406" s="12" t="e">
        <f>#REF!+#REF!+#REF!</f>
        <v>#REF!</v>
      </c>
      <c r="AR406" s="12">
        <f t="shared" si="89"/>
        <v>-9054470</v>
      </c>
      <c r="AS406" s="12" t="e">
        <f>#REF!-AU406+#REF!+#REF!</f>
        <v>#REF!</v>
      </c>
      <c r="AT406" s="12" t="e">
        <f>AS406-VLOOKUP(A406,[1]选股结果!$A$2:$BJ$3005,48,FALSE)*0.08</f>
        <v>#REF!</v>
      </c>
      <c r="AU406" s="12">
        <f t="shared" si="93"/>
        <v>-76122019</v>
      </c>
      <c r="AV406" s="12" t="e">
        <f>#REF!+S406+H406</f>
        <v>#REF!</v>
      </c>
      <c r="AW406" s="12" t="e">
        <f t="shared" si="94"/>
        <v>#REF!</v>
      </c>
      <c r="AX406" s="12" t="e">
        <f t="shared" si="95"/>
        <v>#REF!</v>
      </c>
      <c r="AY406" s="12" t="e">
        <f t="shared" si="96"/>
        <v>#REF!</v>
      </c>
      <c r="AZ406" s="12">
        <f t="shared" si="90"/>
        <v>-14891424031</v>
      </c>
      <c r="BA406" s="12">
        <f t="shared" si="91"/>
        <v>-332374275</v>
      </c>
      <c r="BB406" s="12" t="e">
        <f t="shared" si="97"/>
        <v>#REF!</v>
      </c>
    </row>
    <row r="407" spans="1:54">
      <c r="A407" s="5" t="s">
        <v>863</v>
      </c>
      <c r="B407" s="5" t="s">
        <v>864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98"/>
        <v>14936345471.63</v>
      </c>
      <c r="AF407" s="9">
        <f t="shared" si="99"/>
        <v>14506385571.11</v>
      </c>
      <c r="AG407" s="9">
        <f t="shared" si="100"/>
        <v>453030419.089999</v>
      </c>
      <c r="AH407" s="9">
        <f t="shared" si="101"/>
        <v>454728995.049999</v>
      </c>
      <c r="AI407" s="9">
        <f t="shared" si="102"/>
        <v>318227819.449999</v>
      </c>
      <c r="AJ407" s="12" t="e">
        <f>#REF!-A407</f>
        <v>#REF!</v>
      </c>
      <c r="AK407" s="16"/>
      <c r="AL407" s="9">
        <f t="shared" si="92"/>
        <v>1101955312.43</v>
      </c>
      <c r="AM407" s="16"/>
      <c r="AN407" s="16"/>
      <c r="AO407" s="16"/>
      <c r="AP407" s="16"/>
      <c r="AQ407" s="12" t="e">
        <f>#REF!+#REF!+#REF!</f>
        <v>#REF!</v>
      </c>
      <c r="AR407" s="12">
        <f t="shared" si="89"/>
        <v>-8110770.13</v>
      </c>
      <c r="AS407" s="12" t="e">
        <f>#REF!-AU407+#REF!+#REF!</f>
        <v>#REF!</v>
      </c>
      <c r="AT407" s="12" t="e">
        <f>AS407-VLOOKUP(A407,[1]选股结果!$A$2:$BJ$3005,48,FALSE)*0.08</f>
        <v>#REF!</v>
      </c>
      <c r="AU407" s="12">
        <f t="shared" si="93"/>
        <v>136501175.6</v>
      </c>
      <c r="AV407" s="12" t="e">
        <f>#REF!+S407+H407</f>
        <v>#REF!</v>
      </c>
      <c r="AW407" s="12" t="e">
        <f t="shared" si="94"/>
        <v>#REF!</v>
      </c>
      <c r="AX407" s="12" t="e">
        <f t="shared" si="95"/>
        <v>#REF!</v>
      </c>
      <c r="AY407" s="12" t="e">
        <f t="shared" si="96"/>
        <v>#REF!</v>
      </c>
      <c r="AZ407" s="12">
        <f t="shared" si="90"/>
        <v>-15246957015.1</v>
      </c>
      <c r="BA407" s="12">
        <f t="shared" si="91"/>
        <v>453030419.089999</v>
      </c>
      <c r="BB407" s="12" t="e">
        <f t="shared" si="97"/>
        <v>#REF!</v>
      </c>
    </row>
    <row r="408" spans="1:54">
      <c r="A408" s="5" t="s">
        <v>865</v>
      </c>
      <c r="B408" s="5" t="s">
        <v>866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98"/>
        <v>14927179301.33</v>
      </c>
      <c r="AF408" s="9">
        <f t="shared" si="99"/>
        <v>14456056930.25</v>
      </c>
      <c r="AG408" s="9">
        <f t="shared" si="100"/>
        <v>508977213.73</v>
      </c>
      <c r="AH408" s="9">
        <f t="shared" si="101"/>
        <v>501546855.73</v>
      </c>
      <c r="AI408" s="9">
        <f t="shared" si="102"/>
        <v>446801834.39</v>
      </c>
      <c r="AJ408" s="12" t="e">
        <f>#REF!-A408</f>
        <v>#REF!</v>
      </c>
      <c r="AK408" s="16"/>
      <c r="AL408" s="9">
        <f t="shared" si="92"/>
        <v>460171834.29</v>
      </c>
      <c r="AM408" s="16"/>
      <c r="AN408" s="16"/>
      <c r="AO408" s="16"/>
      <c r="AP408" s="16"/>
      <c r="AQ408" s="12" t="e">
        <f>#REF!+#REF!+#REF!</f>
        <v>#REF!</v>
      </c>
      <c r="AR408" s="12">
        <f t="shared" si="89"/>
        <v>-2776156.42</v>
      </c>
      <c r="AS408" s="12" t="e">
        <f>#REF!-AU408+#REF!+#REF!</f>
        <v>#REF!</v>
      </c>
      <c r="AT408" s="12" t="e">
        <f>AS408-VLOOKUP(A408,[1]选股结果!$A$2:$BJ$3005,48,FALSE)*0.08</f>
        <v>#REF!</v>
      </c>
      <c r="AU408" s="12">
        <f t="shared" si="93"/>
        <v>54745021.34</v>
      </c>
      <c r="AV408" s="12" t="e">
        <f>#REF!+S408+H408</f>
        <v>#REF!</v>
      </c>
      <c r="AW408" s="12" t="e">
        <f t="shared" si="94"/>
        <v>#REF!</v>
      </c>
      <c r="AX408" s="12" t="e">
        <f t="shared" si="95"/>
        <v>#REF!</v>
      </c>
      <c r="AY408" s="12" t="e">
        <f t="shared" si="96"/>
        <v>#REF!</v>
      </c>
      <c r="AZ408" s="12">
        <f t="shared" si="90"/>
        <v>-15021395335.82</v>
      </c>
      <c r="BA408" s="12">
        <f t="shared" si="91"/>
        <v>508977213.73</v>
      </c>
      <c r="BB408" s="12" t="e">
        <f t="shared" si="97"/>
        <v>#REF!</v>
      </c>
    </row>
    <row r="409" spans="1:54">
      <c r="A409" s="5" t="s">
        <v>867</v>
      </c>
      <c r="B409" s="5" t="s">
        <v>868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98"/>
        <v>14878507243.36</v>
      </c>
      <c r="AF409" s="9">
        <f t="shared" si="99"/>
        <v>15731055896.87</v>
      </c>
      <c r="AG409" s="9">
        <f t="shared" si="100"/>
        <v>-876030912.369998</v>
      </c>
      <c r="AH409" s="9">
        <f t="shared" si="101"/>
        <v>-865265082.939998</v>
      </c>
      <c r="AI409" s="9">
        <f t="shared" si="102"/>
        <v>-920447141.779998</v>
      </c>
      <c r="AJ409" s="12" t="e">
        <f>#REF!-A409</f>
        <v>#REF!</v>
      </c>
      <c r="AK409" s="16"/>
      <c r="AL409" s="9">
        <f t="shared" si="92"/>
        <v>112559960.89</v>
      </c>
      <c r="AM409" s="16"/>
      <c r="AN409" s="16"/>
      <c r="AO409" s="16"/>
      <c r="AP409" s="16"/>
      <c r="AQ409" s="12" t="e">
        <f>#REF!+#REF!+#REF!</f>
        <v>#REF!</v>
      </c>
      <c r="AR409" s="12">
        <f t="shared" si="89"/>
        <v>-12725945.53</v>
      </c>
      <c r="AS409" s="12" t="e">
        <f>#REF!-AU409+#REF!+#REF!</f>
        <v>#REF!</v>
      </c>
      <c r="AT409" s="12" t="e">
        <f>AS409-VLOOKUP(A409,[1]选股结果!$A$2:$BJ$3005,48,FALSE)*0.08</f>
        <v>#REF!</v>
      </c>
      <c r="AU409" s="12">
        <f t="shared" si="93"/>
        <v>55182058.8399999</v>
      </c>
      <c r="AV409" s="12" t="e">
        <f>#REF!+S409+H409</f>
        <v>#REF!</v>
      </c>
      <c r="AW409" s="12" t="e">
        <f t="shared" si="94"/>
        <v>#REF!</v>
      </c>
      <c r="AX409" s="12" t="e">
        <f t="shared" si="95"/>
        <v>#REF!</v>
      </c>
      <c r="AY409" s="12" t="e">
        <f t="shared" si="96"/>
        <v>#REF!</v>
      </c>
      <c r="AZ409" s="12">
        <f t="shared" si="90"/>
        <v>-15181559337.34</v>
      </c>
      <c r="BA409" s="12">
        <f t="shared" si="91"/>
        <v>-876030912.369998</v>
      </c>
      <c r="BB409" s="12" t="e">
        <f t="shared" si="97"/>
        <v>#REF!</v>
      </c>
    </row>
    <row r="410" spans="1:54">
      <c r="A410" s="5" t="s">
        <v>869</v>
      </c>
      <c r="B410" s="5" t="s">
        <v>870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98"/>
        <v>14860839707.17</v>
      </c>
      <c r="AF410" s="9">
        <f t="shared" si="99"/>
        <v>13356017495.96</v>
      </c>
      <c r="AG410" s="9">
        <f t="shared" si="100"/>
        <v>1583753589.15</v>
      </c>
      <c r="AH410" s="9">
        <f t="shared" si="101"/>
        <v>1549716426.3</v>
      </c>
      <c r="AI410" s="9">
        <f t="shared" si="102"/>
        <v>1242720817.53</v>
      </c>
      <c r="AJ410" s="12" t="e">
        <f>#REF!-A410</f>
        <v>#REF!</v>
      </c>
      <c r="AK410" s="16"/>
      <c r="AL410" s="9">
        <f t="shared" si="92"/>
        <v>4009842940.79</v>
      </c>
      <c r="AM410" s="16"/>
      <c r="AN410" s="16"/>
      <c r="AO410" s="16"/>
      <c r="AP410" s="16"/>
      <c r="AQ410" s="12" t="e">
        <f>#REF!+#REF!+#REF!</f>
        <v>#REF!</v>
      </c>
      <c r="AR410" s="12">
        <f t="shared" si="89"/>
        <v>-6990713.82</v>
      </c>
      <c r="AS410" s="12" t="e">
        <f>#REF!-AU410+#REF!+#REF!</f>
        <v>#REF!</v>
      </c>
      <c r="AT410" s="12" t="e">
        <f>AS410-VLOOKUP(A410,[1]选股结果!$A$2:$BJ$3005,48,FALSE)*0.08</f>
        <v>#REF!</v>
      </c>
      <c r="AU410" s="12">
        <f t="shared" si="93"/>
        <v>306995608.77</v>
      </c>
      <c r="AV410" s="12" t="e">
        <f>#REF!+S410+H410</f>
        <v>#REF!</v>
      </c>
      <c r="AW410" s="12" t="e">
        <f t="shared" si="94"/>
        <v>#REF!</v>
      </c>
      <c r="AX410" s="12" t="e">
        <f t="shared" si="95"/>
        <v>#REF!</v>
      </c>
      <c r="AY410" s="12" t="e">
        <f t="shared" si="96"/>
        <v>#REF!</v>
      </c>
      <c r="AZ410" s="12">
        <f t="shared" si="90"/>
        <v>-15507027290.88</v>
      </c>
      <c r="BA410" s="12">
        <f t="shared" si="91"/>
        <v>1583753589.15</v>
      </c>
      <c r="BB410" s="12" t="e">
        <f t="shared" si="97"/>
        <v>#REF!</v>
      </c>
    </row>
    <row r="411" spans="1:54">
      <c r="A411" s="5" t="s">
        <v>871</v>
      </c>
      <c r="B411" s="5" t="s">
        <v>872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98"/>
        <v>14855632098.11</v>
      </c>
      <c r="AF411" s="9">
        <f t="shared" si="99"/>
        <v>19409293884.84</v>
      </c>
      <c r="AG411" s="9">
        <f t="shared" si="100"/>
        <v>-6993885797.18</v>
      </c>
      <c r="AH411" s="9">
        <f t="shared" si="101"/>
        <v>-7153183864.27</v>
      </c>
      <c r="AI411" s="9">
        <f t="shared" si="102"/>
        <v>-7022782386.36</v>
      </c>
      <c r="AJ411" s="12" t="e">
        <f>#REF!-A411</f>
        <v>#REF!</v>
      </c>
      <c r="AK411" s="16"/>
      <c r="AL411" s="9">
        <f t="shared" si="92"/>
        <v>7640819797.65</v>
      </c>
      <c r="AM411" s="16"/>
      <c r="AN411" s="16"/>
      <c r="AO411" s="16"/>
      <c r="AP411" s="16"/>
      <c r="AQ411" s="12" t="e">
        <f>#REF!+#REF!+#REF!</f>
        <v>#REF!</v>
      </c>
      <c r="AR411" s="12">
        <f t="shared" si="89"/>
        <v>-82459301.36</v>
      </c>
      <c r="AS411" s="12" t="e">
        <f>#REF!-AU411+#REF!+#REF!</f>
        <v>#REF!</v>
      </c>
      <c r="AT411" s="12" t="e">
        <f>AS411-VLOOKUP(A411,[1]选股结果!$A$2:$BJ$3005,48,FALSE)*0.08</f>
        <v>#REF!</v>
      </c>
      <c r="AU411" s="12">
        <f t="shared" si="93"/>
        <v>-130401477.910001</v>
      </c>
      <c r="AV411" s="12" t="e">
        <f>#REF!+S411+H411</f>
        <v>#REF!</v>
      </c>
      <c r="AW411" s="12" t="e">
        <f t="shared" si="94"/>
        <v>#REF!</v>
      </c>
      <c r="AX411" s="12" t="e">
        <f t="shared" si="95"/>
        <v>#REF!</v>
      </c>
      <c r="AY411" s="12" t="e">
        <f t="shared" si="96"/>
        <v>#REF!</v>
      </c>
      <c r="AZ411" s="12">
        <f t="shared" si="90"/>
        <v>-16249113613.72</v>
      </c>
      <c r="BA411" s="12">
        <f t="shared" si="91"/>
        <v>-6993885797.18</v>
      </c>
      <c r="BB411" s="12" t="e">
        <f t="shared" si="97"/>
        <v>#REF!</v>
      </c>
    </row>
    <row r="412" spans="1:54">
      <c r="A412" s="5" t="s">
        <v>873</v>
      </c>
      <c r="B412" s="5" t="s">
        <v>874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98"/>
        <v>14641985873.58</v>
      </c>
      <c r="AF412" s="9">
        <f t="shared" si="99"/>
        <v>11890394897.95</v>
      </c>
      <c r="AG412" s="9">
        <f t="shared" si="100"/>
        <v>3044838395.58</v>
      </c>
      <c r="AH412" s="9">
        <f t="shared" si="101"/>
        <v>3071896200.19</v>
      </c>
      <c r="AI412" s="9">
        <f t="shared" si="102"/>
        <v>2564512251.36</v>
      </c>
      <c r="AJ412" s="12" t="e">
        <f>#REF!-A412</f>
        <v>#REF!</v>
      </c>
      <c r="AK412" s="16"/>
      <c r="AL412" s="9">
        <f t="shared" si="92"/>
        <v>886377526.53</v>
      </c>
      <c r="AM412" s="16"/>
      <c r="AN412" s="16"/>
      <c r="AO412" s="16"/>
      <c r="AP412" s="16"/>
      <c r="AQ412" s="12" t="e">
        <f>#REF!+#REF!+#REF!</f>
        <v>#REF!</v>
      </c>
      <c r="AR412" s="12">
        <f t="shared" si="89"/>
        <v>-36924930.6</v>
      </c>
      <c r="AS412" s="12" t="e">
        <f>#REF!-AU412+#REF!+#REF!</f>
        <v>#REF!</v>
      </c>
      <c r="AT412" s="12" t="e">
        <f>AS412-VLOOKUP(A412,[1]选股结果!$A$2:$BJ$3005,48,FALSE)*0.08</f>
        <v>#REF!</v>
      </c>
      <c r="AU412" s="12">
        <f t="shared" si="93"/>
        <v>507383948.83</v>
      </c>
      <c r="AV412" s="12" t="e">
        <f>#REF!+S412+H412</f>
        <v>#REF!</v>
      </c>
      <c r="AW412" s="12" t="e">
        <f t="shared" si="94"/>
        <v>#REF!</v>
      </c>
      <c r="AX412" s="12" t="e">
        <f t="shared" si="95"/>
        <v>#REF!</v>
      </c>
      <c r="AY412" s="12" t="e">
        <f t="shared" si="96"/>
        <v>#REF!</v>
      </c>
      <c r="AZ412" s="12">
        <f t="shared" si="90"/>
        <v>-15368550599.05</v>
      </c>
      <c r="BA412" s="12">
        <f t="shared" si="91"/>
        <v>3044838395.58</v>
      </c>
      <c r="BB412" s="12" t="e">
        <f t="shared" si="97"/>
        <v>#REF!</v>
      </c>
    </row>
    <row r="413" spans="1:54">
      <c r="A413" s="5" t="s">
        <v>875</v>
      </c>
      <c r="B413" s="5" t="s">
        <v>876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98"/>
        <v>14572647979.74</v>
      </c>
      <c r="AF413" s="9">
        <f t="shared" si="99"/>
        <v>13188733721.23</v>
      </c>
      <c r="AG413" s="9">
        <f t="shared" si="100"/>
        <v>1531850223.72</v>
      </c>
      <c r="AH413" s="9">
        <f t="shared" si="101"/>
        <v>1537775688.06</v>
      </c>
      <c r="AI413" s="9">
        <f t="shared" si="102"/>
        <v>1282338310.9</v>
      </c>
      <c r="AJ413" s="12" t="e">
        <f>#REF!-A413</f>
        <v>#REF!</v>
      </c>
      <c r="AK413" s="16"/>
      <c r="AL413" s="9">
        <f t="shared" si="92"/>
        <v>1369147830.22</v>
      </c>
      <c r="AM413" s="16"/>
      <c r="AN413" s="16"/>
      <c r="AO413" s="16"/>
      <c r="AP413" s="16"/>
      <c r="AQ413" s="12" t="e">
        <f>#REF!+#REF!+#REF!</f>
        <v>#REF!</v>
      </c>
      <c r="AR413" s="12">
        <f t="shared" si="89"/>
        <v>-11169747.17</v>
      </c>
      <c r="AS413" s="12" t="e">
        <f>#REF!-AU413+#REF!+#REF!</f>
        <v>#REF!</v>
      </c>
      <c r="AT413" s="12" t="e">
        <f>AS413-VLOOKUP(A413,[1]选股结果!$A$2:$BJ$3005,48,FALSE)*0.08</f>
        <v>#REF!</v>
      </c>
      <c r="AU413" s="12">
        <f t="shared" si="93"/>
        <v>255437377.16</v>
      </c>
      <c r="AV413" s="12" t="e">
        <f>#REF!+S413+H413</f>
        <v>#REF!</v>
      </c>
      <c r="AW413" s="12" t="e">
        <f t="shared" si="94"/>
        <v>#REF!</v>
      </c>
      <c r="AX413" s="12" t="e">
        <f t="shared" si="95"/>
        <v>#REF!</v>
      </c>
      <c r="AY413" s="12" t="e">
        <f t="shared" si="96"/>
        <v>#REF!</v>
      </c>
      <c r="AZ413" s="12">
        <f t="shared" si="90"/>
        <v>-14908499921.94</v>
      </c>
      <c r="BA413" s="12">
        <f t="shared" si="91"/>
        <v>1531850223.72</v>
      </c>
      <c r="BB413" s="12" t="e">
        <f t="shared" si="97"/>
        <v>#REF!</v>
      </c>
    </row>
    <row r="414" spans="1:54">
      <c r="A414" s="5" t="s">
        <v>877</v>
      </c>
      <c r="B414" s="5" t="s">
        <v>878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98"/>
        <v>14448220648.75</v>
      </c>
      <c r="AF414" s="9">
        <f t="shared" si="99"/>
        <v>14287141978.85</v>
      </c>
      <c r="AG414" s="9">
        <f t="shared" si="100"/>
        <v>-280936602.979998</v>
      </c>
      <c r="AH414" s="9">
        <f t="shared" si="101"/>
        <v>-276356460.969998</v>
      </c>
      <c r="AI414" s="9">
        <f t="shared" si="102"/>
        <v>-217524827.009998</v>
      </c>
      <c r="AJ414" s="12" t="e">
        <f>#REF!-A414</f>
        <v>#REF!</v>
      </c>
      <c r="AK414" s="16"/>
      <c r="AL414" s="9">
        <f t="shared" si="92"/>
        <v>647694357.81</v>
      </c>
      <c r="AM414" s="16"/>
      <c r="AN414" s="16"/>
      <c r="AO414" s="16"/>
      <c r="AP414" s="16"/>
      <c r="AQ414" s="12" t="e">
        <f>#REF!+#REF!+#REF!</f>
        <v>#REF!</v>
      </c>
      <c r="AR414" s="12">
        <f t="shared" si="89"/>
        <v>-8460621.03</v>
      </c>
      <c r="AS414" s="12" t="e">
        <f>#REF!-AU414+#REF!+#REF!</f>
        <v>#REF!</v>
      </c>
      <c r="AT414" s="12" t="e">
        <f>AS414-VLOOKUP(A414,[1]选股结果!$A$2:$BJ$3005,48,FALSE)*0.08</f>
        <v>#REF!</v>
      </c>
      <c r="AU414" s="12">
        <f t="shared" si="93"/>
        <v>-58831633.96</v>
      </c>
      <c r="AV414" s="12" t="e">
        <f>#REF!+S414+H414</f>
        <v>#REF!</v>
      </c>
      <c r="AW414" s="12" t="e">
        <f t="shared" si="94"/>
        <v>#REF!</v>
      </c>
      <c r="AX414" s="12" t="e">
        <f t="shared" si="95"/>
        <v>#REF!</v>
      </c>
      <c r="AY414" s="12" t="e">
        <f t="shared" si="96"/>
        <v>#REF!</v>
      </c>
      <c r="AZ414" s="12">
        <f t="shared" si="90"/>
        <v>-14436373185.24</v>
      </c>
      <c r="BA414" s="12">
        <f t="shared" si="91"/>
        <v>-280936602.979998</v>
      </c>
      <c r="BB414" s="12" t="e">
        <f t="shared" si="97"/>
        <v>#REF!</v>
      </c>
    </row>
    <row r="415" spans="1:54">
      <c r="A415" s="5" t="s">
        <v>879</v>
      </c>
      <c r="B415" s="5" t="s">
        <v>880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98"/>
        <v>14401894341.17</v>
      </c>
      <c r="AF415" s="9">
        <f t="shared" si="99"/>
        <v>12054170141.63</v>
      </c>
      <c r="AG415" s="9">
        <f t="shared" si="100"/>
        <v>2351571749.17</v>
      </c>
      <c r="AH415" s="9">
        <f t="shared" si="101"/>
        <v>2365871942.33</v>
      </c>
      <c r="AI415" s="9">
        <f t="shared" si="102"/>
        <v>2039426945.2</v>
      </c>
      <c r="AJ415" s="12" t="e">
        <f>#REF!-A415</f>
        <v>#REF!</v>
      </c>
      <c r="AK415" s="16"/>
      <c r="AL415" s="9">
        <f t="shared" si="92"/>
        <v>1908878245.14</v>
      </c>
      <c r="AM415" s="16"/>
      <c r="AN415" s="16"/>
      <c r="AO415" s="16"/>
      <c r="AP415" s="16"/>
      <c r="AQ415" s="12" t="e">
        <f>#REF!+#REF!+#REF!</f>
        <v>#REF!</v>
      </c>
      <c r="AR415" s="12">
        <f t="shared" si="89"/>
        <v>-24440543.07</v>
      </c>
      <c r="AS415" s="12" t="e">
        <f>#REF!-AU415+#REF!+#REF!</f>
        <v>#REF!</v>
      </c>
      <c r="AT415" s="12" t="e">
        <f>AS415-VLOOKUP(A415,[1]选股结果!$A$2:$BJ$3005,48,FALSE)*0.08</f>
        <v>#REF!</v>
      </c>
      <c r="AU415" s="12">
        <f t="shared" si="93"/>
        <v>326444997.13</v>
      </c>
      <c r="AV415" s="12" t="e">
        <f>#REF!+S415+H415</f>
        <v>#REF!</v>
      </c>
      <c r="AW415" s="12" t="e">
        <f t="shared" si="94"/>
        <v>#REF!</v>
      </c>
      <c r="AX415" s="12" t="e">
        <f t="shared" si="95"/>
        <v>#REF!</v>
      </c>
      <c r="AY415" s="12" t="e">
        <f t="shared" si="96"/>
        <v>#REF!</v>
      </c>
      <c r="AZ415" s="12">
        <f t="shared" si="90"/>
        <v>-14587949282.36</v>
      </c>
      <c r="BA415" s="12">
        <f t="shared" si="91"/>
        <v>2351571749.17</v>
      </c>
      <c r="BB415" s="12" t="e">
        <f t="shared" si="97"/>
        <v>#REF!</v>
      </c>
    </row>
    <row r="416" spans="1:54">
      <c r="A416" s="5" t="s">
        <v>881</v>
      </c>
      <c r="B416" s="5" t="s">
        <v>882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98"/>
        <v>14325374785.83</v>
      </c>
      <c r="AF416" s="9">
        <f t="shared" si="99"/>
        <v>13783899929</v>
      </c>
      <c r="AG416" s="9">
        <f t="shared" si="100"/>
        <v>836186705.25</v>
      </c>
      <c r="AH416" s="9">
        <f t="shared" si="101"/>
        <v>841133637.13</v>
      </c>
      <c r="AI416" s="9">
        <f t="shared" si="102"/>
        <v>736697547.39</v>
      </c>
      <c r="AJ416" s="12" t="e">
        <f>#REF!-A416</f>
        <v>#REF!</v>
      </c>
      <c r="AK416" s="16"/>
      <c r="AL416" s="9">
        <f t="shared" si="92"/>
        <v>685102772.37</v>
      </c>
      <c r="AM416" s="16"/>
      <c r="AN416" s="16"/>
      <c r="AO416" s="16"/>
      <c r="AP416" s="16"/>
      <c r="AQ416" s="12" t="e">
        <f>#REF!+#REF!+#REF!</f>
        <v>#REF!</v>
      </c>
      <c r="AR416" s="12">
        <f t="shared" si="89"/>
        <v>-9000049.14</v>
      </c>
      <c r="AS416" s="12" t="e">
        <f>#REF!-AU416+#REF!+#REF!</f>
        <v>#REF!</v>
      </c>
      <c r="AT416" s="12" t="e">
        <f>AS416-VLOOKUP(A416,[1]选股结果!$A$2:$BJ$3005,48,FALSE)*0.08</f>
        <v>#REF!</v>
      </c>
      <c r="AU416" s="12">
        <f t="shared" si="93"/>
        <v>104436089.74</v>
      </c>
      <c r="AV416" s="12" t="e">
        <f>#REF!+S416+H416</f>
        <v>#REF!</v>
      </c>
      <c r="AW416" s="12" t="e">
        <f t="shared" si="94"/>
        <v>#REF!</v>
      </c>
      <c r="AX416" s="12" t="e">
        <f t="shared" si="95"/>
        <v>#REF!</v>
      </c>
      <c r="AY416" s="12" t="e">
        <f t="shared" si="96"/>
        <v>#REF!</v>
      </c>
      <c r="AZ416" s="12">
        <f t="shared" si="90"/>
        <v>-14314943838.18</v>
      </c>
      <c r="BA416" s="12">
        <f t="shared" si="91"/>
        <v>836186705.25</v>
      </c>
      <c r="BB416" s="12" t="e">
        <f t="shared" si="97"/>
        <v>#REF!</v>
      </c>
    </row>
    <row r="417" spans="1:54">
      <c r="A417" s="5" t="s">
        <v>883</v>
      </c>
      <c r="B417" s="5" t="s">
        <v>884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98"/>
        <v>14315091137</v>
      </c>
      <c r="AF417" s="9">
        <f t="shared" si="99"/>
        <v>13295907469</v>
      </c>
      <c r="AG417" s="9">
        <f t="shared" si="100"/>
        <v>790528486</v>
      </c>
      <c r="AH417" s="9">
        <f t="shared" si="101"/>
        <v>792511262</v>
      </c>
      <c r="AI417" s="9">
        <f t="shared" si="102"/>
        <v>790033051</v>
      </c>
      <c r="AJ417" s="12" t="e">
        <f>#REF!-A417</f>
        <v>#REF!</v>
      </c>
      <c r="AK417" s="16"/>
      <c r="AL417" s="9">
        <f t="shared" si="92"/>
        <v>1345021363</v>
      </c>
      <c r="AM417" s="16"/>
      <c r="AN417" s="16"/>
      <c r="AO417" s="16"/>
      <c r="AP417" s="16"/>
      <c r="AQ417" s="12" t="e">
        <f>#REF!+#REF!+#REF!</f>
        <v>#REF!</v>
      </c>
      <c r="AR417" s="12">
        <f t="shared" si="89"/>
        <v>-6961114</v>
      </c>
      <c r="AS417" s="12" t="e">
        <f>#REF!-AU417+#REF!+#REF!</f>
        <v>#REF!</v>
      </c>
      <c r="AT417" s="12" t="e">
        <f>AS417-VLOOKUP(A417,[1]选股结果!$A$2:$BJ$3005,48,FALSE)*0.08</f>
        <v>#REF!</v>
      </c>
      <c r="AU417" s="12">
        <f t="shared" si="93"/>
        <v>2478211</v>
      </c>
      <c r="AV417" s="12" t="e">
        <f>#REF!+S417+H417</f>
        <v>#REF!</v>
      </c>
      <c r="AW417" s="12" t="e">
        <f t="shared" si="94"/>
        <v>#REF!</v>
      </c>
      <c r="AX417" s="12" t="e">
        <f t="shared" si="95"/>
        <v>#REF!</v>
      </c>
      <c r="AY417" s="12" t="e">
        <f t="shared" si="96"/>
        <v>#REF!</v>
      </c>
      <c r="AZ417" s="12">
        <f t="shared" si="90"/>
        <v>-14304232183</v>
      </c>
      <c r="BA417" s="12">
        <f t="shared" si="91"/>
        <v>790528486</v>
      </c>
      <c r="BB417" s="12" t="e">
        <f t="shared" si="97"/>
        <v>#REF!</v>
      </c>
    </row>
    <row r="418" spans="1:54">
      <c r="A418" s="5" t="s">
        <v>885</v>
      </c>
      <c r="B418" s="5" t="s">
        <v>886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98"/>
        <v>14202745326.6</v>
      </c>
      <c r="AF418" s="9">
        <f t="shared" si="99"/>
        <v>13299037817.64</v>
      </c>
      <c r="AG418" s="9">
        <f t="shared" si="100"/>
        <v>638307826.599999</v>
      </c>
      <c r="AH418" s="9">
        <f t="shared" si="101"/>
        <v>638040705.429999</v>
      </c>
      <c r="AI418" s="9">
        <f t="shared" si="102"/>
        <v>568285364.099999</v>
      </c>
      <c r="AJ418" s="12" t="e">
        <f>#REF!-A418</f>
        <v>#REF!</v>
      </c>
      <c r="AK418" s="16"/>
      <c r="AL418" s="9">
        <f t="shared" si="92"/>
        <v>925032411.88</v>
      </c>
      <c r="AM418" s="16"/>
      <c r="AN418" s="16"/>
      <c r="AO418" s="16"/>
      <c r="AP418" s="16"/>
      <c r="AQ418" s="12" t="e">
        <f>#REF!+#REF!+#REF!</f>
        <v>#REF!</v>
      </c>
      <c r="AR418" s="12">
        <f t="shared" si="89"/>
        <v>-1707972.68</v>
      </c>
      <c r="AS418" s="12" t="e">
        <f>#REF!-AU418+#REF!+#REF!</f>
        <v>#REF!</v>
      </c>
      <c r="AT418" s="12" t="e">
        <f>AS418-VLOOKUP(A418,[1]选股结果!$A$2:$BJ$3005,48,FALSE)*0.08</f>
        <v>#REF!</v>
      </c>
      <c r="AU418" s="12">
        <f t="shared" si="93"/>
        <v>69755341.33</v>
      </c>
      <c r="AV418" s="12" t="e">
        <f>#REF!+S418+H418</f>
        <v>#REF!</v>
      </c>
      <c r="AW418" s="12" t="e">
        <f t="shared" si="94"/>
        <v>#REF!</v>
      </c>
      <c r="AX418" s="12" t="e">
        <f t="shared" si="95"/>
        <v>#REF!</v>
      </c>
      <c r="AY418" s="12" t="e">
        <f t="shared" si="96"/>
        <v>#REF!</v>
      </c>
      <c r="AZ418" s="12">
        <f t="shared" si="90"/>
        <v>-14461905917.24</v>
      </c>
      <c r="BA418" s="12">
        <f t="shared" si="91"/>
        <v>638307826.599999</v>
      </c>
      <c r="BB418" s="12" t="e">
        <f t="shared" si="97"/>
        <v>#REF!</v>
      </c>
    </row>
    <row r="419" spans="1:54">
      <c r="A419" s="5" t="s">
        <v>887</v>
      </c>
      <c r="B419" s="5" t="s">
        <v>888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98"/>
        <v>14193756690.05</v>
      </c>
      <c r="AF419" s="9">
        <f t="shared" si="99"/>
        <v>13510188116.28</v>
      </c>
      <c r="AG419" s="9">
        <f t="shared" si="100"/>
        <v>681736451.319999</v>
      </c>
      <c r="AH419" s="9">
        <f t="shared" si="101"/>
        <v>682139537.609999</v>
      </c>
      <c r="AI419" s="9">
        <f t="shared" si="102"/>
        <v>597803163.629999</v>
      </c>
      <c r="AJ419" s="12" t="e">
        <f>#REF!-A419</f>
        <v>#REF!</v>
      </c>
      <c r="AK419" s="16"/>
      <c r="AL419" s="9">
        <f t="shared" si="92"/>
        <v>677040275.92</v>
      </c>
      <c r="AM419" s="16"/>
      <c r="AN419" s="16"/>
      <c r="AO419" s="16"/>
      <c r="AP419" s="16"/>
      <c r="AQ419" s="12" t="e">
        <f>#REF!+#REF!+#REF!</f>
        <v>#REF!</v>
      </c>
      <c r="AR419" s="12">
        <f t="shared" si="89"/>
        <v>-1320117.5</v>
      </c>
      <c r="AS419" s="12" t="e">
        <f>#REF!-AU419+#REF!+#REF!</f>
        <v>#REF!</v>
      </c>
      <c r="AT419" s="12" t="e">
        <f>AS419-VLOOKUP(A419,[1]选股结果!$A$2:$BJ$3005,48,FALSE)*0.08</f>
        <v>#REF!</v>
      </c>
      <c r="AU419" s="12">
        <f t="shared" si="93"/>
        <v>84336373.9799999</v>
      </c>
      <c r="AV419" s="12" t="e">
        <f>#REF!+S419+H419</f>
        <v>#REF!</v>
      </c>
      <c r="AW419" s="12" t="e">
        <f t="shared" si="94"/>
        <v>#REF!</v>
      </c>
      <c r="AX419" s="12" t="e">
        <f t="shared" si="95"/>
        <v>#REF!</v>
      </c>
      <c r="AY419" s="12" t="e">
        <f t="shared" si="96"/>
        <v>#REF!</v>
      </c>
      <c r="AZ419" s="12">
        <f t="shared" si="90"/>
        <v>-14265450794.11</v>
      </c>
      <c r="BA419" s="12">
        <f t="shared" si="91"/>
        <v>681736451.319999</v>
      </c>
      <c r="BB419" s="12" t="e">
        <f t="shared" si="97"/>
        <v>#REF!</v>
      </c>
    </row>
    <row r="420" spans="1:54">
      <c r="A420" s="5" t="s">
        <v>889</v>
      </c>
      <c r="B420" s="5" t="s">
        <v>890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98"/>
        <v>14156055933.96</v>
      </c>
      <c r="AF420" s="9">
        <f t="shared" si="99"/>
        <v>11133289417.66</v>
      </c>
      <c r="AG420" s="9">
        <f t="shared" si="100"/>
        <v>2639224420.21</v>
      </c>
      <c r="AH420" s="9">
        <f t="shared" si="101"/>
        <v>2659977395.57</v>
      </c>
      <c r="AI420" s="9">
        <f t="shared" si="102"/>
        <v>1990081141.5</v>
      </c>
      <c r="AJ420" s="12" t="e">
        <f>#REF!-A420</f>
        <v>#REF!</v>
      </c>
      <c r="AK420" s="16"/>
      <c r="AL420" s="9">
        <f t="shared" si="92"/>
        <v>3610462043.12</v>
      </c>
      <c r="AM420" s="16"/>
      <c r="AN420" s="16"/>
      <c r="AO420" s="16"/>
      <c r="AP420" s="16"/>
      <c r="AQ420" s="12" t="e">
        <f>#REF!+#REF!+#REF!</f>
        <v>#REF!</v>
      </c>
      <c r="AR420" s="12">
        <f t="shared" si="89"/>
        <v>-23850428.26</v>
      </c>
      <c r="AS420" s="12" t="e">
        <f>#REF!-AU420+#REF!+#REF!</f>
        <v>#REF!</v>
      </c>
      <c r="AT420" s="12" t="e">
        <f>AS420-VLOOKUP(A420,[1]选股结果!$A$2:$BJ$3005,48,FALSE)*0.08</f>
        <v>#REF!</v>
      </c>
      <c r="AU420" s="12">
        <f t="shared" si="93"/>
        <v>669896254.07</v>
      </c>
      <c r="AV420" s="12" t="e">
        <f>#REF!+S420+H420</f>
        <v>#REF!</v>
      </c>
      <c r="AW420" s="12" t="e">
        <f t="shared" si="94"/>
        <v>#REF!</v>
      </c>
      <c r="AX420" s="12" t="e">
        <f t="shared" si="95"/>
        <v>#REF!</v>
      </c>
      <c r="AY420" s="12" t="e">
        <f t="shared" si="96"/>
        <v>#REF!</v>
      </c>
      <c r="AZ420" s="12">
        <f t="shared" si="90"/>
        <v>-14700605402.97</v>
      </c>
      <c r="BA420" s="12">
        <f t="shared" si="91"/>
        <v>2639224420.21</v>
      </c>
      <c r="BB420" s="12" t="e">
        <f t="shared" si="97"/>
        <v>#REF!</v>
      </c>
    </row>
    <row r="421" spans="1:54">
      <c r="A421" s="5" t="s">
        <v>891</v>
      </c>
      <c r="B421" s="5" t="s">
        <v>892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98"/>
        <v>14155751769.64</v>
      </c>
      <c r="AF421" s="9">
        <f t="shared" si="99"/>
        <v>12394524854.27</v>
      </c>
      <c r="AG421" s="9">
        <f t="shared" si="100"/>
        <v>1364112240.25</v>
      </c>
      <c r="AH421" s="9">
        <f t="shared" si="101"/>
        <v>1386202145.13</v>
      </c>
      <c r="AI421" s="9">
        <f t="shared" si="102"/>
        <v>1144954816.41</v>
      </c>
      <c r="AJ421" s="12" t="e">
        <f>#REF!-A421</f>
        <v>#REF!</v>
      </c>
      <c r="AK421" s="16"/>
      <c r="AL421" s="9">
        <f t="shared" si="92"/>
        <v>1422387841.91</v>
      </c>
      <c r="AM421" s="16"/>
      <c r="AN421" s="16"/>
      <c r="AO421" s="16"/>
      <c r="AP421" s="16"/>
      <c r="AQ421" s="12" t="e">
        <f>#REF!+#REF!+#REF!</f>
        <v>#REF!</v>
      </c>
      <c r="AR421" s="12">
        <f t="shared" si="89"/>
        <v>-13720546.57</v>
      </c>
      <c r="AS421" s="12" t="e">
        <f>#REF!-AU421+#REF!+#REF!</f>
        <v>#REF!</v>
      </c>
      <c r="AT421" s="12" t="e">
        <f>AS421-VLOOKUP(A421,[1]选股结果!$A$2:$BJ$3005,48,FALSE)*0.08</f>
        <v>#REF!</v>
      </c>
      <c r="AU421" s="12">
        <f t="shared" si="93"/>
        <v>241247328.72</v>
      </c>
      <c r="AV421" s="12" t="e">
        <f>#REF!+S421+H421</f>
        <v>#REF!</v>
      </c>
      <c r="AW421" s="12" t="e">
        <f t="shared" si="94"/>
        <v>#REF!</v>
      </c>
      <c r="AX421" s="12" t="e">
        <f t="shared" si="95"/>
        <v>#REF!</v>
      </c>
      <c r="AY421" s="12" t="e">
        <f t="shared" si="96"/>
        <v>#REF!</v>
      </c>
      <c r="AZ421" s="12">
        <f t="shared" si="90"/>
        <v>-14459011849.12</v>
      </c>
      <c r="BA421" s="12">
        <f t="shared" si="91"/>
        <v>1364112240.25</v>
      </c>
      <c r="BB421" s="12" t="e">
        <f t="shared" si="97"/>
        <v>#REF!</v>
      </c>
    </row>
    <row r="422" spans="1:54">
      <c r="A422" s="5" t="s">
        <v>893</v>
      </c>
      <c r="B422" s="5" t="s">
        <v>894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98"/>
        <v>14116491465.22</v>
      </c>
      <c r="AF422" s="9">
        <f t="shared" si="99"/>
        <v>12819287959.72</v>
      </c>
      <c r="AG422" s="9">
        <f t="shared" si="100"/>
        <v>1697008653.89</v>
      </c>
      <c r="AH422" s="9">
        <f t="shared" si="101"/>
        <v>1697008937.69</v>
      </c>
      <c r="AI422" s="9">
        <f t="shared" si="102"/>
        <v>1547848622.01</v>
      </c>
      <c r="AJ422" s="12" t="e">
        <f>#REF!-A422</f>
        <v>#REF!</v>
      </c>
      <c r="AK422" s="16"/>
      <c r="AL422" s="9">
        <f t="shared" si="92"/>
        <v>230942527.06</v>
      </c>
      <c r="AM422" s="16"/>
      <c r="AN422" s="16"/>
      <c r="AO422" s="16"/>
      <c r="AP422" s="16"/>
      <c r="AQ422" s="12" t="e">
        <f>#REF!+#REF!+#REF!</f>
        <v>#REF!</v>
      </c>
      <c r="AR422" s="12">
        <f t="shared" si="89"/>
        <v>-283.8</v>
      </c>
      <c r="AS422" s="12" t="e">
        <f>#REF!-AU422+#REF!+#REF!</f>
        <v>#REF!</v>
      </c>
      <c r="AT422" s="12" t="e">
        <f>AS422-VLOOKUP(A422,[1]选股结果!$A$2:$BJ$3005,48,FALSE)*0.08</f>
        <v>#REF!</v>
      </c>
      <c r="AU422" s="12">
        <f t="shared" si="93"/>
        <v>149160315.68</v>
      </c>
      <c r="AV422" s="12" t="e">
        <f>#REF!+S422+H422</f>
        <v>#REF!</v>
      </c>
      <c r="AW422" s="12" t="e">
        <f t="shared" si="94"/>
        <v>#REF!</v>
      </c>
      <c r="AX422" s="12" t="e">
        <f t="shared" si="95"/>
        <v>#REF!</v>
      </c>
      <c r="AY422" s="12" t="e">
        <f t="shared" si="96"/>
        <v>#REF!</v>
      </c>
      <c r="AZ422" s="12">
        <f t="shared" si="90"/>
        <v>-14397284978.38</v>
      </c>
      <c r="BA422" s="12">
        <f t="shared" si="91"/>
        <v>1697008653.89</v>
      </c>
      <c r="BB422" s="12" t="e">
        <f t="shared" si="97"/>
        <v>#REF!</v>
      </c>
    </row>
    <row r="423" spans="1:54">
      <c r="A423" s="5" t="s">
        <v>895</v>
      </c>
      <c r="B423" s="5" t="s">
        <v>896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98"/>
        <v>14115106199.93</v>
      </c>
      <c r="AF423" s="9">
        <f t="shared" si="99"/>
        <v>8108231931.17</v>
      </c>
      <c r="AG423" s="9">
        <f t="shared" si="100"/>
        <v>5969188740.74</v>
      </c>
      <c r="AH423" s="9">
        <f t="shared" si="101"/>
        <v>5941021305.4</v>
      </c>
      <c r="AI423" s="9">
        <f t="shared" si="102"/>
        <v>4958769099.53</v>
      </c>
      <c r="AJ423" s="12" t="e">
        <f>#REF!-A423</f>
        <v>#REF!</v>
      </c>
      <c r="AK423" s="16"/>
      <c r="AL423" s="9">
        <f t="shared" si="92"/>
        <v>525855789.02</v>
      </c>
      <c r="AM423" s="16"/>
      <c r="AN423" s="16"/>
      <c r="AO423" s="16"/>
      <c r="AP423" s="16"/>
      <c r="AQ423" s="12" t="e">
        <f>#REF!+#REF!+#REF!</f>
        <v>#REF!</v>
      </c>
      <c r="AR423" s="12">
        <f t="shared" si="89"/>
        <v>-14725316.2</v>
      </c>
      <c r="AS423" s="12" t="e">
        <f>#REF!-AU423+#REF!+#REF!</f>
        <v>#REF!</v>
      </c>
      <c r="AT423" s="12" t="e">
        <f>AS423-VLOOKUP(A423,[1]选股结果!$A$2:$BJ$3005,48,FALSE)*0.08</f>
        <v>#REF!</v>
      </c>
      <c r="AU423" s="12">
        <f t="shared" si="93"/>
        <v>982252205.87</v>
      </c>
      <c r="AV423" s="12" t="e">
        <f>#REF!+S423+H423</f>
        <v>#REF!</v>
      </c>
      <c r="AW423" s="12" t="e">
        <f t="shared" si="94"/>
        <v>#REF!</v>
      </c>
      <c r="AX423" s="12" t="e">
        <f t="shared" si="95"/>
        <v>#REF!</v>
      </c>
      <c r="AY423" s="12" t="e">
        <f t="shared" si="96"/>
        <v>#REF!</v>
      </c>
      <c r="AZ423" s="12">
        <f t="shared" si="90"/>
        <v>-15015861818.17</v>
      </c>
      <c r="BA423" s="12">
        <f t="shared" si="91"/>
        <v>5969188740.74</v>
      </c>
      <c r="BB423" s="12" t="e">
        <f t="shared" si="97"/>
        <v>#REF!</v>
      </c>
    </row>
    <row r="424" spans="1:54">
      <c r="A424" s="5" t="s">
        <v>897</v>
      </c>
      <c r="B424" s="5" t="s">
        <v>898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98"/>
        <v>14109824614.36</v>
      </c>
      <c r="AF424" s="9">
        <f t="shared" si="99"/>
        <v>5985994328.76</v>
      </c>
      <c r="AG424" s="9">
        <f t="shared" si="100"/>
        <v>8302296291.18</v>
      </c>
      <c r="AH424" s="9">
        <f t="shared" si="101"/>
        <v>8277296587.46</v>
      </c>
      <c r="AI424" s="9">
        <f t="shared" si="102"/>
        <v>6262998575.03</v>
      </c>
      <c r="AJ424" s="12" t="e">
        <f>#REF!-A424</f>
        <v>#REF!</v>
      </c>
      <c r="AK424" s="16"/>
      <c r="AL424" s="9">
        <f t="shared" si="92"/>
        <v>4188544131.47</v>
      </c>
      <c r="AM424" s="16"/>
      <c r="AN424" s="16"/>
      <c r="AO424" s="16"/>
      <c r="AP424" s="16"/>
      <c r="AQ424" s="12" t="e">
        <f>#REF!+#REF!+#REF!</f>
        <v>#REF!</v>
      </c>
      <c r="AR424" s="12">
        <f t="shared" si="89"/>
        <v>-37176240.33</v>
      </c>
      <c r="AS424" s="12" t="e">
        <f>#REF!-AU424+#REF!+#REF!</f>
        <v>#REF!</v>
      </c>
      <c r="AT424" s="12" t="e">
        <f>AS424-VLOOKUP(A424,[1]选股结果!$A$2:$BJ$3005,48,FALSE)*0.08</f>
        <v>#REF!</v>
      </c>
      <c r="AU424" s="12">
        <f t="shared" si="93"/>
        <v>2014298012.43</v>
      </c>
      <c r="AV424" s="12" t="e">
        <f>#REF!+S424+H424</f>
        <v>#REF!</v>
      </c>
      <c r="AW424" s="12" t="e">
        <f t="shared" si="94"/>
        <v>#REF!</v>
      </c>
      <c r="AX424" s="12" t="e">
        <f t="shared" si="95"/>
        <v>#REF!</v>
      </c>
      <c r="AY424" s="12" t="e">
        <f t="shared" si="96"/>
        <v>#REF!</v>
      </c>
      <c r="AZ424" s="12">
        <f t="shared" si="90"/>
        <v>-14506990959.11</v>
      </c>
      <c r="BA424" s="12">
        <f t="shared" si="91"/>
        <v>8302296291.18</v>
      </c>
      <c r="BB424" s="12" t="e">
        <f t="shared" si="97"/>
        <v>#REF!</v>
      </c>
    </row>
    <row r="425" spans="1:54">
      <c r="A425" s="5" t="s">
        <v>899</v>
      </c>
      <c r="B425" s="5" t="s">
        <v>900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98"/>
        <v>14064596527.26</v>
      </c>
      <c r="AF425" s="9">
        <f t="shared" si="99"/>
        <v>12163253687.76</v>
      </c>
      <c r="AG425" s="9">
        <f t="shared" si="100"/>
        <v>2073740337.75</v>
      </c>
      <c r="AH425" s="9">
        <f t="shared" si="101"/>
        <v>2076154123.71</v>
      </c>
      <c r="AI425" s="9">
        <f t="shared" si="102"/>
        <v>1555304477.19</v>
      </c>
      <c r="AJ425" s="12" t="e">
        <f>#REF!-A425</f>
        <v>#REF!</v>
      </c>
      <c r="AK425" s="16"/>
      <c r="AL425" s="9">
        <f t="shared" si="92"/>
        <v>280799647.75</v>
      </c>
      <c r="AM425" s="16"/>
      <c r="AN425" s="16"/>
      <c r="AO425" s="16"/>
      <c r="AP425" s="16"/>
      <c r="AQ425" s="12" t="e">
        <f>#REF!+#REF!+#REF!</f>
        <v>#REF!</v>
      </c>
      <c r="AR425" s="12">
        <f t="shared" si="89"/>
        <v>-8660369.98</v>
      </c>
      <c r="AS425" s="12" t="e">
        <f>#REF!-AU425+#REF!+#REF!</f>
        <v>#REF!</v>
      </c>
      <c r="AT425" s="12" t="e">
        <f>AS425-VLOOKUP(A425,[1]选股结果!$A$2:$BJ$3005,48,FALSE)*0.08</f>
        <v>#REF!</v>
      </c>
      <c r="AU425" s="12">
        <f t="shared" si="93"/>
        <v>520849646.52</v>
      </c>
      <c r="AV425" s="12" t="e">
        <f>#REF!+S425+H425</f>
        <v>#REF!</v>
      </c>
      <c r="AW425" s="12" t="e">
        <f t="shared" si="94"/>
        <v>#REF!</v>
      </c>
      <c r="AX425" s="12" t="e">
        <f t="shared" si="95"/>
        <v>#REF!</v>
      </c>
      <c r="AY425" s="12" t="e">
        <f t="shared" si="96"/>
        <v>#REF!</v>
      </c>
      <c r="AZ425" s="12">
        <f t="shared" si="90"/>
        <v>-14574004551.97</v>
      </c>
      <c r="BA425" s="12">
        <f t="shared" si="91"/>
        <v>2073740337.75</v>
      </c>
      <c r="BB425" s="12" t="e">
        <f t="shared" si="97"/>
        <v>#REF!</v>
      </c>
    </row>
    <row r="426" spans="1:54">
      <c r="A426" s="5" t="s">
        <v>901</v>
      </c>
      <c r="B426" s="5" t="s">
        <v>902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98"/>
        <v>13941781495.15</v>
      </c>
      <c r="AF426" s="9">
        <f t="shared" si="99"/>
        <v>13625281062.52</v>
      </c>
      <c r="AG426" s="9">
        <f t="shared" si="100"/>
        <v>314691315.599999</v>
      </c>
      <c r="AH426" s="9">
        <f t="shared" si="101"/>
        <v>316855041.079999</v>
      </c>
      <c r="AI426" s="9">
        <f t="shared" si="102"/>
        <v>273129048.589999</v>
      </c>
      <c r="AJ426" s="12" t="e">
        <f>#REF!-A426</f>
        <v>#REF!</v>
      </c>
      <c r="AK426" s="16"/>
      <c r="AL426" s="9">
        <f t="shared" si="92"/>
        <v>522648352.94</v>
      </c>
      <c r="AM426" s="16"/>
      <c r="AN426" s="16"/>
      <c r="AO426" s="16"/>
      <c r="AP426" s="16"/>
      <c r="AQ426" s="12" t="e">
        <f>#REF!+#REF!+#REF!</f>
        <v>#REF!</v>
      </c>
      <c r="AR426" s="12">
        <f t="shared" si="89"/>
        <v>-5607011.99</v>
      </c>
      <c r="AS426" s="12" t="e">
        <f>#REF!-AU426+#REF!+#REF!</f>
        <v>#REF!</v>
      </c>
      <c r="AT426" s="12" t="e">
        <f>AS426-VLOOKUP(A426,[1]选股结果!$A$2:$BJ$3005,48,FALSE)*0.08</f>
        <v>#REF!</v>
      </c>
      <c r="AU426" s="12">
        <f t="shared" si="93"/>
        <v>43725992.49</v>
      </c>
      <c r="AV426" s="12" t="e">
        <f>#REF!+S426+H426</f>
        <v>#REF!</v>
      </c>
      <c r="AW426" s="12" t="e">
        <f t="shared" si="94"/>
        <v>#REF!</v>
      </c>
      <c r="AX426" s="12" t="e">
        <f t="shared" si="95"/>
        <v>#REF!</v>
      </c>
      <c r="AY426" s="12" t="e">
        <f t="shared" si="96"/>
        <v>#REF!</v>
      </c>
      <c r="AZ426" s="12">
        <f t="shared" si="90"/>
        <v>-13948206084.59</v>
      </c>
      <c r="BA426" s="12">
        <f t="shared" si="91"/>
        <v>314691315.599999</v>
      </c>
      <c r="BB426" s="12" t="e">
        <f t="shared" si="97"/>
        <v>#REF!</v>
      </c>
    </row>
    <row r="427" spans="1:54">
      <c r="A427" s="5" t="s">
        <v>903</v>
      </c>
      <c r="B427" s="5" t="s">
        <v>904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98"/>
        <v>13915010518.02</v>
      </c>
      <c r="AF427" s="9">
        <f t="shared" si="99"/>
        <v>13872478761.87</v>
      </c>
      <c r="AG427" s="9">
        <f t="shared" si="100"/>
        <v>26908855.0299996</v>
      </c>
      <c r="AH427" s="9">
        <f t="shared" si="101"/>
        <v>33031874.6899996</v>
      </c>
      <c r="AI427" s="9">
        <f t="shared" si="102"/>
        <v>3637231.8099996</v>
      </c>
      <c r="AJ427" s="12" t="e">
        <f>#REF!-A427</f>
        <v>#REF!</v>
      </c>
      <c r="AK427" s="16"/>
      <c r="AL427" s="9">
        <f t="shared" si="92"/>
        <v>1422249955.73</v>
      </c>
      <c r="AM427" s="16"/>
      <c r="AN427" s="16"/>
      <c r="AO427" s="16"/>
      <c r="AP427" s="16"/>
      <c r="AQ427" s="12" t="e">
        <f>#REF!+#REF!+#REF!</f>
        <v>#REF!</v>
      </c>
      <c r="AR427" s="12">
        <f t="shared" si="89"/>
        <v>-8126104.09</v>
      </c>
      <c r="AS427" s="12" t="e">
        <f>#REF!-AU427+#REF!+#REF!</f>
        <v>#REF!</v>
      </c>
      <c r="AT427" s="12" t="e">
        <f>AS427-VLOOKUP(A427,[1]选股结果!$A$2:$BJ$3005,48,FALSE)*0.08</f>
        <v>#REF!</v>
      </c>
      <c r="AU427" s="12">
        <f t="shared" si="93"/>
        <v>29394642.88</v>
      </c>
      <c r="AV427" s="12" t="e">
        <f>#REF!+S427+H427</f>
        <v>#REF!</v>
      </c>
      <c r="AW427" s="12" t="e">
        <f t="shared" si="94"/>
        <v>#REF!</v>
      </c>
      <c r="AX427" s="12" t="e">
        <f t="shared" si="95"/>
        <v>#REF!</v>
      </c>
      <c r="AY427" s="12" t="e">
        <f t="shared" si="96"/>
        <v>#REF!</v>
      </c>
      <c r="AZ427" s="12">
        <f t="shared" si="90"/>
        <v>-13822880339.56</v>
      </c>
      <c r="BA427" s="12">
        <f t="shared" si="91"/>
        <v>26908855.0299996</v>
      </c>
      <c r="BB427" s="12" t="e">
        <f t="shared" si="97"/>
        <v>#REF!</v>
      </c>
    </row>
    <row r="428" spans="1:54">
      <c r="A428" s="5" t="s">
        <v>905</v>
      </c>
      <c r="B428" s="5" t="s">
        <v>906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98"/>
        <v>13883711965.63</v>
      </c>
      <c r="AF428" s="9">
        <f t="shared" si="99"/>
        <v>82810768.18</v>
      </c>
      <c r="AG428" s="9">
        <f t="shared" si="100"/>
        <v>15734708937.62</v>
      </c>
      <c r="AH428" s="9">
        <f t="shared" si="101"/>
        <v>15730161900.62</v>
      </c>
      <c r="AI428" s="9">
        <f t="shared" si="102"/>
        <v>14358475495.05</v>
      </c>
      <c r="AJ428" s="12" t="e">
        <f>#REF!-A428</f>
        <v>#REF!</v>
      </c>
      <c r="AK428" s="16"/>
      <c r="AL428" s="9">
        <f t="shared" si="92"/>
        <v>67643148.05</v>
      </c>
      <c r="AM428" s="16"/>
      <c r="AN428" s="16"/>
      <c r="AO428" s="16"/>
      <c r="AP428" s="16"/>
      <c r="AQ428" s="12" t="e">
        <f>#REF!+#REF!+#REF!</f>
        <v>#REF!</v>
      </c>
      <c r="AR428" s="12">
        <f t="shared" si="89"/>
        <v>-325977.06</v>
      </c>
      <c r="AS428" s="12" t="e">
        <f>#REF!-AU428+#REF!+#REF!</f>
        <v>#REF!</v>
      </c>
      <c r="AT428" s="12" t="e">
        <f>AS428-VLOOKUP(A428,[1]选股结果!$A$2:$BJ$3005,48,FALSE)*0.08</f>
        <v>#REF!</v>
      </c>
      <c r="AU428" s="12">
        <f t="shared" si="93"/>
        <v>1371686405.57</v>
      </c>
      <c r="AV428" s="12" t="e">
        <f>#REF!+S428+H428</f>
        <v>#REF!</v>
      </c>
      <c r="AW428" s="12" t="e">
        <f t="shared" si="94"/>
        <v>#REF!</v>
      </c>
      <c r="AX428" s="12" t="e">
        <f t="shared" si="95"/>
        <v>#REF!</v>
      </c>
      <c r="AY428" s="12" t="e">
        <f t="shared" si="96"/>
        <v>#REF!</v>
      </c>
      <c r="AZ428" s="12">
        <f t="shared" si="90"/>
        <v>-15177786594.14</v>
      </c>
      <c r="BA428" s="12">
        <f t="shared" si="91"/>
        <v>15734708937.62</v>
      </c>
      <c r="BB428" s="12" t="e">
        <f t="shared" si="97"/>
        <v>#REF!</v>
      </c>
    </row>
    <row r="429" spans="1:54">
      <c r="A429" s="5" t="s">
        <v>907</v>
      </c>
      <c r="B429" s="5" t="s">
        <v>908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98"/>
        <v>13868597463.28</v>
      </c>
      <c r="AF429" s="9">
        <f t="shared" si="99"/>
        <v>13353031321.25</v>
      </c>
      <c r="AG429" s="9">
        <f t="shared" si="100"/>
        <v>519696748.670003</v>
      </c>
      <c r="AH429" s="9">
        <f t="shared" si="101"/>
        <v>519304008.850003</v>
      </c>
      <c r="AI429" s="9">
        <f t="shared" si="102"/>
        <v>429268223.900003</v>
      </c>
      <c r="AJ429" s="12" t="e">
        <f>#REF!-A429</f>
        <v>#REF!</v>
      </c>
      <c r="AK429" s="16"/>
      <c r="AL429" s="9">
        <f t="shared" si="92"/>
        <v>140162085.55</v>
      </c>
      <c r="AM429" s="16"/>
      <c r="AN429" s="16"/>
      <c r="AO429" s="16"/>
      <c r="AP429" s="16"/>
      <c r="AQ429" s="12" t="e">
        <f>#REF!+#REF!+#REF!</f>
        <v>#REF!</v>
      </c>
      <c r="AR429" s="12">
        <f t="shared" si="89"/>
        <v>-182906.87</v>
      </c>
      <c r="AS429" s="12" t="e">
        <f>#REF!-AU429+#REF!+#REF!</f>
        <v>#REF!</v>
      </c>
      <c r="AT429" s="12" t="e">
        <f>AS429-VLOOKUP(A429,[1]选股结果!$A$2:$BJ$3005,48,FALSE)*0.08</f>
        <v>#REF!</v>
      </c>
      <c r="AU429" s="12">
        <f t="shared" si="93"/>
        <v>90035784.95</v>
      </c>
      <c r="AV429" s="12" t="e">
        <f>#REF!+S429+H429</f>
        <v>#REF!</v>
      </c>
      <c r="AW429" s="12" t="e">
        <f t="shared" si="94"/>
        <v>#REF!</v>
      </c>
      <c r="AX429" s="12" t="e">
        <f t="shared" si="95"/>
        <v>#REF!</v>
      </c>
      <c r="AY429" s="12" t="e">
        <f t="shared" si="96"/>
        <v>#REF!</v>
      </c>
      <c r="AZ429" s="12">
        <f t="shared" si="90"/>
        <v>-13925424443.21</v>
      </c>
      <c r="BA429" s="12">
        <f t="shared" si="91"/>
        <v>519696748.670003</v>
      </c>
      <c r="BB429" s="12" t="e">
        <f t="shared" si="97"/>
        <v>#REF!</v>
      </c>
    </row>
    <row r="430" spans="1:54">
      <c r="A430" s="5" t="s">
        <v>909</v>
      </c>
      <c r="B430" s="5" t="s">
        <v>910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98"/>
        <v>13836296677.7</v>
      </c>
      <c r="AF430" s="9">
        <f t="shared" si="99"/>
        <v>9027196182</v>
      </c>
      <c r="AG430" s="9">
        <f t="shared" si="100"/>
        <v>5086917088.38</v>
      </c>
      <c r="AH430" s="9">
        <f t="shared" si="101"/>
        <v>5059736652.64</v>
      </c>
      <c r="AI430" s="9">
        <f t="shared" si="102"/>
        <v>4228148501.61</v>
      </c>
      <c r="AJ430" s="12" t="e">
        <f>#REF!-A430</f>
        <v>#REF!</v>
      </c>
      <c r="AK430" s="16"/>
      <c r="AL430" s="9">
        <f t="shared" si="92"/>
        <v>896593391.67</v>
      </c>
      <c r="AM430" s="16"/>
      <c r="AN430" s="16"/>
      <c r="AO430" s="16"/>
      <c r="AP430" s="16"/>
      <c r="AQ430" s="12" t="e">
        <f>#REF!+#REF!+#REF!</f>
        <v>#REF!</v>
      </c>
      <c r="AR430" s="12">
        <f t="shared" si="89"/>
        <v>-20496720.8</v>
      </c>
      <c r="AS430" s="12" t="e">
        <f>#REF!-AU430+#REF!+#REF!</f>
        <v>#REF!</v>
      </c>
      <c r="AT430" s="12" t="e">
        <f>AS430-VLOOKUP(A430,[1]选股结果!$A$2:$BJ$3005,48,FALSE)*0.08</f>
        <v>#REF!</v>
      </c>
      <c r="AU430" s="12">
        <f t="shared" si="93"/>
        <v>831588151.03</v>
      </c>
      <c r="AV430" s="12" t="e">
        <f>#REF!+S430+H430</f>
        <v>#REF!</v>
      </c>
      <c r="AW430" s="12" t="e">
        <f t="shared" si="94"/>
        <v>#REF!</v>
      </c>
      <c r="AX430" s="12" t="e">
        <f t="shared" si="95"/>
        <v>#REF!</v>
      </c>
      <c r="AY430" s="12" t="e">
        <f t="shared" si="96"/>
        <v>#REF!</v>
      </c>
      <c r="AZ430" s="12">
        <f t="shared" si="90"/>
        <v>-14980927430.05</v>
      </c>
      <c r="BA430" s="12">
        <f t="shared" si="91"/>
        <v>5086917088.38</v>
      </c>
      <c r="BB430" s="12" t="e">
        <f t="shared" si="97"/>
        <v>#REF!</v>
      </c>
    </row>
    <row r="431" spans="1:54">
      <c r="A431" s="5" t="s">
        <v>911</v>
      </c>
      <c r="B431" s="5" t="s">
        <v>912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98"/>
        <v>13816267073.79</v>
      </c>
      <c r="AF431" s="9">
        <f t="shared" si="99"/>
        <v>13360909803.96</v>
      </c>
      <c r="AG431" s="9">
        <f t="shared" si="100"/>
        <v>443940775.960002</v>
      </c>
      <c r="AH431" s="9">
        <f t="shared" si="101"/>
        <v>445035087.930002</v>
      </c>
      <c r="AI431" s="9">
        <f t="shared" si="102"/>
        <v>314028434.860002</v>
      </c>
      <c r="AJ431" s="12" t="e">
        <f>#REF!-A431</f>
        <v>#REF!</v>
      </c>
      <c r="AK431" s="16"/>
      <c r="AL431" s="9">
        <f t="shared" si="92"/>
        <v>156100299.62</v>
      </c>
      <c r="AM431" s="16"/>
      <c r="AN431" s="16"/>
      <c r="AO431" s="16"/>
      <c r="AP431" s="16"/>
      <c r="AQ431" s="12" t="e">
        <f>#REF!+#REF!+#REF!</f>
        <v>#REF!</v>
      </c>
      <c r="AR431" s="12">
        <f t="shared" si="89"/>
        <v>-1211878.21</v>
      </c>
      <c r="AS431" s="12" t="e">
        <f>#REF!-AU431+#REF!+#REF!</f>
        <v>#REF!</v>
      </c>
      <c r="AT431" s="12" t="e">
        <f>AS431-VLOOKUP(A431,[1]选股结果!$A$2:$BJ$3005,48,FALSE)*0.08</f>
        <v>#REF!</v>
      </c>
      <c r="AU431" s="12">
        <f t="shared" si="93"/>
        <v>131006653.07</v>
      </c>
      <c r="AV431" s="12" t="e">
        <f>#REF!+S431+H431</f>
        <v>#REF!</v>
      </c>
      <c r="AW431" s="12" t="e">
        <f t="shared" si="94"/>
        <v>#REF!</v>
      </c>
      <c r="AX431" s="12" t="e">
        <f t="shared" si="95"/>
        <v>#REF!</v>
      </c>
      <c r="AY431" s="12" t="e">
        <f t="shared" si="96"/>
        <v>#REF!</v>
      </c>
      <c r="AZ431" s="12">
        <f t="shared" si="90"/>
        <v>-13947114765.96</v>
      </c>
      <c r="BA431" s="12">
        <f t="shared" si="91"/>
        <v>443940775.960002</v>
      </c>
      <c r="BB431" s="12" t="e">
        <f t="shared" si="97"/>
        <v>#REF!</v>
      </c>
    </row>
    <row r="432" spans="1:54">
      <c r="A432" s="5" t="s">
        <v>913</v>
      </c>
      <c r="B432" s="5" t="s">
        <v>914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98"/>
        <v>13732817698.37</v>
      </c>
      <c r="AF432" s="9">
        <f t="shared" si="99"/>
        <v>14014289020.42</v>
      </c>
      <c r="AG432" s="9">
        <f t="shared" si="100"/>
        <v>-2276584.62999732</v>
      </c>
      <c r="AH432" s="9">
        <f t="shared" si="101"/>
        <v>-5062474.70999732</v>
      </c>
      <c r="AI432" s="9">
        <f t="shared" si="102"/>
        <v>-10247135.7399973</v>
      </c>
      <c r="AJ432" s="12" t="e">
        <f>#REF!-A432</f>
        <v>#REF!</v>
      </c>
      <c r="AK432" s="16"/>
      <c r="AL432" s="9">
        <f t="shared" si="92"/>
        <v>212858578.15</v>
      </c>
      <c r="AM432" s="16"/>
      <c r="AN432" s="16"/>
      <c r="AO432" s="16"/>
      <c r="AP432" s="16"/>
      <c r="AQ432" s="12" t="e">
        <f>#REF!+#REF!+#REF!</f>
        <v>#REF!</v>
      </c>
      <c r="AR432" s="12">
        <f t="shared" si="89"/>
        <v>-5295878.16</v>
      </c>
      <c r="AS432" s="12" t="e">
        <f>#REF!-AU432+#REF!+#REF!</f>
        <v>#REF!</v>
      </c>
      <c r="AT432" s="12" t="e">
        <f>AS432-VLOOKUP(A432,[1]选股结果!$A$2:$BJ$3005,48,FALSE)*0.08</f>
        <v>#REF!</v>
      </c>
      <c r="AU432" s="12">
        <f t="shared" si="93"/>
        <v>5184661.02999998</v>
      </c>
      <c r="AV432" s="12" t="e">
        <f>#REF!+S432+H432</f>
        <v>#REF!</v>
      </c>
      <c r="AW432" s="12" t="e">
        <f t="shared" si="94"/>
        <v>#REF!</v>
      </c>
      <c r="AX432" s="12" t="e">
        <f t="shared" si="95"/>
        <v>#REF!</v>
      </c>
      <c r="AY432" s="12" t="e">
        <f t="shared" si="96"/>
        <v>#REF!</v>
      </c>
      <c r="AZ432" s="12">
        <f t="shared" si="90"/>
        <v>-14277325403.21</v>
      </c>
      <c r="BA432" s="12">
        <f t="shared" si="91"/>
        <v>-2276584.62999732</v>
      </c>
      <c r="BB432" s="12" t="e">
        <f t="shared" si="97"/>
        <v>#REF!</v>
      </c>
    </row>
    <row r="433" spans="1:54">
      <c r="A433" s="5" t="s">
        <v>915</v>
      </c>
      <c r="B433" s="5" t="s">
        <v>916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98"/>
        <v>13663760354.82</v>
      </c>
      <c r="AF433" s="9">
        <f t="shared" si="99"/>
        <v>13047036285.45</v>
      </c>
      <c r="AG433" s="9">
        <f t="shared" si="100"/>
        <v>604898748.020001</v>
      </c>
      <c r="AH433" s="9">
        <f t="shared" si="101"/>
        <v>608513117.060001</v>
      </c>
      <c r="AI433" s="9">
        <f t="shared" si="102"/>
        <v>494906629.060001</v>
      </c>
      <c r="AJ433" s="12" t="e">
        <f>#REF!-A433</f>
        <v>#REF!</v>
      </c>
      <c r="AK433" s="16"/>
      <c r="AL433" s="9">
        <f t="shared" si="92"/>
        <v>200094393.57</v>
      </c>
      <c r="AM433" s="16"/>
      <c r="AN433" s="16"/>
      <c r="AO433" s="16"/>
      <c r="AP433" s="16"/>
      <c r="AQ433" s="12" t="e">
        <f>#REF!+#REF!+#REF!</f>
        <v>#REF!</v>
      </c>
      <c r="AR433" s="12">
        <f t="shared" si="89"/>
        <v>-7263243.39</v>
      </c>
      <c r="AS433" s="12" t="e">
        <f>#REF!-AU433+#REF!+#REF!</f>
        <v>#REF!</v>
      </c>
      <c r="AT433" s="12" t="e">
        <f>AS433-VLOOKUP(A433,[1]选股结果!$A$2:$BJ$3005,48,FALSE)*0.08</f>
        <v>#REF!</v>
      </c>
      <c r="AU433" s="12">
        <f t="shared" si="93"/>
        <v>113606488</v>
      </c>
      <c r="AV433" s="12" t="e">
        <f>#REF!+S433+H433</f>
        <v>#REF!</v>
      </c>
      <c r="AW433" s="12" t="e">
        <f t="shared" si="94"/>
        <v>#REF!</v>
      </c>
      <c r="AX433" s="12" t="e">
        <f t="shared" si="95"/>
        <v>#REF!</v>
      </c>
      <c r="AY433" s="12" t="e">
        <f t="shared" si="96"/>
        <v>#REF!</v>
      </c>
      <c r="AZ433" s="12">
        <f t="shared" si="90"/>
        <v>-13890155775.84</v>
      </c>
      <c r="BA433" s="12">
        <f t="shared" si="91"/>
        <v>604898748.020001</v>
      </c>
      <c r="BB433" s="12" t="e">
        <f t="shared" si="97"/>
        <v>#REF!</v>
      </c>
    </row>
    <row r="434" spans="1:54">
      <c r="A434" s="5" t="s">
        <v>917</v>
      </c>
      <c r="B434" s="5" t="s">
        <v>918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98"/>
        <v>13558992030.38</v>
      </c>
      <c r="AF434" s="9">
        <f t="shared" si="99"/>
        <v>12969959135.21</v>
      </c>
      <c r="AG434" s="9">
        <f t="shared" si="100"/>
        <v>590090674.76</v>
      </c>
      <c r="AH434" s="9">
        <f t="shared" si="101"/>
        <v>601040210.77</v>
      </c>
      <c r="AI434" s="9">
        <f t="shared" si="102"/>
        <v>465794536.68</v>
      </c>
      <c r="AJ434" s="12" t="e">
        <f>#REF!-A434</f>
        <v>#REF!</v>
      </c>
      <c r="AK434" s="16"/>
      <c r="AL434" s="9">
        <f t="shared" si="92"/>
        <v>586155449.25</v>
      </c>
      <c r="AM434" s="16"/>
      <c r="AN434" s="16"/>
      <c r="AO434" s="16"/>
      <c r="AP434" s="16"/>
      <c r="AQ434" s="12" t="e">
        <f>#REF!+#REF!+#REF!</f>
        <v>#REF!</v>
      </c>
      <c r="AR434" s="12">
        <f t="shared" si="89"/>
        <v>-12217458.32</v>
      </c>
      <c r="AS434" s="12" t="e">
        <f>#REF!-AU434+#REF!+#REF!</f>
        <v>#REF!</v>
      </c>
      <c r="AT434" s="12" t="e">
        <f>AS434-VLOOKUP(A434,[1]选股结果!$A$2:$BJ$3005,48,FALSE)*0.08</f>
        <v>#REF!</v>
      </c>
      <c r="AU434" s="12">
        <f t="shared" si="93"/>
        <v>135245674.09</v>
      </c>
      <c r="AV434" s="12" t="e">
        <f>#REF!+S434+H434</f>
        <v>#REF!</v>
      </c>
      <c r="AW434" s="12" t="e">
        <f t="shared" si="94"/>
        <v>#REF!</v>
      </c>
      <c r="AX434" s="12" t="e">
        <f t="shared" si="95"/>
        <v>#REF!</v>
      </c>
      <c r="AY434" s="12" t="e">
        <f t="shared" si="96"/>
        <v>#REF!</v>
      </c>
      <c r="AZ434" s="12">
        <f t="shared" si="90"/>
        <v>-14037773614.43</v>
      </c>
      <c r="BA434" s="12">
        <f t="shared" si="91"/>
        <v>590090674.76</v>
      </c>
      <c r="BB434" s="12" t="e">
        <f t="shared" si="97"/>
        <v>#REF!</v>
      </c>
    </row>
    <row r="435" spans="1:54">
      <c r="A435" s="5" t="s">
        <v>919</v>
      </c>
      <c r="B435" s="5" t="s">
        <v>920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98"/>
        <v>13508092287.75</v>
      </c>
      <c r="AF435" s="9">
        <f t="shared" si="99"/>
        <v>13006106061.14</v>
      </c>
      <c r="AG435" s="9">
        <f t="shared" si="100"/>
        <v>2315923860.39</v>
      </c>
      <c r="AH435" s="9">
        <f t="shared" si="101"/>
        <v>2318522195.73</v>
      </c>
      <c r="AI435" s="9">
        <f t="shared" si="102"/>
        <v>2185614984.41</v>
      </c>
      <c r="AJ435" s="12" t="e">
        <f>#REF!-A435</f>
        <v>#REF!</v>
      </c>
      <c r="AK435" s="16"/>
      <c r="AL435" s="9">
        <f t="shared" si="92"/>
        <v>552971309.01</v>
      </c>
      <c r="AM435" s="16"/>
      <c r="AN435" s="16"/>
      <c r="AO435" s="16"/>
      <c r="AP435" s="16"/>
      <c r="AQ435" s="12" t="e">
        <f>#REF!+#REF!+#REF!</f>
        <v>#REF!</v>
      </c>
      <c r="AR435" s="12">
        <f t="shared" si="89"/>
        <v>-10490618.32</v>
      </c>
      <c r="AS435" s="12" t="e">
        <f>#REF!-AU435+#REF!+#REF!</f>
        <v>#REF!</v>
      </c>
      <c r="AT435" s="12" t="e">
        <f>AS435-VLOOKUP(A435,[1]选股结果!$A$2:$BJ$3005,48,FALSE)*0.08</f>
        <v>#REF!</v>
      </c>
      <c r="AU435" s="12">
        <f t="shared" si="93"/>
        <v>132907211.32</v>
      </c>
      <c r="AV435" s="12" t="e">
        <f>#REF!+S435+H435</f>
        <v>#REF!</v>
      </c>
      <c r="AW435" s="12" t="e">
        <f t="shared" si="94"/>
        <v>#REF!</v>
      </c>
      <c r="AX435" s="12" t="e">
        <f t="shared" si="95"/>
        <v>#REF!</v>
      </c>
      <c r="AY435" s="12" t="e">
        <f t="shared" si="96"/>
        <v>#REF!</v>
      </c>
      <c r="AZ435" s="12">
        <f t="shared" si="90"/>
        <v>-14103534654.04</v>
      </c>
      <c r="BA435" s="12">
        <f t="shared" si="91"/>
        <v>2315923860.39</v>
      </c>
      <c r="BB435" s="12" t="e">
        <f t="shared" si="97"/>
        <v>#REF!</v>
      </c>
    </row>
    <row r="436" spans="1:54">
      <c r="A436" s="5" t="s">
        <v>921</v>
      </c>
      <c r="B436" s="5" t="s">
        <v>922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98"/>
        <v>13454152366.32</v>
      </c>
      <c r="AF436" s="9">
        <f t="shared" si="99"/>
        <v>12282505350.21</v>
      </c>
      <c r="AG436" s="9">
        <f t="shared" si="100"/>
        <v>1034680266.97</v>
      </c>
      <c r="AH436" s="9">
        <f t="shared" si="101"/>
        <v>1032162742.96</v>
      </c>
      <c r="AI436" s="9">
        <f t="shared" si="102"/>
        <v>844788858.21</v>
      </c>
      <c r="AJ436" s="12" t="e">
        <f>#REF!-A436</f>
        <v>#REF!</v>
      </c>
      <c r="AK436" s="16"/>
      <c r="AL436" s="9">
        <f t="shared" si="92"/>
        <v>2801401904.51</v>
      </c>
      <c r="AM436" s="16"/>
      <c r="AN436" s="16"/>
      <c r="AO436" s="16"/>
      <c r="AP436" s="16"/>
      <c r="AQ436" s="12" t="e">
        <f>#REF!+#REF!+#REF!</f>
        <v>#REF!</v>
      </c>
      <c r="AR436" s="12">
        <f t="shared" si="89"/>
        <v>-32941882.5</v>
      </c>
      <c r="AS436" s="12" t="e">
        <f>#REF!-AU436+#REF!+#REF!</f>
        <v>#REF!</v>
      </c>
      <c r="AT436" s="12" t="e">
        <f>AS436-VLOOKUP(A436,[1]选股结果!$A$2:$BJ$3005,48,FALSE)*0.08</f>
        <v>#REF!</v>
      </c>
      <c r="AU436" s="12">
        <f t="shared" si="93"/>
        <v>187373884.75</v>
      </c>
      <c r="AV436" s="12" t="e">
        <f>#REF!+S436+H436</f>
        <v>#REF!</v>
      </c>
      <c r="AW436" s="12" t="e">
        <f t="shared" si="94"/>
        <v>#REF!</v>
      </c>
      <c r="AX436" s="12" t="e">
        <f t="shared" si="95"/>
        <v>#REF!</v>
      </c>
      <c r="AY436" s="12" t="e">
        <f t="shared" si="96"/>
        <v>#REF!</v>
      </c>
      <c r="AZ436" s="12">
        <f t="shared" si="90"/>
        <v>-13990213656.38</v>
      </c>
      <c r="BA436" s="12">
        <f t="shared" si="91"/>
        <v>1034680266.97</v>
      </c>
      <c r="BB436" s="12" t="e">
        <f t="shared" si="97"/>
        <v>#REF!</v>
      </c>
    </row>
    <row r="437" spans="1:54">
      <c r="A437" s="5" t="s">
        <v>923</v>
      </c>
      <c r="B437" s="5" t="s">
        <v>924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98"/>
        <v>13385659150.51</v>
      </c>
      <c r="AF437" s="9">
        <f t="shared" si="99"/>
        <v>10031129123.44</v>
      </c>
      <c r="AG437" s="9">
        <f t="shared" si="100"/>
        <v>3714778287.49</v>
      </c>
      <c r="AH437" s="9">
        <f t="shared" si="101"/>
        <v>3702320557.32</v>
      </c>
      <c r="AI437" s="9">
        <f t="shared" si="102"/>
        <v>3142673014.95</v>
      </c>
      <c r="AJ437" s="12" t="e">
        <f>#REF!-A437</f>
        <v>#REF!</v>
      </c>
      <c r="AK437" s="16"/>
      <c r="AL437" s="9">
        <f t="shared" si="92"/>
        <v>990312069.64</v>
      </c>
      <c r="AM437" s="16"/>
      <c r="AN437" s="16"/>
      <c r="AO437" s="16"/>
      <c r="AP437" s="16"/>
      <c r="AQ437" s="12" t="e">
        <f>#REF!+#REF!+#REF!</f>
        <v>#REF!</v>
      </c>
      <c r="AR437" s="12">
        <f t="shared" si="89"/>
        <v>-5010881.82</v>
      </c>
      <c r="AS437" s="12" t="e">
        <f>#REF!-AU437+#REF!+#REF!</f>
        <v>#REF!</v>
      </c>
      <c r="AT437" s="12" t="e">
        <f>AS437-VLOOKUP(A437,[1]选股结果!$A$2:$BJ$3005,48,FALSE)*0.08</f>
        <v>#REF!</v>
      </c>
      <c r="AU437" s="12">
        <f t="shared" si="93"/>
        <v>559647542.37</v>
      </c>
      <c r="AV437" s="12" t="e">
        <f>#REF!+S437+H437</f>
        <v>#REF!</v>
      </c>
      <c r="AW437" s="12" t="e">
        <f t="shared" si="94"/>
        <v>#REF!</v>
      </c>
      <c r="AX437" s="12" t="e">
        <f t="shared" si="95"/>
        <v>#REF!</v>
      </c>
      <c r="AY437" s="12" t="e">
        <f t="shared" si="96"/>
        <v>#REF!</v>
      </c>
      <c r="AZ437" s="12">
        <f t="shared" si="90"/>
        <v>-13960530780.68</v>
      </c>
      <c r="BA437" s="12">
        <f t="shared" si="91"/>
        <v>3714778287.49</v>
      </c>
      <c r="BB437" s="12" t="e">
        <f t="shared" si="97"/>
        <v>#REF!</v>
      </c>
    </row>
    <row r="438" spans="1:54">
      <c r="A438" s="5" t="s">
        <v>925</v>
      </c>
      <c r="B438" s="5" t="s">
        <v>926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98"/>
        <v>13377478868.51</v>
      </c>
      <c r="AF438" s="9">
        <f t="shared" si="99"/>
        <v>12555106102.35</v>
      </c>
      <c r="AG438" s="9">
        <f t="shared" si="100"/>
        <v>823085131.880002</v>
      </c>
      <c r="AH438" s="9">
        <f t="shared" si="101"/>
        <v>834017272.670002</v>
      </c>
      <c r="AI438" s="9">
        <f t="shared" si="102"/>
        <v>588794751.040002</v>
      </c>
      <c r="AJ438" s="12" t="e">
        <f>#REF!-A438</f>
        <v>#REF!</v>
      </c>
      <c r="AK438" s="16"/>
      <c r="AL438" s="9">
        <f t="shared" si="92"/>
        <v>379830436.47</v>
      </c>
      <c r="AM438" s="16"/>
      <c r="AN438" s="16"/>
      <c r="AO438" s="16"/>
      <c r="AP438" s="16"/>
      <c r="AQ438" s="12" t="e">
        <f>#REF!+#REF!+#REF!</f>
        <v>#REF!</v>
      </c>
      <c r="AR438" s="12">
        <f t="shared" si="89"/>
        <v>-17956645.39</v>
      </c>
      <c r="AS438" s="12" t="e">
        <f>#REF!-AU438+#REF!+#REF!</f>
        <v>#REF!</v>
      </c>
      <c r="AT438" s="12" t="e">
        <f>AS438-VLOOKUP(A438,[1]选股结果!$A$2:$BJ$3005,48,FALSE)*0.08</f>
        <v>#REF!</v>
      </c>
      <c r="AU438" s="12">
        <f t="shared" si="93"/>
        <v>245222521.63</v>
      </c>
      <c r="AV438" s="12" t="e">
        <f>#REF!+S438+H438</f>
        <v>#REF!</v>
      </c>
      <c r="AW438" s="12" t="e">
        <f t="shared" si="94"/>
        <v>#REF!</v>
      </c>
      <c r="AX438" s="12" t="e">
        <f t="shared" si="95"/>
        <v>#REF!</v>
      </c>
      <c r="AY438" s="12" t="e">
        <f t="shared" si="96"/>
        <v>#REF!</v>
      </c>
      <c r="AZ438" s="12">
        <f t="shared" si="90"/>
        <v>-13653967119.73</v>
      </c>
      <c r="BA438" s="12">
        <f t="shared" si="91"/>
        <v>823085131.880002</v>
      </c>
      <c r="BB438" s="12" t="e">
        <f t="shared" si="97"/>
        <v>#REF!</v>
      </c>
    </row>
    <row r="439" spans="1:54">
      <c r="A439" s="5" t="s">
        <v>927</v>
      </c>
      <c r="B439" s="5" t="s">
        <v>928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98"/>
        <v>13322017222.28</v>
      </c>
      <c r="AF439" s="9">
        <f t="shared" si="99"/>
        <v>13720474212.44</v>
      </c>
      <c r="AG439" s="9">
        <f t="shared" si="100"/>
        <v>-609629716.2</v>
      </c>
      <c r="AH439" s="9">
        <f t="shared" si="101"/>
        <v>-589972450.27</v>
      </c>
      <c r="AI439" s="9">
        <f t="shared" si="102"/>
        <v>-584696299.25</v>
      </c>
      <c r="AJ439" s="12" t="e">
        <f>#REF!-A439</f>
        <v>#REF!</v>
      </c>
      <c r="AK439" s="16"/>
      <c r="AL439" s="9">
        <f t="shared" si="92"/>
        <v>823657071.95</v>
      </c>
      <c r="AM439" s="16"/>
      <c r="AN439" s="16"/>
      <c r="AO439" s="16"/>
      <c r="AP439" s="16"/>
      <c r="AQ439" s="12" t="e">
        <f>#REF!+#REF!+#REF!</f>
        <v>#REF!</v>
      </c>
      <c r="AR439" s="12">
        <f t="shared" si="89"/>
        <v>-28561764.38</v>
      </c>
      <c r="AS439" s="12" t="e">
        <f>#REF!-AU439+#REF!+#REF!</f>
        <v>#REF!</v>
      </c>
      <c r="AT439" s="12" t="e">
        <f>AS439-VLOOKUP(A439,[1]选股结果!$A$2:$BJ$3005,48,FALSE)*0.08</f>
        <v>#REF!</v>
      </c>
      <c r="AU439" s="12">
        <f t="shared" si="93"/>
        <v>-5276151.01999998</v>
      </c>
      <c r="AV439" s="12" t="e">
        <f>#REF!+S439+H439</f>
        <v>#REF!</v>
      </c>
      <c r="AW439" s="12" t="e">
        <f t="shared" si="94"/>
        <v>#REF!</v>
      </c>
      <c r="AX439" s="12" t="e">
        <f t="shared" si="95"/>
        <v>#REF!</v>
      </c>
      <c r="AY439" s="12" t="e">
        <f t="shared" si="96"/>
        <v>#REF!</v>
      </c>
      <c r="AZ439" s="12">
        <f t="shared" si="90"/>
        <v>-13632790180.76</v>
      </c>
      <c r="BA439" s="12">
        <f t="shared" si="91"/>
        <v>-609629716.2</v>
      </c>
      <c r="BB439" s="12" t="e">
        <f t="shared" si="97"/>
        <v>#REF!</v>
      </c>
    </row>
    <row r="440" spans="1:54">
      <c r="A440" s="5" t="s">
        <v>929</v>
      </c>
      <c r="B440" s="5" t="s">
        <v>930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98"/>
        <v>13316269620.98</v>
      </c>
      <c r="AF440" s="9">
        <f t="shared" si="99"/>
        <v>11439978955.51</v>
      </c>
      <c r="AG440" s="9">
        <f t="shared" si="100"/>
        <v>1867754957.49</v>
      </c>
      <c r="AH440" s="9">
        <f t="shared" si="101"/>
        <v>1840767955.31</v>
      </c>
      <c r="AI440" s="9">
        <f t="shared" si="102"/>
        <v>1615462125.58</v>
      </c>
      <c r="AJ440" s="12" t="e">
        <f>#REF!-A440</f>
        <v>#REF!</v>
      </c>
      <c r="AK440" s="16"/>
      <c r="AL440" s="9">
        <f t="shared" si="92"/>
        <v>690018722.79</v>
      </c>
      <c r="AM440" s="16"/>
      <c r="AN440" s="16"/>
      <c r="AO440" s="16"/>
      <c r="AP440" s="16"/>
      <c r="AQ440" s="12" t="e">
        <f>#REF!+#REF!+#REF!</f>
        <v>#REF!</v>
      </c>
      <c r="AR440" s="12">
        <f t="shared" si="89"/>
        <v>-18028208.89</v>
      </c>
      <c r="AS440" s="12" t="e">
        <f>#REF!-AU440+#REF!+#REF!</f>
        <v>#REF!</v>
      </c>
      <c r="AT440" s="12" t="e">
        <f>AS440-VLOOKUP(A440,[1]选股结果!$A$2:$BJ$3005,48,FALSE)*0.08</f>
        <v>#REF!</v>
      </c>
      <c r="AU440" s="12">
        <f t="shared" si="93"/>
        <v>225305829.73</v>
      </c>
      <c r="AV440" s="12" t="e">
        <f>#REF!+S440+H440</f>
        <v>#REF!</v>
      </c>
      <c r="AW440" s="12" t="e">
        <f t="shared" si="94"/>
        <v>#REF!</v>
      </c>
      <c r="AX440" s="12" t="e">
        <f t="shared" si="95"/>
        <v>#REF!</v>
      </c>
      <c r="AY440" s="12" t="e">
        <f t="shared" si="96"/>
        <v>#REF!</v>
      </c>
      <c r="AZ440" s="12">
        <f t="shared" si="90"/>
        <v>-13615027819.12</v>
      </c>
      <c r="BA440" s="12">
        <f t="shared" si="91"/>
        <v>1867754957.49</v>
      </c>
      <c r="BB440" s="12" t="e">
        <f t="shared" si="97"/>
        <v>#REF!</v>
      </c>
    </row>
    <row r="441" spans="1:54">
      <c r="A441" s="5" t="s">
        <v>931</v>
      </c>
      <c r="B441" s="5" t="s">
        <v>932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98"/>
        <v>13244941871.59</v>
      </c>
      <c r="AF441" s="9">
        <f t="shared" si="99"/>
        <v>12156022514.55</v>
      </c>
      <c r="AG441" s="9">
        <f t="shared" si="100"/>
        <v>1019535716.69</v>
      </c>
      <c r="AH441" s="9">
        <f t="shared" si="101"/>
        <v>1037136349.84</v>
      </c>
      <c r="AI441" s="9">
        <f t="shared" si="102"/>
        <v>986263968.61</v>
      </c>
      <c r="AJ441" s="12" t="e">
        <f>#REF!-A441</f>
        <v>#REF!</v>
      </c>
      <c r="AK441" s="16"/>
      <c r="AL441" s="9">
        <f t="shared" si="92"/>
        <v>1141324026.32</v>
      </c>
      <c r="AM441" s="16"/>
      <c r="AN441" s="16"/>
      <c r="AO441" s="16"/>
      <c r="AP441" s="16"/>
      <c r="AQ441" s="12" t="e">
        <f>#REF!+#REF!+#REF!</f>
        <v>#REF!</v>
      </c>
      <c r="AR441" s="12">
        <f t="shared" si="89"/>
        <v>-23288353.45</v>
      </c>
      <c r="AS441" s="12" t="e">
        <f>#REF!-AU441+#REF!+#REF!</f>
        <v>#REF!</v>
      </c>
      <c r="AT441" s="12" t="e">
        <f>AS441-VLOOKUP(A441,[1]选股结果!$A$2:$BJ$3005,48,FALSE)*0.08</f>
        <v>#REF!</v>
      </c>
      <c r="AU441" s="12">
        <f t="shared" si="93"/>
        <v>50872381.23</v>
      </c>
      <c r="AV441" s="12" t="e">
        <f>#REF!+S441+H441</f>
        <v>#REF!</v>
      </c>
      <c r="AW441" s="12" t="e">
        <f t="shared" si="94"/>
        <v>#REF!</v>
      </c>
      <c r="AX441" s="12" t="e">
        <f t="shared" si="95"/>
        <v>#REF!</v>
      </c>
      <c r="AY441" s="12" t="e">
        <f t="shared" si="96"/>
        <v>#REF!</v>
      </c>
      <c r="AZ441" s="12">
        <f t="shared" si="90"/>
        <v>-13501522883.08</v>
      </c>
      <c r="BA441" s="12">
        <f t="shared" si="91"/>
        <v>1019535716.69</v>
      </c>
      <c r="BB441" s="12" t="e">
        <f t="shared" si="97"/>
        <v>#REF!</v>
      </c>
    </row>
    <row r="442" spans="1:54">
      <c r="A442" s="5" t="s">
        <v>933</v>
      </c>
      <c r="B442" s="5" t="s">
        <v>934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98"/>
        <v>13225130423.8</v>
      </c>
      <c r="AF442" s="9">
        <f t="shared" si="99"/>
        <v>11807015720.87</v>
      </c>
      <c r="AG442" s="9">
        <f t="shared" si="100"/>
        <v>1469574623.66</v>
      </c>
      <c r="AH442" s="9">
        <f t="shared" si="101"/>
        <v>1588913520.9</v>
      </c>
      <c r="AI442" s="9">
        <f t="shared" si="102"/>
        <v>1243710917.3</v>
      </c>
      <c r="AJ442" s="12" t="e">
        <f>#REF!-A442</f>
        <v>#REF!</v>
      </c>
      <c r="AK442" s="16"/>
      <c r="AL442" s="9">
        <f t="shared" si="92"/>
        <v>2074782685.09</v>
      </c>
      <c r="AM442" s="16"/>
      <c r="AN442" s="16"/>
      <c r="AO442" s="16"/>
      <c r="AP442" s="16"/>
      <c r="AQ442" s="12" t="e">
        <f>#REF!+#REF!+#REF!</f>
        <v>#REF!</v>
      </c>
      <c r="AR442" s="12">
        <f t="shared" si="89"/>
        <v>-122611752.68</v>
      </c>
      <c r="AS442" s="12" t="e">
        <f>#REF!-AU442+#REF!+#REF!</f>
        <v>#REF!</v>
      </c>
      <c r="AT442" s="12" t="e">
        <f>AS442-VLOOKUP(A442,[1]选股结果!$A$2:$BJ$3005,48,FALSE)*0.08</f>
        <v>#REF!</v>
      </c>
      <c r="AU442" s="12">
        <f t="shared" si="93"/>
        <v>345202603.6</v>
      </c>
      <c r="AV442" s="12" t="e">
        <f>#REF!+S442+H442</f>
        <v>#REF!</v>
      </c>
      <c r="AW442" s="12" t="e">
        <f t="shared" si="94"/>
        <v>#REF!</v>
      </c>
      <c r="AX442" s="12" t="e">
        <f t="shared" si="95"/>
        <v>#REF!</v>
      </c>
      <c r="AY442" s="12" t="e">
        <f t="shared" si="96"/>
        <v>#REF!</v>
      </c>
      <c r="AZ442" s="12">
        <f t="shared" si="90"/>
        <v>-13627318458.09</v>
      </c>
      <c r="BA442" s="12">
        <f t="shared" si="91"/>
        <v>1469574623.66</v>
      </c>
      <c r="BB442" s="12" t="e">
        <f t="shared" si="97"/>
        <v>#REF!</v>
      </c>
    </row>
    <row r="443" spans="1:54">
      <c r="A443" s="5" t="s">
        <v>935</v>
      </c>
      <c r="B443" s="5" t="s">
        <v>936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98"/>
        <v>13212631623.04</v>
      </c>
      <c r="AF443" s="9">
        <f t="shared" si="99"/>
        <v>13325458878.5</v>
      </c>
      <c r="AG443" s="9">
        <f t="shared" si="100"/>
        <v>118063301.690001</v>
      </c>
      <c r="AH443" s="9">
        <f t="shared" si="101"/>
        <v>119889627.180001</v>
      </c>
      <c r="AI443" s="9">
        <f t="shared" si="102"/>
        <v>-10451033.339999</v>
      </c>
      <c r="AJ443" s="12" t="e">
        <f>#REF!-A443</f>
        <v>#REF!</v>
      </c>
      <c r="AK443" s="16"/>
      <c r="AL443" s="9">
        <f t="shared" si="92"/>
        <v>545469133.25</v>
      </c>
      <c r="AM443" s="16"/>
      <c r="AN443" s="16"/>
      <c r="AO443" s="16"/>
      <c r="AP443" s="16"/>
      <c r="AQ443" s="12" t="e">
        <f>#REF!+#REF!+#REF!</f>
        <v>#REF!</v>
      </c>
      <c r="AR443" s="12">
        <f t="shared" si="89"/>
        <v>-2319244.73</v>
      </c>
      <c r="AS443" s="12" t="e">
        <f>#REF!-AU443+#REF!+#REF!</f>
        <v>#REF!</v>
      </c>
      <c r="AT443" s="12" t="e">
        <f>AS443-VLOOKUP(A443,[1]选股结果!$A$2:$BJ$3005,48,FALSE)*0.08</f>
        <v>#REF!</v>
      </c>
      <c r="AU443" s="12">
        <f t="shared" si="93"/>
        <v>130340660.52</v>
      </c>
      <c r="AV443" s="12" t="e">
        <f>#REF!+S443+H443</f>
        <v>#REF!</v>
      </c>
      <c r="AW443" s="12" t="e">
        <f t="shared" si="94"/>
        <v>#REF!</v>
      </c>
      <c r="AX443" s="12" t="e">
        <f t="shared" si="95"/>
        <v>#REF!</v>
      </c>
      <c r="AY443" s="12" t="e">
        <f t="shared" si="96"/>
        <v>#REF!</v>
      </c>
      <c r="AZ443" s="12">
        <f t="shared" si="90"/>
        <v>-13420619753.82</v>
      </c>
      <c r="BA443" s="12">
        <f t="shared" si="91"/>
        <v>118063301.690001</v>
      </c>
      <c r="BB443" s="12" t="e">
        <f t="shared" si="97"/>
        <v>#REF!</v>
      </c>
    </row>
    <row r="444" spans="1:54">
      <c r="A444" s="5" t="s">
        <v>937</v>
      </c>
      <c r="B444" s="5" t="s">
        <v>938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98"/>
        <v>13202438826.98</v>
      </c>
      <c r="AF444" s="9">
        <f t="shared" si="99"/>
        <v>13001063869.22</v>
      </c>
      <c r="AG444" s="9">
        <f t="shared" si="100"/>
        <v>196106957.46</v>
      </c>
      <c r="AH444" s="9">
        <f t="shared" si="101"/>
        <v>205835545.36</v>
      </c>
      <c r="AI444" s="9">
        <f t="shared" si="102"/>
        <v>105769648.7</v>
      </c>
      <c r="AJ444" s="12" t="e">
        <f>#REF!-A444</f>
        <v>#REF!</v>
      </c>
      <c r="AK444" s="16"/>
      <c r="AL444" s="9">
        <f t="shared" si="92"/>
        <v>2741614435.4</v>
      </c>
      <c r="AM444" s="16"/>
      <c r="AN444" s="16"/>
      <c r="AO444" s="16"/>
      <c r="AP444" s="16"/>
      <c r="AQ444" s="12" t="e">
        <f>#REF!+#REF!+#REF!</f>
        <v>#REF!</v>
      </c>
      <c r="AR444" s="12">
        <f t="shared" si="89"/>
        <v>-18674304.39</v>
      </c>
      <c r="AS444" s="12" t="e">
        <f>#REF!-AU444+#REF!+#REF!</f>
        <v>#REF!</v>
      </c>
      <c r="AT444" s="12" t="e">
        <f>AS444-VLOOKUP(A444,[1]选股结果!$A$2:$BJ$3005,48,FALSE)*0.08</f>
        <v>#REF!</v>
      </c>
      <c r="AU444" s="12">
        <f t="shared" si="93"/>
        <v>100065896.66</v>
      </c>
      <c r="AV444" s="12" t="e">
        <f>#REF!+S444+H444</f>
        <v>#REF!</v>
      </c>
      <c r="AW444" s="12" t="e">
        <f t="shared" si="94"/>
        <v>#REF!</v>
      </c>
      <c r="AX444" s="12" t="e">
        <f t="shared" si="95"/>
        <v>#REF!</v>
      </c>
      <c r="AY444" s="12" t="e">
        <f t="shared" si="96"/>
        <v>#REF!</v>
      </c>
      <c r="AZ444" s="12">
        <f t="shared" si="90"/>
        <v>-13468038907.65</v>
      </c>
      <c r="BA444" s="12">
        <f t="shared" si="91"/>
        <v>196106957.46</v>
      </c>
      <c r="BB444" s="12" t="e">
        <f t="shared" si="97"/>
        <v>#REF!</v>
      </c>
    </row>
    <row r="445" spans="1:54">
      <c r="A445" s="5" t="s">
        <v>939</v>
      </c>
      <c r="B445" s="5" t="s">
        <v>940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98"/>
        <v>13164428967.28</v>
      </c>
      <c r="AF445" s="9">
        <f t="shared" si="99"/>
        <v>13140132311.77</v>
      </c>
      <c r="AG445" s="9">
        <f t="shared" si="100"/>
        <v>43922255.5600002</v>
      </c>
      <c r="AH445" s="9">
        <f t="shared" si="101"/>
        <v>44999582.8900002</v>
      </c>
      <c r="AI445" s="9">
        <f t="shared" si="102"/>
        <v>-159281046.33</v>
      </c>
      <c r="AJ445" s="12" t="e">
        <f>#REF!-A445</f>
        <v>#REF!</v>
      </c>
      <c r="AK445" s="16"/>
      <c r="AL445" s="9">
        <f t="shared" si="92"/>
        <v>463469205.35</v>
      </c>
      <c r="AM445" s="16"/>
      <c r="AN445" s="16"/>
      <c r="AO445" s="16"/>
      <c r="AP445" s="16"/>
      <c r="AQ445" s="12" t="e">
        <f>#REF!+#REF!+#REF!</f>
        <v>#REF!</v>
      </c>
      <c r="AR445" s="12">
        <f t="shared" si="89"/>
        <v>-6038196.14</v>
      </c>
      <c r="AS445" s="12" t="e">
        <f>#REF!-AU445+#REF!+#REF!</f>
        <v>#REF!</v>
      </c>
      <c r="AT445" s="12" t="e">
        <f>AS445-VLOOKUP(A445,[1]选股结果!$A$2:$BJ$3005,48,FALSE)*0.08</f>
        <v>#REF!</v>
      </c>
      <c r="AU445" s="12">
        <f t="shared" si="93"/>
        <v>204280629.22</v>
      </c>
      <c r="AV445" s="12" t="e">
        <f>#REF!+S445+H445</f>
        <v>#REF!</v>
      </c>
      <c r="AW445" s="12" t="e">
        <f t="shared" si="94"/>
        <v>#REF!</v>
      </c>
      <c r="AX445" s="12" t="e">
        <f t="shared" si="95"/>
        <v>#REF!</v>
      </c>
      <c r="AY445" s="12" t="e">
        <f t="shared" si="96"/>
        <v>#REF!</v>
      </c>
      <c r="AZ445" s="12">
        <f t="shared" si="90"/>
        <v>-13494923535.78</v>
      </c>
      <c r="BA445" s="12">
        <f t="shared" si="91"/>
        <v>43922255.5600002</v>
      </c>
      <c r="BB445" s="12" t="e">
        <f t="shared" si="97"/>
        <v>#REF!</v>
      </c>
    </row>
    <row r="446" spans="1:54">
      <c r="A446" s="5" t="s">
        <v>941</v>
      </c>
      <c r="B446" s="5" t="s">
        <v>942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98"/>
        <v>13135180000</v>
      </c>
      <c r="AF446" s="9">
        <f t="shared" si="99"/>
        <v>124043000</v>
      </c>
      <c r="AG446" s="9">
        <f t="shared" si="100"/>
        <v>10707488000</v>
      </c>
      <c r="AH446" s="9">
        <f t="shared" si="101"/>
        <v>10694097000</v>
      </c>
      <c r="AI446" s="9">
        <f t="shared" si="102"/>
        <v>10139615000</v>
      </c>
      <c r="AJ446" s="12" t="e">
        <f>#REF!-A446</f>
        <v>#REF!</v>
      </c>
      <c r="AK446" s="16"/>
      <c r="AL446" s="9">
        <f t="shared" si="92"/>
        <v>137434000</v>
      </c>
      <c r="AM446" s="16"/>
      <c r="AN446" s="16"/>
      <c r="AO446" s="16"/>
      <c r="AP446" s="16"/>
      <c r="AQ446" s="12" t="e">
        <f>#REF!+#REF!+#REF!</f>
        <v>#REF!</v>
      </c>
      <c r="AR446" s="12">
        <f t="shared" si="89"/>
        <v>-2241000</v>
      </c>
      <c r="AS446" s="12" t="e">
        <f>#REF!-AU446+#REF!+#REF!</f>
        <v>#REF!</v>
      </c>
      <c r="AT446" s="12" t="e">
        <f>AS446-VLOOKUP(A446,[1]选股结果!$A$2:$BJ$3005,48,FALSE)*0.08</f>
        <v>#REF!</v>
      </c>
      <c r="AU446" s="12">
        <f t="shared" si="93"/>
        <v>554482000</v>
      </c>
      <c r="AV446" s="12" t="e">
        <f>#REF!+S446+H446</f>
        <v>#REF!</v>
      </c>
      <c r="AW446" s="12" t="e">
        <f t="shared" si="94"/>
        <v>#REF!</v>
      </c>
      <c r="AX446" s="12" t="e">
        <f t="shared" si="95"/>
        <v>#REF!</v>
      </c>
      <c r="AY446" s="12" t="e">
        <f t="shared" si="96"/>
        <v>#REF!</v>
      </c>
      <c r="AZ446" s="12">
        <f t="shared" si="90"/>
        <v>-13583492000</v>
      </c>
      <c r="BA446" s="12">
        <f t="shared" si="91"/>
        <v>10707488000</v>
      </c>
      <c r="BB446" s="12" t="e">
        <f t="shared" si="97"/>
        <v>#REF!</v>
      </c>
    </row>
    <row r="447" spans="1:54">
      <c r="A447" s="5" t="s">
        <v>943</v>
      </c>
      <c r="B447" s="5" t="s">
        <v>944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98"/>
        <v>13058889667.08</v>
      </c>
      <c r="AF447" s="9">
        <f t="shared" si="99"/>
        <v>11959316983.95</v>
      </c>
      <c r="AG447" s="9">
        <f t="shared" si="100"/>
        <v>1684731715.4</v>
      </c>
      <c r="AH447" s="9">
        <f t="shared" si="101"/>
        <v>1684118622.25</v>
      </c>
      <c r="AI447" s="9">
        <f t="shared" si="102"/>
        <v>1591166123.92</v>
      </c>
      <c r="AJ447" s="12" t="e">
        <f>#REF!-A447</f>
        <v>#REF!</v>
      </c>
      <c r="AK447" s="16"/>
      <c r="AL447" s="9">
        <f t="shared" si="92"/>
        <v>572083350.09</v>
      </c>
      <c r="AM447" s="16"/>
      <c r="AN447" s="16"/>
      <c r="AO447" s="16"/>
      <c r="AP447" s="16"/>
      <c r="AQ447" s="12" t="e">
        <f>#REF!+#REF!+#REF!</f>
        <v>#REF!</v>
      </c>
      <c r="AR447" s="12">
        <f t="shared" si="89"/>
        <v>-65577.11</v>
      </c>
      <c r="AS447" s="12" t="e">
        <f>#REF!-AU447+#REF!+#REF!</f>
        <v>#REF!</v>
      </c>
      <c r="AT447" s="12" t="e">
        <f>AS447-VLOOKUP(A447,[1]选股结果!$A$2:$BJ$3005,48,FALSE)*0.08</f>
        <v>#REF!</v>
      </c>
      <c r="AU447" s="12">
        <f t="shared" si="93"/>
        <v>92952498.3299999</v>
      </c>
      <c r="AV447" s="12" t="e">
        <f>#REF!+S447+H447</f>
        <v>#REF!</v>
      </c>
      <c r="AW447" s="12" t="e">
        <f t="shared" si="94"/>
        <v>#REF!</v>
      </c>
      <c r="AX447" s="12" t="e">
        <f t="shared" si="95"/>
        <v>#REF!</v>
      </c>
      <c r="AY447" s="12" t="e">
        <f t="shared" si="96"/>
        <v>#REF!</v>
      </c>
      <c r="AZ447" s="12">
        <f t="shared" si="90"/>
        <v>-13438206636.05</v>
      </c>
      <c r="BA447" s="12">
        <f t="shared" si="91"/>
        <v>1684731715.4</v>
      </c>
      <c r="BB447" s="12" t="e">
        <f t="shared" si="97"/>
        <v>#REF!</v>
      </c>
    </row>
    <row r="448" spans="1:54">
      <c r="A448" s="5" t="s">
        <v>945</v>
      </c>
      <c r="B448" s="5" t="s">
        <v>946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98"/>
        <v>13002322197.61</v>
      </c>
      <c r="AF448" s="9">
        <f t="shared" si="99"/>
        <v>12680322846.17</v>
      </c>
      <c r="AG448" s="9">
        <f t="shared" si="100"/>
        <v>295361530.940002</v>
      </c>
      <c r="AH448" s="9">
        <f t="shared" si="101"/>
        <v>295057947.480002</v>
      </c>
      <c r="AI448" s="9">
        <f t="shared" si="102"/>
        <v>219100182.010002</v>
      </c>
      <c r="AJ448" s="12" t="e">
        <f>#REF!-A448</f>
        <v>#REF!</v>
      </c>
      <c r="AK448" s="16"/>
      <c r="AL448" s="9">
        <f t="shared" si="92"/>
        <v>541032040.87</v>
      </c>
      <c r="AM448" s="16"/>
      <c r="AN448" s="16"/>
      <c r="AO448" s="16"/>
      <c r="AP448" s="16"/>
      <c r="AQ448" s="12" t="e">
        <f>#REF!+#REF!+#REF!</f>
        <v>#REF!</v>
      </c>
      <c r="AR448" s="12">
        <f t="shared" si="89"/>
        <v>-1330597.72</v>
      </c>
      <c r="AS448" s="12" t="e">
        <f>#REF!-AU448+#REF!+#REF!</f>
        <v>#REF!</v>
      </c>
      <c r="AT448" s="12" t="e">
        <f>AS448-VLOOKUP(A448,[1]选股结果!$A$2:$BJ$3005,48,FALSE)*0.08</f>
        <v>#REF!</v>
      </c>
      <c r="AU448" s="12">
        <f t="shared" si="93"/>
        <v>75957765.47</v>
      </c>
      <c r="AV448" s="12" t="e">
        <f>#REF!+S448+H448</f>
        <v>#REF!</v>
      </c>
      <c r="AW448" s="12" t="e">
        <f t="shared" si="94"/>
        <v>#REF!</v>
      </c>
      <c r="AX448" s="12" t="e">
        <f t="shared" si="95"/>
        <v>#REF!</v>
      </c>
      <c r="AY448" s="12" t="e">
        <f t="shared" si="96"/>
        <v>#REF!</v>
      </c>
      <c r="AZ448" s="12">
        <f t="shared" si="90"/>
        <v>-13189782225.39</v>
      </c>
      <c r="BA448" s="12">
        <f t="shared" si="91"/>
        <v>295361530.940002</v>
      </c>
      <c r="BB448" s="12" t="e">
        <f t="shared" si="97"/>
        <v>#REF!</v>
      </c>
    </row>
    <row r="449" spans="1:54">
      <c r="A449" s="5" t="s">
        <v>947</v>
      </c>
      <c r="B449" s="5" t="s">
        <v>948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98"/>
        <v>12933016269.93</v>
      </c>
      <c r="AF449" s="9">
        <f t="shared" si="99"/>
        <v>12249390293.52</v>
      </c>
      <c r="AG449" s="9">
        <f t="shared" si="100"/>
        <v>672856355.83</v>
      </c>
      <c r="AH449" s="9">
        <f t="shared" si="101"/>
        <v>676701093.13</v>
      </c>
      <c r="AI449" s="9">
        <f t="shared" si="102"/>
        <v>503231265.95</v>
      </c>
      <c r="AJ449" s="12" t="e">
        <f>#REF!-A449</f>
        <v>#REF!</v>
      </c>
      <c r="AK449" s="16"/>
      <c r="AL449" s="9">
        <f t="shared" si="92"/>
        <v>288281894.35</v>
      </c>
      <c r="AM449" s="16"/>
      <c r="AN449" s="16"/>
      <c r="AO449" s="16"/>
      <c r="AP449" s="16"/>
      <c r="AQ449" s="12" t="e">
        <f>#REF!+#REF!+#REF!</f>
        <v>#REF!</v>
      </c>
      <c r="AR449" s="12">
        <f t="shared" si="89"/>
        <v>-4708989.61</v>
      </c>
      <c r="AS449" s="12" t="e">
        <f>#REF!-AU449+#REF!+#REF!</f>
        <v>#REF!</v>
      </c>
      <c r="AT449" s="12" t="e">
        <f>AS449-VLOOKUP(A449,[1]选股结果!$A$2:$BJ$3005,48,FALSE)*0.08</f>
        <v>#REF!</v>
      </c>
      <c r="AU449" s="12">
        <f t="shared" si="93"/>
        <v>173469827.18</v>
      </c>
      <c r="AV449" s="12" t="e">
        <f>#REF!+S449+H449</f>
        <v>#REF!</v>
      </c>
      <c r="AW449" s="12" t="e">
        <f t="shared" si="94"/>
        <v>#REF!</v>
      </c>
      <c r="AX449" s="12" t="e">
        <f t="shared" si="95"/>
        <v>#REF!</v>
      </c>
      <c r="AY449" s="12" t="e">
        <f t="shared" si="96"/>
        <v>#REF!</v>
      </c>
      <c r="AZ449" s="12">
        <f t="shared" si="90"/>
        <v>-13195870590.48</v>
      </c>
      <c r="BA449" s="12">
        <f t="shared" si="91"/>
        <v>672856355.83</v>
      </c>
      <c r="BB449" s="12" t="e">
        <f t="shared" si="97"/>
        <v>#REF!</v>
      </c>
    </row>
    <row r="450" spans="1:54">
      <c r="A450" s="5" t="s">
        <v>949</v>
      </c>
      <c r="B450" s="5" t="s">
        <v>950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98"/>
        <v>12910218094.79</v>
      </c>
      <c r="AF450" s="9">
        <f t="shared" si="99"/>
        <v>11573972250.5</v>
      </c>
      <c r="AG450" s="9">
        <f t="shared" si="100"/>
        <v>-983201117.490001</v>
      </c>
      <c r="AH450" s="9">
        <f t="shared" si="101"/>
        <v>-980533105.630001</v>
      </c>
      <c r="AI450" s="9">
        <f t="shared" si="102"/>
        <v>-942576795.800001</v>
      </c>
      <c r="AJ450" s="12" t="e">
        <f>#REF!-A450</f>
        <v>#REF!</v>
      </c>
      <c r="AK450" s="16"/>
      <c r="AL450" s="9">
        <f t="shared" si="92"/>
        <v>4009117671.59</v>
      </c>
      <c r="AM450" s="16"/>
      <c r="AN450" s="16"/>
      <c r="AO450" s="16"/>
      <c r="AP450" s="16"/>
      <c r="AQ450" s="12" t="e">
        <f>#REF!+#REF!+#REF!</f>
        <v>#REF!</v>
      </c>
      <c r="AR450" s="12">
        <f t="shared" ref="AR450:AR513" si="103">AA450-AB450</f>
        <v>-19567180.34</v>
      </c>
      <c r="AS450" s="12" t="e">
        <f>#REF!-AU450+#REF!+#REF!</f>
        <v>#REF!</v>
      </c>
      <c r="AT450" s="12" t="e">
        <f>AS450-VLOOKUP(A450,[1]选股结果!$A$2:$BJ$3005,48,FALSE)*0.08</f>
        <v>#REF!</v>
      </c>
      <c r="AU450" s="12">
        <f t="shared" si="93"/>
        <v>-37956309.8299999</v>
      </c>
      <c r="AV450" s="12" t="e">
        <f>#REF!+S450+H450</f>
        <v>#REF!</v>
      </c>
      <c r="AW450" s="12" t="e">
        <f t="shared" si="94"/>
        <v>#REF!</v>
      </c>
      <c r="AX450" s="12" t="e">
        <f t="shared" si="95"/>
        <v>#REF!</v>
      </c>
      <c r="AY450" s="12" t="e">
        <f t="shared" si="96"/>
        <v>#REF!</v>
      </c>
      <c r="AZ450" s="12">
        <f t="shared" ref="AZ450:AZ513" si="104">O450-S450-AA450-AB450-AC450-AD450+AK450-AE450</f>
        <v>-12683793450.01</v>
      </c>
      <c r="BA450" s="12">
        <f t="shared" ref="BA450:BA513" si="105">AG450</f>
        <v>-983201117.490001</v>
      </c>
      <c r="BB450" s="12" t="e">
        <f t="shared" si="97"/>
        <v>#REF!</v>
      </c>
    </row>
    <row r="451" spans="1:54">
      <c r="A451" s="5" t="s">
        <v>951</v>
      </c>
      <c r="B451" s="5" t="s">
        <v>952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98"/>
        <v>12897871559.72</v>
      </c>
      <c r="AF451" s="9">
        <f t="shared" si="99"/>
        <v>11842912249.53</v>
      </c>
      <c r="AG451" s="9">
        <f t="shared" si="100"/>
        <v>1206994489.8</v>
      </c>
      <c r="AH451" s="9">
        <f t="shared" si="101"/>
        <v>1206065318.9</v>
      </c>
      <c r="AI451" s="9">
        <f t="shared" si="102"/>
        <v>1045275790.77</v>
      </c>
      <c r="AJ451" s="12" t="e">
        <f>#REF!-A451</f>
        <v>#REF!</v>
      </c>
      <c r="AK451" s="16"/>
      <c r="AL451" s="9">
        <f t="shared" ref="AL451:AL514" si="106">O451+P451+Q451+Y451-AB451+AC451</f>
        <v>790507401.63</v>
      </c>
      <c r="AM451" s="16"/>
      <c r="AN451" s="16"/>
      <c r="AO451" s="16"/>
      <c r="AP451" s="16"/>
      <c r="AQ451" s="12" t="e">
        <f>#REF!+#REF!+#REF!</f>
        <v>#REF!</v>
      </c>
      <c r="AR451" s="12">
        <f t="shared" si="103"/>
        <v>-5216991.26</v>
      </c>
      <c r="AS451" s="12" t="e">
        <f>#REF!-AU451+#REF!+#REF!</f>
        <v>#REF!</v>
      </c>
      <c r="AT451" s="12" t="e">
        <f>AS451-VLOOKUP(A451,[1]选股结果!$A$2:$BJ$3005,48,FALSE)*0.08</f>
        <v>#REF!</v>
      </c>
      <c r="AU451" s="12">
        <f t="shared" ref="AU451:AU514" si="107">AH451-AI451</f>
        <v>160789528.13</v>
      </c>
      <c r="AV451" s="12" t="e">
        <f>#REF!+S451+H451</f>
        <v>#REF!</v>
      </c>
      <c r="AW451" s="12" t="e">
        <f t="shared" ref="AW451:AW514" si="108">AV451-AU451</f>
        <v>#REF!</v>
      </c>
      <c r="AX451" s="12" t="e">
        <f t="shared" ref="AX451:AX514" si="109">AV451-H451</f>
        <v>#REF!</v>
      </c>
      <c r="AY451" s="12" t="e">
        <f t="shared" ref="AY451:AY514" si="110">AV451-H451-AU451</f>
        <v>#REF!</v>
      </c>
      <c r="AZ451" s="12">
        <f t="shared" si="104"/>
        <v>-13062054783.28</v>
      </c>
      <c r="BA451" s="12">
        <f t="shared" si="105"/>
        <v>1206994489.8</v>
      </c>
      <c r="BB451" s="12" t="e">
        <f t="shared" ref="BB451:BB514" si="111">AF451-AG451+AH451+AI451-AJ451+AL451+AM451-AO451+AN451</f>
        <v>#REF!</v>
      </c>
    </row>
    <row r="452" spans="1:54">
      <c r="A452" s="5" t="s">
        <v>953</v>
      </c>
      <c r="B452" s="5" t="s">
        <v>954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98"/>
        <v>12891824753.87</v>
      </c>
      <c r="AF452" s="9">
        <f t="shared" si="99"/>
        <v>12043448358.56</v>
      </c>
      <c r="AG452" s="9">
        <f t="shared" si="100"/>
        <v>821637681.02</v>
      </c>
      <c r="AH452" s="9">
        <f t="shared" si="101"/>
        <v>822372265.26</v>
      </c>
      <c r="AI452" s="9">
        <f t="shared" si="102"/>
        <v>672912418.82</v>
      </c>
      <c r="AJ452" s="12" t="e">
        <f>#REF!-A452</f>
        <v>#REF!</v>
      </c>
      <c r="AK452" s="16"/>
      <c r="AL452" s="9">
        <f t="shared" si="106"/>
        <v>568269976.58</v>
      </c>
      <c r="AM452" s="16"/>
      <c r="AN452" s="16"/>
      <c r="AO452" s="16"/>
      <c r="AP452" s="16"/>
      <c r="AQ452" s="12" t="e">
        <f>#REF!+#REF!+#REF!</f>
        <v>#REF!</v>
      </c>
      <c r="AR452" s="12">
        <f t="shared" si="103"/>
        <v>-4115836.43</v>
      </c>
      <c r="AS452" s="12" t="e">
        <f>#REF!-AU452+#REF!+#REF!</f>
        <v>#REF!</v>
      </c>
      <c r="AT452" s="12" t="e">
        <f>AS452-VLOOKUP(A452,[1]选股结果!$A$2:$BJ$3005,48,FALSE)*0.08</f>
        <v>#REF!</v>
      </c>
      <c r="AU452" s="12">
        <f t="shared" si="107"/>
        <v>149459846.44</v>
      </c>
      <c r="AV452" s="12" t="e">
        <f>#REF!+S452+H452</f>
        <v>#REF!</v>
      </c>
      <c r="AW452" s="12" t="e">
        <f t="shared" si="108"/>
        <v>#REF!</v>
      </c>
      <c r="AX452" s="12" t="e">
        <f t="shared" si="109"/>
        <v>#REF!</v>
      </c>
      <c r="AY452" s="12" t="e">
        <f t="shared" si="110"/>
        <v>#REF!</v>
      </c>
      <c r="AZ452" s="12">
        <f t="shared" si="104"/>
        <v>-13465377366.03</v>
      </c>
      <c r="BA452" s="12">
        <f t="shared" si="105"/>
        <v>821637681.02</v>
      </c>
      <c r="BB452" s="12" t="e">
        <f t="shared" si="111"/>
        <v>#REF!</v>
      </c>
    </row>
    <row r="453" spans="1:54">
      <c r="A453" s="5" t="s">
        <v>955</v>
      </c>
      <c r="B453" s="5" t="s">
        <v>956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98"/>
        <v>12879074190.59</v>
      </c>
      <c r="AF453" s="9">
        <f t="shared" si="99"/>
        <v>12188554252.16</v>
      </c>
      <c r="AG453" s="9">
        <f t="shared" si="100"/>
        <v>624734181.03</v>
      </c>
      <c r="AH453" s="9">
        <f t="shared" si="101"/>
        <v>626747232</v>
      </c>
      <c r="AI453" s="9">
        <f t="shared" si="102"/>
        <v>530776664.13</v>
      </c>
      <c r="AJ453" s="12" t="e">
        <f>#REF!-A453</f>
        <v>#REF!</v>
      </c>
      <c r="AK453" s="16"/>
      <c r="AL453" s="9">
        <f t="shared" si="106"/>
        <v>698640513.75</v>
      </c>
      <c r="AM453" s="16"/>
      <c r="AN453" s="16"/>
      <c r="AO453" s="16"/>
      <c r="AP453" s="16"/>
      <c r="AQ453" s="12" t="e">
        <f>#REF!+#REF!+#REF!</f>
        <v>#REF!</v>
      </c>
      <c r="AR453" s="12">
        <f t="shared" si="103"/>
        <v>-5930983.27</v>
      </c>
      <c r="AS453" s="12" t="e">
        <f>#REF!-AU453+#REF!+#REF!</f>
        <v>#REF!</v>
      </c>
      <c r="AT453" s="12" t="e">
        <f>AS453-VLOOKUP(A453,[1]选股结果!$A$2:$BJ$3005,48,FALSE)*0.08</f>
        <v>#REF!</v>
      </c>
      <c r="AU453" s="12">
        <f t="shared" si="107"/>
        <v>95970567.87</v>
      </c>
      <c r="AV453" s="12" t="e">
        <f>#REF!+S453+H453</f>
        <v>#REF!</v>
      </c>
      <c r="AW453" s="12" t="e">
        <f t="shared" si="108"/>
        <v>#REF!</v>
      </c>
      <c r="AX453" s="12" t="e">
        <f t="shared" si="109"/>
        <v>#REF!</v>
      </c>
      <c r="AY453" s="12" t="e">
        <f t="shared" si="110"/>
        <v>#REF!</v>
      </c>
      <c r="AZ453" s="12">
        <f t="shared" si="104"/>
        <v>-13087067358.93</v>
      </c>
      <c r="BA453" s="12">
        <f t="shared" si="105"/>
        <v>624734181.03</v>
      </c>
      <c r="BB453" s="12" t="e">
        <f t="shared" si="111"/>
        <v>#REF!</v>
      </c>
    </row>
    <row r="454" spans="1:54">
      <c r="A454" s="5" t="s">
        <v>957</v>
      </c>
      <c r="B454" s="5" t="s">
        <v>958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98"/>
        <v>12864212728.99</v>
      </c>
      <c r="AF454" s="9">
        <f t="shared" si="99"/>
        <v>12461493731.4</v>
      </c>
      <c r="AG454" s="9">
        <f t="shared" si="100"/>
        <v>280246655.31</v>
      </c>
      <c r="AH454" s="9">
        <f t="shared" si="101"/>
        <v>290062747.65</v>
      </c>
      <c r="AI454" s="9">
        <f t="shared" si="102"/>
        <v>232846466.86</v>
      </c>
      <c r="AJ454" s="12" t="e">
        <f>#REF!-A454</f>
        <v>#REF!</v>
      </c>
      <c r="AK454" s="16"/>
      <c r="AL454" s="9">
        <f t="shared" si="106"/>
        <v>278464911.09</v>
      </c>
      <c r="AM454" s="16"/>
      <c r="AN454" s="16"/>
      <c r="AO454" s="16"/>
      <c r="AP454" s="16"/>
      <c r="AQ454" s="12" t="e">
        <f>#REF!+#REF!+#REF!</f>
        <v>#REF!</v>
      </c>
      <c r="AR454" s="12">
        <f t="shared" si="103"/>
        <v>-14918429.46</v>
      </c>
      <c r="AS454" s="12" t="e">
        <f>#REF!-AU454+#REF!+#REF!</f>
        <v>#REF!</v>
      </c>
      <c r="AT454" s="12" t="e">
        <f>AS454-VLOOKUP(A454,[1]选股结果!$A$2:$BJ$3005,48,FALSE)*0.08</f>
        <v>#REF!</v>
      </c>
      <c r="AU454" s="12">
        <f t="shared" si="107"/>
        <v>57216280.79</v>
      </c>
      <c r="AV454" s="12" t="e">
        <f>#REF!+S454+H454</f>
        <v>#REF!</v>
      </c>
      <c r="AW454" s="12" t="e">
        <f t="shared" si="108"/>
        <v>#REF!</v>
      </c>
      <c r="AX454" s="12" t="e">
        <f t="shared" si="109"/>
        <v>#REF!</v>
      </c>
      <c r="AY454" s="12" t="e">
        <f t="shared" si="110"/>
        <v>#REF!</v>
      </c>
      <c r="AZ454" s="12">
        <f t="shared" si="104"/>
        <v>-13149871411.67</v>
      </c>
      <c r="BA454" s="12">
        <f t="shared" si="105"/>
        <v>280246655.31</v>
      </c>
      <c r="BB454" s="12" t="e">
        <f t="shared" si="111"/>
        <v>#REF!</v>
      </c>
    </row>
    <row r="455" spans="1:54">
      <c r="A455" s="5" t="s">
        <v>959</v>
      </c>
      <c r="B455" s="5" t="s">
        <v>960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98"/>
        <v>12838932629.96</v>
      </c>
      <c r="AF455" s="9">
        <f t="shared" si="99"/>
        <v>12617900617.53</v>
      </c>
      <c r="AG455" s="9">
        <f t="shared" si="100"/>
        <v>237031644.639998</v>
      </c>
      <c r="AH455" s="9">
        <f t="shared" si="101"/>
        <v>244318693.389998</v>
      </c>
      <c r="AI455" s="9">
        <f t="shared" si="102"/>
        <v>172732392.889998</v>
      </c>
      <c r="AJ455" s="12" t="e">
        <f>#REF!-A455</f>
        <v>#REF!</v>
      </c>
      <c r="AK455" s="16"/>
      <c r="AL455" s="9">
        <f t="shared" si="106"/>
        <v>183192111.2</v>
      </c>
      <c r="AM455" s="16"/>
      <c r="AN455" s="16"/>
      <c r="AO455" s="16"/>
      <c r="AP455" s="16"/>
      <c r="AQ455" s="12" t="e">
        <f>#REF!+#REF!+#REF!</f>
        <v>#REF!</v>
      </c>
      <c r="AR455" s="12">
        <f t="shared" si="103"/>
        <v>-7331791.79</v>
      </c>
      <c r="AS455" s="12" t="e">
        <f>#REF!-AU455+#REF!+#REF!</f>
        <v>#REF!</v>
      </c>
      <c r="AT455" s="12" t="e">
        <f>AS455-VLOOKUP(A455,[1]选股结果!$A$2:$BJ$3005,48,FALSE)*0.08</f>
        <v>#REF!</v>
      </c>
      <c r="AU455" s="12">
        <f t="shared" si="107"/>
        <v>71586300.5</v>
      </c>
      <c r="AV455" s="12" t="e">
        <f>#REF!+S455+H455</f>
        <v>#REF!</v>
      </c>
      <c r="AW455" s="12" t="e">
        <f t="shared" si="108"/>
        <v>#REF!</v>
      </c>
      <c r="AX455" s="12" t="e">
        <f t="shared" si="109"/>
        <v>#REF!</v>
      </c>
      <c r="AY455" s="12" t="e">
        <f t="shared" si="110"/>
        <v>#REF!</v>
      </c>
      <c r="AZ455" s="12">
        <f t="shared" si="104"/>
        <v>-13006703386.72</v>
      </c>
      <c r="BA455" s="12">
        <f t="shared" si="105"/>
        <v>237031644.639998</v>
      </c>
      <c r="BB455" s="12" t="e">
        <f t="shared" si="111"/>
        <v>#REF!</v>
      </c>
    </row>
    <row r="456" spans="1:54">
      <c r="A456" s="5" t="s">
        <v>961</v>
      </c>
      <c r="B456" s="5" t="s">
        <v>962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98"/>
        <v>12823874291.44</v>
      </c>
      <c r="AF456" s="9">
        <f t="shared" si="99"/>
        <v>12666469876.45</v>
      </c>
      <c r="AG456" s="9">
        <f t="shared" si="100"/>
        <v>619854820.600002</v>
      </c>
      <c r="AH456" s="9">
        <f t="shared" si="101"/>
        <v>621819826.740002</v>
      </c>
      <c r="AI456" s="9">
        <f t="shared" si="102"/>
        <v>454851192.350002</v>
      </c>
      <c r="AJ456" s="12" t="e">
        <f>#REF!-A456</f>
        <v>#REF!</v>
      </c>
      <c r="AK456" s="16"/>
      <c r="AL456" s="9">
        <f t="shared" si="106"/>
        <v>510407869.04</v>
      </c>
      <c r="AM456" s="16"/>
      <c r="AN456" s="16"/>
      <c r="AO456" s="16"/>
      <c r="AP456" s="16"/>
      <c r="AQ456" s="12" t="e">
        <f>#REF!+#REF!+#REF!</f>
        <v>#REF!</v>
      </c>
      <c r="AR456" s="12">
        <f t="shared" si="103"/>
        <v>-3553645.28</v>
      </c>
      <c r="AS456" s="12" t="e">
        <f>#REF!-AU456+#REF!+#REF!</f>
        <v>#REF!</v>
      </c>
      <c r="AT456" s="12" t="e">
        <f>AS456-VLOOKUP(A456,[1]选股结果!$A$2:$BJ$3005,48,FALSE)*0.08</f>
        <v>#REF!</v>
      </c>
      <c r="AU456" s="12">
        <f t="shared" si="107"/>
        <v>166968634.39</v>
      </c>
      <c r="AV456" s="12" t="e">
        <f>#REF!+S456+H456</f>
        <v>#REF!</v>
      </c>
      <c r="AW456" s="12" t="e">
        <f t="shared" si="108"/>
        <v>#REF!</v>
      </c>
      <c r="AX456" s="12" t="e">
        <f t="shared" si="109"/>
        <v>#REF!</v>
      </c>
      <c r="AY456" s="12" t="e">
        <f t="shared" si="110"/>
        <v>#REF!</v>
      </c>
      <c r="AZ456" s="12">
        <f t="shared" si="104"/>
        <v>-13626954597.09</v>
      </c>
      <c r="BA456" s="12">
        <f t="shared" si="105"/>
        <v>619854820.600002</v>
      </c>
      <c r="BB456" s="12" t="e">
        <f t="shared" si="111"/>
        <v>#REF!</v>
      </c>
    </row>
    <row r="457" spans="1:54">
      <c r="A457" s="5" t="s">
        <v>963</v>
      </c>
      <c r="B457" s="5" t="s">
        <v>964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98"/>
        <v>12795541598.1</v>
      </c>
      <c r="AF457" s="9">
        <f t="shared" si="99"/>
        <v>12976145998.98</v>
      </c>
      <c r="AG457" s="9">
        <f t="shared" si="100"/>
        <v>-172594563.689999</v>
      </c>
      <c r="AH457" s="9">
        <f t="shared" si="101"/>
        <v>-166698853.089999</v>
      </c>
      <c r="AI457" s="9">
        <f t="shared" si="102"/>
        <v>-166264016.059999</v>
      </c>
      <c r="AJ457" s="12" t="e">
        <f>#REF!-A457</f>
        <v>#REF!</v>
      </c>
      <c r="AK457" s="16"/>
      <c r="AL457" s="9">
        <f t="shared" si="106"/>
        <v>285144064.72</v>
      </c>
      <c r="AM457" s="16"/>
      <c r="AN457" s="16"/>
      <c r="AO457" s="16"/>
      <c r="AP457" s="16"/>
      <c r="AQ457" s="12" t="e">
        <f>#REF!+#REF!+#REF!</f>
        <v>#REF!</v>
      </c>
      <c r="AR457" s="12">
        <f t="shared" si="103"/>
        <v>-7384588.34</v>
      </c>
      <c r="AS457" s="12" t="e">
        <f>#REF!-AU457+#REF!+#REF!</f>
        <v>#REF!</v>
      </c>
      <c r="AT457" s="12" t="e">
        <f>AS457-VLOOKUP(A457,[1]选股结果!$A$2:$BJ$3005,48,FALSE)*0.08</f>
        <v>#REF!</v>
      </c>
      <c r="AU457" s="12">
        <f t="shared" si="107"/>
        <v>-434837.030000001</v>
      </c>
      <c r="AV457" s="12" t="e">
        <f>#REF!+S457+H457</f>
        <v>#REF!</v>
      </c>
      <c r="AW457" s="12" t="e">
        <f t="shared" si="108"/>
        <v>#REF!</v>
      </c>
      <c r="AX457" s="12" t="e">
        <f t="shared" si="109"/>
        <v>#REF!</v>
      </c>
      <c r="AY457" s="12" t="e">
        <f t="shared" si="110"/>
        <v>#REF!</v>
      </c>
      <c r="AZ457" s="12">
        <f t="shared" si="104"/>
        <v>-12873309908.82</v>
      </c>
      <c r="BA457" s="12">
        <f t="shared" si="105"/>
        <v>-172594563.689999</v>
      </c>
      <c r="BB457" s="12" t="e">
        <f t="shared" si="111"/>
        <v>#REF!</v>
      </c>
    </row>
    <row r="458" spans="1:54">
      <c r="A458" s="5" t="s">
        <v>965</v>
      </c>
      <c r="B458" s="5" t="s">
        <v>966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98"/>
        <v>12727421640.52</v>
      </c>
      <c r="AF458" s="9">
        <f t="shared" si="99"/>
        <v>11993768022.23</v>
      </c>
      <c r="AG458" s="9">
        <f t="shared" si="100"/>
        <v>595636820.060001</v>
      </c>
      <c r="AH458" s="9">
        <f t="shared" si="101"/>
        <v>624413851.250001</v>
      </c>
      <c r="AI458" s="9">
        <f t="shared" si="102"/>
        <v>514680539.470001</v>
      </c>
      <c r="AJ458" s="12" t="e">
        <f>#REF!-A458</f>
        <v>#REF!</v>
      </c>
      <c r="AK458" s="16"/>
      <c r="AL458" s="9">
        <f t="shared" si="106"/>
        <v>1121618672.94</v>
      </c>
      <c r="AM458" s="16"/>
      <c r="AN458" s="16"/>
      <c r="AO458" s="16"/>
      <c r="AP458" s="16"/>
      <c r="AQ458" s="12" t="e">
        <f>#REF!+#REF!+#REF!</f>
        <v>#REF!</v>
      </c>
      <c r="AR458" s="12">
        <f t="shared" si="103"/>
        <v>-34941094.83</v>
      </c>
      <c r="AS458" s="12" t="e">
        <f>#REF!-AU458+#REF!+#REF!</f>
        <v>#REF!</v>
      </c>
      <c r="AT458" s="12" t="e">
        <f>AS458-VLOOKUP(A458,[1]选股结果!$A$2:$BJ$3005,48,FALSE)*0.08</f>
        <v>#REF!</v>
      </c>
      <c r="AU458" s="12">
        <f t="shared" si="107"/>
        <v>109733311.78</v>
      </c>
      <c r="AV458" s="12" t="e">
        <f>#REF!+S458+H458</f>
        <v>#REF!</v>
      </c>
      <c r="AW458" s="12" t="e">
        <f t="shared" si="108"/>
        <v>#REF!</v>
      </c>
      <c r="AX458" s="12" t="e">
        <f t="shared" si="109"/>
        <v>#REF!</v>
      </c>
      <c r="AY458" s="12" t="e">
        <f t="shared" si="110"/>
        <v>#REF!</v>
      </c>
      <c r="AZ458" s="12">
        <f t="shared" si="104"/>
        <v>-13010965467.91</v>
      </c>
      <c r="BA458" s="12">
        <f t="shared" si="105"/>
        <v>595636820.060001</v>
      </c>
      <c r="BB458" s="12" t="e">
        <f t="shared" si="111"/>
        <v>#REF!</v>
      </c>
    </row>
    <row r="459" spans="1:54">
      <c r="A459" s="5" t="s">
        <v>967</v>
      </c>
      <c r="B459" s="5" t="s">
        <v>968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12">C459</f>
        <v>12718744861.48</v>
      </c>
      <c r="AF459" s="9">
        <f t="shared" ref="AF459:AF522" si="113">(G459+O459+P459+Q459+R459)+S459</f>
        <v>12326756680.87</v>
      </c>
      <c r="AG459" s="9">
        <f t="shared" ref="AG459:AG522" si="114">AE459-AF459+T459+V459+W459-X459-Y459+Z459+AA459</f>
        <v>272750382.160001</v>
      </c>
      <c r="AH459" s="9">
        <f t="shared" ref="AH459:AH522" si="115">AG459+AB459-AC459</f>
        <v>277894637.300001</v>
      </c>
      <c r="AI459" s="9">
        <f t="shared" ref="AI459:AI522" si="116">AH459-AD459</f>
        <v>79557280.390001</v>
      </c>
      <c r="AJ459" s="12" t="e">
        <f>#REF!-A459</f>
        <v>#REF!</v>
      </c>
      <c r="AK459" s="16"/>
      <c r="AL459" s="9">
        <f t="shared" si="106"/>
        <v>1182887751.32</v>
      </c>
      <c r="AM459" s="16"/>
      <c r="AN459" s="16"/>
      <c r="AO459" s="16"/>
      <c r="AP459" s="16"/>
      <c r="AQ459" s="12" t="e">
        <f>#REF!+#REF!+#REF!</f>
        <v>#REF!</v>
      </c>
      <c r="AR459" s="12">
        <f t="shared" si="103"/>
        <v>-11219942.48</v>
      </c>
      <c r="AS459" s="12" t="e">
        <f>#REF!-AU459+#REF!+#REF!</f>
        <v>#REF!</v>
      </c>
      <c r="AT459" s="12" t="e">
        <f>AS459-VLOOKUP(A459,[1]选股结果!$A$2:$BJ$3005,48,FALSE)*0.08</f>
        <v>#REF!</v>
      </c>
      <c r="AU459" s="12">
        <f t="shared" si="107"/>
        <v>198337356.91</v>
      </c>
      <c r="AV459" s="12" t="e">
        <f>#REF!+S459+H459</f>
        <v>#REF!</v>
      </c>
      <c r="AW459" s="12" t="e">
        <f t="shared" si="108"/>
        <v>#REF!</v>
      </c>
      <c r="AX459" s="12" t="e">
        <f t="shared" si="109"/>
        <v>#REF!</v>
      </c>
      <c r="AY459" s="12" t="e">
        <f t="shared" si="110"/>
        <v>#REF!</v>
      </c>
      <c r="AZ459" s="12">
        <f t="shared" si="104"/>
        <v>-12951887462.65</v>
      </c>
      <c r="BA459" s="12">
        <f t="shared" si="105"/>
        <v>272750382.160001</v>
      </c>
      <c r="BB459" s="12" t="e">
        <f t="shared" si="111"/>
        <v>#REF!</v>
      </c>
    </row>
    <row r="460" spans="1:54">
      <c r="A460" s="5" t="s">
        <v>969</v>
      </c>
      <c r="B460" s="5" t="s">
        <v>970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12"/>
        <v>12715146203.86</v>
      </c>
      <c r="AF460" s="9">
        <f t="shared" si="113"/>
        <v>12366525635.08</v>
      </c>
      <c r="AG460" s="9">
        <f t="shared" si="114"/>
        <v>450061972.319999</v>
      </c>
      <c r="AH460" s="9">
        <f t="shared" si="115"/>
        <v>465280021.019999</v>
      </c>
      <c r="AI460" s="9">
        <f t="shared" si="116"/>
        <v>433242131.309999</v>
      </c>
      <c r="AJ460" s="12" t="e">
        <f>#REF!-A460</f>
        <v>#REF!</v>
      </c>
      <c r="AK460" s="16"/>
      <c r="AL460" s="9">
        <f t="shared" si="106"/>
        <v>378248642.6</v>
      </c>
      <c r="AM460" s="16"/>
      <c r="AN460" s="16"/>
      <c r="AO460" s="16"/>
      <c r="AP460" s="16"/>
      <c r="AQ460" s="12" t="e">
        <f>#REF!+#REF!+#REF!</f>
        <v>#REF!</v>
      </c>
      <c r="AR460" s="12">
        <f t="shared" si="103"/>
        <v>-25648843.98</v>
      </c>
      <c r="AS460" s="12" t="e">
        <f>#REF!-AU460+#REF!+#REF!</f>
        <v>#REF!</v>
      </c>
      <c r="AT460" s="12" t="e">
        <f>AS460-VLOOKUP(A460,[1]选股结果!$A$2:$BJ$3005,48,FALSE)*0.08</f>
        <v>#REF!</v>
      </c>
      <c r="AU460" s="12">
        <f t="shared" si="107"/>
        <v>32037889.71</v>
      </c>
      <c r="AV460" s="12" t="e">
        <f>#REF!+S460+H460</f>
        <v>#REF!</v>
      </c>
      <c r="AW460" s="12" t="e">
        <f t="shared" si="108"/>
        <v>#REF!</v>
      </c>
      <c r="AX460" s="12" t="e">
        <f t="shared" si="109"/>
        <v>#REF!</v>
      </c>
      <c r="AY460" s="12" t="e">
        <f t="shared" si="110"/>
        <v>#REF!</v>
      </c>
      <c r="AZ460" s="12">
        <f t="shared" si="104"/>
        <v>-12941769250.32</v>
      </c>
      <c r="BA460" s="12">
        <f t="shared" si="105"/>
        <v>450061972.319999</v>
      </c>
      <c r="BB460" s="12" t="e">
        <f t="shared" si="111"/>
        <v>#REF!</v>
      </c>
    </row>
    <row r="461" spans="1:54">
      <c r="A461" s="5" t="s">
        <v>971</v>
      </c>
      <c r="B461" s="5" t="s">
        <v>972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12"/>
        <v>12686040762</v>
      </c>
      <c r="AF461" s="9">
        <f t="shared" si="113"/>
        <v>11979667302</v>
      </c>
      <c r="AG461" s="9">
        <f t="shared" si="114"/>
        <v>788103600</v>
      </c>
      <c r="AH461" s="9">
        <f t="shared" si="115"/>
        <v>759585768</v>
      </c>
      <c r="AI461" s="9">
        <f t="shared" si="116"/>
        <v>603269456</v>
      </c>
      <c r="AJ461" s="12" t="e">
        <f>#REF!-A461</f>
        <v>#REF!</v>
      </c>
      <c r="AK461" s="16"/>
      <c r="AL461" s="9">
        <f t="shared" si="106"/>
        <v>4866245867</v>
      </c>
      <c r="AM461" s="16"/>
      <c r="AN461" s="16"/>
      <c r="AO461" s="16"/>
      <c r="AP461" s="16"/>
      <c r="AQ461" s="12" t="e">
        <f>#REF!+#REF!+#REF!</f>
        <v>#REF!</v>
      </c>
      <c r="AR461" s="12">
        <f t="shared" si="103"/>
        <v>-1994688</v>
      </c>
      <c r="AS461" s="12" t="e">
        <f>#REF!-AU461+#REF!+#REF!</f>
        <v>#REF!</v>
      </c>
      <c r="AT461" s="12" t="e">
        <f>AS461-VLOOKUP(A461,[1]选股结果!$A$2:$BJ$3005,48,FALSE)*0.08</f>
        <v>#REF!</v>
      </c>
      <c r="AU461" s="12">
        <f t="shared" si="107"/>
        <v>156316312</v>
      </c>
      <c r="AV461" s="12" t="e">
        <f>#REF!+S461+H461</f>
        <v>#REF!</v>
      </c>
      <c r="AW461" s="12" t="e">
        <f t="shared" si="108"/>
        <v>#REF!</v>
      </c>
      <c r="AX461" s="12" t="e">
        <f t="shared" si="109"/>
        <v>#REF!</v>
      </c>
      <c r="AY461" s="12" t="e">
        <f t="shared" si="110"/>
        <v>#REF!</v>
      </c>
      <c r="AZ461" s="12">
        <f t="shared" si="104"/>
        <v>-13091074533</v>
      </c>
      <c r="BA461" s="12">
        <f t="shared" si="105"/>
        <v>788103600</v>
      </c>
      <c r="BB461" s="12" t="e">
        <f t="shared" si="111"/>
        <v>#REF!</v>
      </c>
    </row>
    <row r="462" spans="1:54">
      <c r="A462" s="5" t="s">
        <v>973</v>
      </c>
      <c r="B462" s="5" t="s">
        <v>974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12"/>
        <v>12667873687.59</v>
      </c>
      <c r="AF462" s="9">
        <f t="shared" si="113"/>
        <v>12483135123.93</v>
      </c>
      <c r="AG462" s="9">
        <f t="shared" si="114"/>
        <v>169321448.52</v>
      </c>
      <c r="AH462" s="9">
        <f t="shared" si="115"/>
        <v>183451633.78</v>
      </c>
      <c r="AI462" s="9">
        <f t="shared" si="116"/>
        <v>190464030.78</v>
      </c>
      <c r="AJ462" s="12" t="e">
        <f>#REF!-A462</f>
        <v>#REF!</v>
      </c>
      <c r="AK462" s="16"/>
      <c r="AL462" s="9">
        <f t="shared" si="106"/>
        <v>664000857.85</v>
      </c>
      <c r="AM462" s="16"/>
      <c r="AN462" s="16"/>
      <c r="AO462" s="16"/>
      <c r="AP462" s="16"/>
      <c r="AQ462" s="12" t="e">
        <f>#REF!+#REF!+#REF!</f>
        <v>#REF!</v>
      </c>
      <c r="AR462" s="12">
        <f t="shared" si="103"/>
        <v>-21360642.81</v>
      </c>
      <c r="AS462" s="12" t="e">
        <f>#REF!-AU462+#REF!+#REF!</f>
        <v>#REF!</v>
      </c>
      <c r="AT462" s="12" t="e">
        <f>AS462-VLOOKUP(A462,[1]选股结果!$A$2:$BJ$3005,48,FALSE)*0.08</f>
        <v>#REF!</v>
      </c>
      <c r="AU462" s="12">
        <f t="shared" si="107"/>
        <v>-7012397</v>
      </c>
      <c r="AV462" s="12" t="e">
        <f>#REF!+S462+H462</f>
        <v>#REF!</v>
      </c>
      <c r="AW462" s="12" t="e">
        <f t="shared" si="108"/>
        <v>#REF!</v>
      </c>
      <c r="AX462" s="12" t="e">
        <f t="shared" si="109"/>
        <v>#REF!</v>
      </c>
      <c r="AY462" s="12" t="e">
        <f t="shared" si="110"/>
        <v>#REF!</v>
      </c>
      <c r="AZ462" s="12">
        <f t="shared" si="104"/>
        <v>-12731729671.41</v>
      </c>
      <c r="BA462" s="12">
        <f t="shared" si="105"/>
        <v>169321448.52</v>
      </c>
      <c r="BB462" s="12" t="e">
        <f t="shared" si="111"/>
        <v>#REF!</v>
      </c>
    </row>
    <row r="463" spans="1:54">
      <c r="A463" s="5" t="s">
        <v>975</v>
      </c>
      <c r="B463" s="5" t="s">
        <v>976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12"/>
        <v>12622653895.44</v>
      </c>
      <c r="AF463" s="9">
        <f t="shared" si="113"/>
        <v>12396546885.87</v>
      </c>
      <c r="AG463" s="9">
        <f t="shared" si="114"/>
        <v>287639665.690002</v>
      </c>
      <c r="AH463" s="9">
        <f t="shared" si="115"/>
        <v>270212522.330002</v>
      </c>
      <c r="AI463" s="9">
        <f t="shared" si="116"/>
        <v>241753757.080002</v>
      </c>
      <c r="AJ463" s="12" t="e">
        <f>#REF!-A463</f>
        <v>#REF!</v>
      </c>
      <c r="AK463" s="16"/>
      <c r="AL463" s="9">
        <f t="shared" si="106"/>
        <v>1025234745.07</v>
      </c>
      <c r="AM463" s="16"/>
      <c r="AN463" s="16"/>
      <c r="AO463" s="16"/>
      <c r="AP463" s="16"/>
      <c r="AQ463" s="12" t="e">
        <f>#REF!+#REF!+#REF!</f>
        <v>#REF!</v>
      </c>
      <c r="AR463" s="12">
        <f t="shared" si="103"/>
        <v>-17755406.7</v>
      </c>
      <c r="AS463" s="12" t="e">
        <f>#REF!-AU463+#REF!+#REF!</f>
        <v>#REF!</v>
      </c>
      <c r="AT463" s="12" t="e">
        <f>AS463-VLOOKUP(A463,[1]选股结果!$A$2:$BJ$3005,48,FALSE)*0.08</f>
        <v>#REF!</v>
      </c>
      <c r="AU463" s="12">
        <f t="shared" si="107"/>
        <v>28458765.25</v>
      </c>
      <c r="AV463" s="12" t="e">
        <f>#REF!+S463+H463</f>
        <v>#REF!</v>
      </c>
      <c r="AW463" s="12" t="e">
        <f t="shared" si="108"/>
        <v>#REF!</v>
      </c>
      <c r="AX463" s="12" t="e">
        <f t="shared" si="109"/>
        <v>#REF!</v>
      </c>
      <c r="AY463" s="12" t="e">
        <f t="shared" si="110"/>
        <v>#REF!</v>
      </c>
      <c r="AZ463" s="12">
        <f t="shared" si="104"/>
        <v>-12663573015.56</v>
      </c>
      <c r="BA463" s="12">
        <f t="shared" si="105"/>
        <v>287639665.690002</v>
      </c>
      <c r="BB463" s="12" t="e">
        <f t="shared" si="111"/>
        <v>#REF!</v>
      </c>
    </row>
    <row r="464" spans="1:54">
      <c r="A464" s="5" t="s">
        <v>977</v>
      </c>
      <c r="B464" s="5" t="s">
        <v>978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12"/>
        <v>12622087641.27</v>
      </c>
      <c r="AF464" s="9">
        <f t="shared" si="113"/>
        <v>12057336302.77</v>
      </c>
      <c r="AG464" s="9">
        <f t="shared" si="114"/>
        <v>560675094.12</v>
      </c>
      <c r="AH464" s="9">
        <f t="shared" si="115"/>
        <v>561760673.77</v>
      </c>
      <c r="AI464" s="9">
        <f t="shared" si="116"/>
        <v>466682647.33</v>
      </c>
      <c r="AJ464" s="12" t="e">
        <f>#REF!-A464</f>
        <v>#REF!</v>
      </c>
      <c r="AK464" s="16"/>
      <c r="AL464" s="9">
        <f t="shared" si="106"/>
        <v>331760611.45</v>
      </c>
      <c r="AM464" s="16"/>
      <c r="AN464" s="16"/>
      <c r="AO464" s="16"/>
      <c r="AP464" s="16"/>
      <c r="AQ464" s="12" t="e">
        <f>#REF!+#REF!+#REF!</f>
        <v>#REF!</v>
      </c>
      <c r="AR464" s="12">
        <f t="shared" si="103"/>
        <v>-3001182.09</v>
      </c>
      <c r="AS464" s="12" t="e">
        <f>#REF!-AU464+#REF!+#REF!</f>
        <v>#REF!</v>
      </c>
      <c r="AT464" s="12" t="e">
        <f>AS464-VLOOKUP(A464,[1]选股结果!$A$2:$BJ$3005,48,FALSE)*0.08</f>
        <v>#REF!</v>
      </c>
      <c r="AU464" s="12">
        <f t="shared" si="107"/>
        <v>95078026.44</v>
      </c>
      <c r="AV464" s="12" t="e">
        <f>#REF!+S464+H464</f>
        <v>#REF!</v>
      </c>
      <c r="AW464" s="12" t="e">
        <f t="shared" si="108"/>
        <v>#REF!</v>
      </c>
      <c r="AX464" s="12" t="e">
        <f t="shared" si="109"/>
        <v>#REF!</v>
      </c>
      <c r="AY464" s="12" t="e">
        <f t="shared" si="110"/>
        <v>#REF!</v>
      </c>
      <c r="AZ464" s="12">
        <f t="shared" si="104"/>
        <v>-12697065360.3</v>
      </c>
      <c r="BA464" s="12">
        <f t="shared" si="105"/>
        <v>560675094.12</v>
      </c>
      <c r="BB464" s="12" t="e">
        <f t="shared" si="111"/>
        <v>#REF!</v>
      </c>
    </row>
    <row r="465" spans="1:54">
      <c r="A465" s="5" t="s">
        <v>979</v>
      </c>
      <c r="B465" s="5" t="s">
        <v>980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12"/>
        <v>12606230873.22</v>
      </c>
      <c r="AF465" s="9">
        <f t="shared" si="113"/>
        <v>12068823182.7</v>
      </c>
      <c r="AG465" s="9">
        <f t="shared" si="114"/>
        <v>568162220.38</v>
      </c>
      <c r="AH465" s="9">
        <f t="shared" si="115"/>
        <v>550540923.03</v>
      </c>
      <c r="AI465" s="9">
        <f t="shared" si="116"/>
        <v>466199765.37</v>
      </c>
      <c r="AJ465" s="12" t="e">
        <f>#REF!-A465</f>
        <v>#REF!</v>
      </c>
      <c r="AK465" s="16"/>
      <c r="AL465" s="9">
        <f t="shared" si="106"/>
        <v>545534791.9</v>
      </c>
      <c r="AM465" s="16"/>
      <c r="AN465" s="16"/>
      <c r="AO465" s="16"/>
      <c r="AP465" s="16"/>
      <c r="AQ465" s="12" t="e">
        <f>#REF!+#REF!+#REF!</f>
        <v>#REF!</v>
      </c>
      <c r="AR465" s="12">
        <f t="shared" si="103"/>
        <v>-5364875.93</v>
      </c>
      <c r="AS465" s="12" t="e">
        <f>#REF!-AU465+#REF!+#REF!</f>
        <v>#REF!</v>
      </c>
      <c r="AT465" s="12" t="e">
        <f>AS465-VLOOKUP(A465,[1]选股结果!$A$2:$BJ$3005,48,FALSE)*0.08</f>
        <v>#REF!</v>
      </c>
      <c r="AU465" s="12">
        <f t="shared" si="107"/>
        <v>84341157.66</v>
      </c>
      <c r="AV465" s="12" t="e">
        <f>#REF!+S465+H465</f>
        <v>#REF!</v>
      </c>
      <c r="AW465" s="12" t="e">
        <f t="shared" si="108"/>
        <v>#REF!</v>
      </c>
      <c r="AX465" s="12" t="e">
        <f t="shared" si="109"/>
        <v>#REF!</v>
      </c>
      <c r="AY465" s="12" t="e">
        <f t="shared" si="110"/>
        <v>#REF!</v>
      </c>
      <c r="AZ465" s="12">
        <f t="shared" si="104"/>
        <v>-12842953051.45</v>
      </c>
      <c r="BA465" s="12">
        <f t="shared" si="105"/>
        <v>568162220.38</v>
      </c>
      <c r="BB465" s="12" t="e">
        <f t="shared" si="111"/>
        <v>#REF!</v>
      </c>
    </row>
    <row r="466" spans="1:54">
      <c r="A466" s="5" t="s">
        <v>981</v>
      </c>
      <c r="B466" s="5" t="s">
        <v>982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12"/>
        <v>12566191878.76</v>
      </c>
      <c r="AF466" s="9">
        <f t="shared" si="113"/>
        <v>9852776127.5</v>
      </c>
      <c r="AG466" s="9">
        <f t="shared" si="114"/>
        <v>3389660704.75</v>
      </c>
      <c r="AH466" s="9">
        <f t="shared" si="115"/>
        <v>3504614552.44</v>
      </c>
      <c r="AI466" s="9">
        <f t="shared" si="116"/>
        <v>2934497947.4</v>
      </c>
      <c r="AJ466" s="12" t="e">
        <f>#REF!-A466</f>
        <v>#REF!</v>
      </c>
      <c r="AK466" s="16"/>
      <c r="AL466" s="9">
        <f t="shared" si="106"/>
        <v>1449667151.73</v>
      </c>
      <c r="AM466" s="16"/>
      <c r="AN466" s="16"/>
      <c r="AO466" s="16"/>
      <c r="AP466" s="16"/>
      <c r="AQ466" s="12" t="e">
        <f>#REF!+#REF!+#REF!</f>
        <v>#REF!</v>
      </c>
      <c r="AR466" s="12">
        <f t="shared" si="103"/>
        <v>-135052260.91</v>
      </c>
      <c r="AS466" s="12" t="e">
        <f>#REF!-AU466+#REF!+#REF!</f>
        <v>#REF!</v>
      </c>
      <c r="AT466" s="12" t="e">
        <f>AS466-VLOOKUP(A466,[1]选股结果!$A$2:$BJ$3005,48,FALSE)*0.08</f>
        <v>#REF!</v>
      </c>
      <c r="AU466" s="12">
        <f t="shared" si="107"/>
        <v>570116605.04</v>
      </c>
      <c r="AV466" s="12" t="e">
        <f>#REF!+S466+H466</f>
        <v>#REF!</v>
      </c>
      <c r="AW466" s="12" t="e">
        <f t="shared" si="108"/>
        <v>#REF!</v>
      </c>
      <c r="AX466" s="12" t="e">
        <f t="shared" si="109"/>
        <v>#REF!</v>
      </c>
      <c r="AY466" s="12" t="e">
        <f t="shared" si="110"/>
        <v>#REF!</v>
      </c>
      <c r="AZ466" s="12">
        <f t="shared" si="104"/>
        <v>-13201819055.66</v>
      </c>
      <c r="BA466" s="12">
        <f t="shared" si="105"/>
        <v>3389660704.75</v>
      </c>
      <c r="BB466" s="12" t="e">
        <f t="shared" si="111"/>
        <v>#REF!</v>
      </c>
    </row>
    <row r="467" spans="1:54">
      <c r="A467" s="5" t="s">
        <v>983</v>
      </c>
      <c r="B467" s="5" t="s">
        <v>984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12"/>
        <v>12512694305.38</v>
      </c>
      <c r="AF467" s="9">
        <f t="shared" si="113"/>
        <v>11854043196.82</v>
      </c>
      <c r="AG467" s="9">
        <f t="shared" si="114"/>
        <v>658424695.889998</v>
      </c>
      <c r="AH467" s="9">
        <f t="shared" si="115"/>
        <v>672454653.579998</v>
      </c>
      <c r="AI467" s="9">
        <f t="shared" si="116"/>
        <v>570456901.649998</v>
      </c>
      <c r="AJ467" s="12" t="e">
        <f>#REF!-A467</f>
        <v>#REF!</v>
      </c>
      <c r="AK467" s="16"/>
      <c r="AL467" s="9">
        <f t="shared" si="106"/>
        <v>656795478.84</v>
      </c>
      <c r="AM467" s="16"/>
      <c r="AN467" s="16"/>
      <c r="AO467" s="16"/>
      <c r="AP467" s="16"/>
      <c r="AQ467" s="12" t="e">
        <f>#REF!+#REF!+#REF!</f>
        <v>#REF!</v>
      </c>
      <c r="AR467" s="12">
        <f t="shared" si="103"/>
        <v>-21130954.89</v>
      </c>
      <c r="AS467" s="12" t="e">
        <f>#REF!-AU467+#REF!+#REF!</f>
        <v>#REF!</v>
      </c>
      <c r="AT467" s="12" t="e">
        <f>AS467-VLOOKUP(A467,[1]选股结果!$A$2:$BJ$3005,48,FALSE)*0.08</f>
        <v>#REF!</v>
      </c>
      <c r="AU467" s="12">
        <f t="shared" si="107"/>
        <v>101997751.93</v>
      </c>
      <c r="AV467" s="12" t="e">
        <f>#REF!+S467+H467</f>
        <v>#REF!</v>
      </c>
      <c r="AW467" s="12" t="e">
        <f t="shared" si="108"/>
        <v>#REF!</v>
      </c>
      <c r="AX467" s="12" t="e">
        <f t="shared" si="109"/>
        <v>#REF!</v>
      </c>
      <c r="AY467" s="12" t="e">
        <f t="shared" si="110"/>
        <v>#REF!</v>
      </c>
      <c r="AZ467" s="12">
        <f t="shared" si="104"/>
        <v>-12417809674.03</v>
      </c>
      <c r="BA467" s="12">
        <f t="shared" si="105"/>
        <v>658424695.889998</v>
      </c>
      <c r="BB467" s="12" t="e">
        <f t="shared" si="111"/>
        <v>#REF!</v>
      </c>
    </row>
    <row r="468" spans="1:54">
      <c r="A468" s="5" t="s">
        <v>985</v>
      </c>
      <c r="B468" s="5" t="s">
        <v>986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12"/>
        <v>12505485445.93</v>
      </c>
      <c r="AF468" s="9">
        <f t="shared" si="113"/>
        <v>12345665229.03</v>
      </c>
      <c r="AG468" s="9">
        <f t="shared" si="114"/>
        <v>169924161.55</v>
      </c>
      <c r="AH468" s="9">
        <f t="shared" si="115"/>
        <v>210757167.52</v>
      </c>
      <c r="AI468" s="9">
        <f t="shared" si="116"/>
        <v>154399515.65</v>
      </c>
      <c r="AJ468" s="12" t="e">
        <f>#REF!-A468</f>
        <v>#REF!</v>
      </c>
      <c r="AK468" s="16"/>
      <c r="AL468" s="9">
        <f t="shared" si="106"/>
        <v>1235943590.59</v>
      </c>
      <c r="AM468" s="16"/>
      <c r="AN468" s="16"/>
      <c r="AO468" s="16"/>
      <c r="AP468" s="16"/>
      <c r="AQ468" s="12" t="e">
        <f>#REF!+#REF!+#REF!</f>
        <v>#REF!</v>
      </c>
      <c r="AR468" s="12">
        <f t="shared" si="103"/>
        <v>-41223926.84</v>
      </c>
      <c r="AS468" s="12" t="e">
        <f>#REF!-AU468+#REF!+#REF!</f>
        <v>#REF!</v>
      </c>
      <c r="AT468" s="12" t="e">
        <f>AS468-VLOOKUP(A468,[1]选股结果!$A$2:$BJ$3005,48,FALSE)*0.08</f>
        <v>#REF!</v>
      </c>
      <c r="AU468" s="12">
        <f t="shared" si="107"/>
        <v>56357651.87</v>
      </c>
      <c r="AV468" s="12" t="e">
        <f>#REF!+S468+H468</f>
        <v>#REF!</v>
      </c>
      <c r="AW468" s="12" t="e">
        <f t="shared" si="108"/>
        <v>#REF!</v>
      </c>
      <c r="AX468" s="12" t="e">
        <f t="shared" si="109"/>
        <v>#REF!</v>
      </c>
      <c r="AY468" s="12" t="e">
        <f t="shared" si="110"/>
        <v>#REF!</v>
      </c>
      <c r="AZ468" s="12">
        <f t="shared" si="104"/>
        <v>-12779396299.38</v>
      </c>
      <c r="BA468" s="12">
        <f t="shared" si="105"/>
        <v>169924161.55</v>
      </c>
      <c r="BB468" s="12" t="e">
        <f t="shared" si="111"/>
        <v>#REF!</v>
      </c>
    </row>
    <row r="469" spans="1:54">
      <c r="A469" s="5" t="s">
        <v>987</v>
      </c>
      <c r="B469" s="5" t="s">
        <v>988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12"/>
        <v>12374064752.07</v>
      </c>
      <c r="AF469" s="9">
        <f t="shared" si="113"/>
        <v>11486641890.19</v>
      </c>
      <c r="AG469" s="9">
        <f t="shared" si="114"/>
        <v>2295032578.2</v>
      </c>
      <c r="AH469" s="9">
        <f t="shared" si="115"/>
        <v>2294139233.69</v>
      </c>
      <c r="AI469" s="9">
        <f t="shared" si="116"/>
        <v>2145917502.74</v>
      </c>
      <c r="AJ469" s="12" t="e">
        <f>#REF!-A469</f>
        <v>#REF!</v>
      </c>
      <c r="AK469" s="16"/>
      <c r="AL469" s="9">
        <f t="shared" si="106"/>
        <v>852208322.13</v>
      </c>
      <c r="AM469" s="16"/>
      <c r="AN469" s="16"/>
      <c r="AO469" s="16"/>
      <c r="AP469" s="16"/>
      <c r="AQ469" s="12" t="e">
        <f>#REF!+#REF!+#REF!</f>
        <v>#REF!</v>
      </c>
      <c r="AR469" s="12">
        <f t="shared" si="103"/>
        <v>-169201.88</v>
      </c>
      <c r="AS469" s="12" t="e">
        <f>#REF!-AU469+#REF!+#REF!</f>
        <v>#REF!</v>
      </c>
      <c r="AT469" s="12" t="e">
        <f>AS469-VLOOKUP(A469,[1]选股结果!$A$2:$BJ$3005,48,FALSE)*0.08</f>
        <v>#REF!</v>
      </c>
      <c r="AU469" s="12">
        <f t="shared" si="107"/>
        <v>148221730.95</v>
      </c>
      <c r="AV469" s="12" t="e">
        <f>#REF!+S469+H469</f>
        <v>#REF!</v>
      </c>
      <c r="AW469" s="12" t="e">
        <f t="shared" si="108"/>
        <v>#REF!</v>
      </c>
      <c r="AX469" s="12" t="e">
        <f t="shared" si="109"/>
        <v>#REF!</v>
      </c>
      <c r="AY469" s="12" t="e">
        <f t="shared" si="110"/>
        <v>#REF!</v>
      </c>
      <c r="AZ469" s="12">
        <f t="shared" si="104"/>
        <v>-12496177979.86</v>
      </c>
      <c r="BA469" s="12">
        <f t="shared" si="105"/>
        <v>2295032578.2</v>
      </c>
      <c r="BB469" s="12" t="e">
        <f t="shared" si="111"/>
        <v>#REF!</v>
      </c>
    </row>
    <row r="470" spans="1:54">
      <c r="A470" s="5" t="s">
        <v>989</v>
      </c>
      <c r="B470" s="5" t="s">
        <v>990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12"/>
        <v>12355070179.61</v>
      </c>
      <c r="AF470" s="9">
        <f t="shared" si="113"/>
        <v>11387247537.8</v>
      </c>
      <c r="AG470" s="9">
        <f t="shared" si="114"/>
        <v>1028082928.86</v>
      </c>
      <c r="AH470" s="9">
        <f t="shared" si="115"/>
        <v>1024433832.12</v>
      </c>
      <c r="AI470" s="9">
        <f t="shared" si="116"/>
        <v>774946192.44</v>
      </c>
      <c r="AJ470" s="12" t="e">
        <f>#REF!-A470</f>
        <v>#REF!</v>
      </c>
      <c r="AK470" s="16"/>
      <c r="AL470" s="9">
        <f t="shared" si="106"/>
        <v>3647408784.3</v>
      </c>
      <c r="AM470" s="16"/>
      <c r="AN470" s="16"/>
      <c r="AO470" s="16"/>
      <c r="AP470" s="16"/>
      <c r="AQ470" s="12" t="e">
        <f>#REF!+#REF!+#REF!</f>
        <v>#REF!</v>
      </c>
      <c r="AR470" s="12">
        <f t="shared" si="103"/>
        <v>-7120098.09</v>
      </c>
      <c r="AS470" s="12" t="e">
        <f>#REF!-AU470+#REF!+#REF!</f>
        <v>#REF!</v>
      </c>
      <c r="AT470" s="12" t="e">
        <f>AS470-VLOOKUP(A470,[1]选股结果!$A$2:$BJ$3005,48,FALSE)*0.08</f>
        <v>#REF!</v>
      </c>
      <c r="AU470" s="12">
        <f t="shared" si="107"/>
        <v>249487639.68</v>
      </c>
      <c r="AV470" s="12" t="e">
        <f>#REF!+S470+H470</f>
        <v>#REF!</v>
      </c>
      <c r="AW470" s="12" t="e">
        <f t="shared" si="108"/>
        <v>#REF!</v>
      </c>
      <c r="AX470" s="12" t="e">
        <f t="shared" si="109"/>
        <v>#REF!</v>
      </c>
      <c r="AY470" s="12" t="e">
        <f t="shared" si="110"/>
        <v>#REF!</v>
      </c>
      <c r="AZ470" s="12">
        <f t="shared" si="104"/>
        <v>-12687713637.82</v>
      </c>
      <c r="BA470" s="12">
        <f t="shared" si="105"/>
        <v>1028082928.86</v>
      </c>
      <c r="BB470" s="12" t="e">
        <f t="shared" si="111"/>
        <v>#REF!</v>
      </c>
    </row>
    <row r="471" spans="1:54">
      <c r="A471" s="5" t="s">
        <v>991</v>
      </c>
      <c r="B471" s="5" t="s">
        <v>992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12"/>
        <v>12328880018.57</v>
      </c>
      <c r="AF471" s="9">
        <f t="shared" si="113"/>
        <v>12249517556.23</v>
      </c>
      <c r="AG471" s="9">
        <f t="shared" si="114"/>
        <v>-57701598.4700017</v>
      </c>
      <c r="AH471" s="9">
        <f t="shared" si="115"/>
        <v>-78731965.0800017</v>
      </c>
      <c r="AI471" s="9">
        <f t="shared" si="116"/>
        <v>-122171835.200002</v>
      </c>
      <c r="AJ471" s="12" t="e">
        <f>#REF!-A471</f>
        <v>#REF!</v>
      </c>
      <c r="AK471" s="16"/>
      <c r="AL471" s="9">
        <f t="shared" si="106"/>
        <v>1306314631.12</v>
      </c>
      <c r="AM471" s="16"/>
      <c r="AN471" s="16"/>
      <c r="AO471" s="16"/>
      <c r="AP471" s="16"/>
      <c r="AQ471" s="12" t="e">
        <f>#REF!+#REF!+#REF!</f>
        <v>#REF!</v>
      </c>
      <c r="AR471" s="12">
        <f t="shared" si="103"/>
        <v>-2558569.9</v>
      </c>
      <c r="AS471" s="12" t="e">
        <f>#REF!-AU471+#REF!+#REF!</f>
        <v>#REF!</v>
      </c>
      <c r="AT471" s="12" t="e">
        <f>AS471-VLOOKUP(A471,[1]选股结果!$A$2:$BJ$3005,48,FALSE)*0.08</f>
        <v>#REF!</v>
      </c>
      <c r="AU471" s="12">
        <f t="shared" si="107"/>
        <v>43439870.1200003</v>
      </c>
      <c r="AV471" s="12" t="e">
        <f>#REF!+S471+H471</f>
        <v>#REF!</v>
      </c>
      <c r="AW471" s="12" t="e">
        <f t="shared" si="108"/>
        <v>#REF!</v>
      </c>
      <c r="AX471" s="12" t="e">
        <f t="shared" si="109"/>
        <v>#REF!</v>
      </c>
      <c r="AY471" s="12" t="e">
        <f t="shared" si="110"/>
        <v>#REF!</v>
      </c>
      <c r="AZ471" s="12">
        <f t="shared" si="104"/>
        <v>-12520168121.23</v>
      </c>
      <c r="BA471" s="12">
        <f t="shared" si="105"/>
        <v>-57701598.4700017</v>
      </c>
      <c r="BB471" s="12" t="e">
        <f t="shared" si="111"/>
        <v>#REF!</v>
      </c>
    </row>
    <row r="472" spans="1:54">
      <c r="A472" s="5" t="s">
        <v>993</v>
      </c>
      <c r="B472" s="5" t="s">
        <v>994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12"/>
        <v>12305458099.51</v>
      </c>
      <c r="AF472" s="9">
        <f t="shared" si="113"/>
        <v>62259618.58</v>
      </c>
      <c r="AG472" s="9">
        <f t="shared" si="114"/>
        <v>12642071945.18</v>
      </c>
      <c r="AH472" s="9">
        <f t="shared" si="115"/>
        <v>12637290128.28</v>
      </c>
      <c r="AI472" s="9">
        <f t="shared" si="116"/>
        <v>11717226189.35</v>
      </c>
      <c r="AJ472" s="12" t="e">
        <f>#REF!-A472</f>
        <v>#REF!</v>
      </c>
      <c r="AK472" s="16"/>
      <c r="AL472" s="9">
        <f t="shared" si="106"/>
        <v>73895297.4</v>
      </c>
      <c r="AM472" s="16"/>
      <c r="AN472" s="16"/>
      <c r="AO472" s="16"/>
      <c r="AP472" s="16"/>
      <c r="AQ472" s="12" t="e">
        <f>#REF!+#REF!+#REF!</f>
        <v>#REF!</v>
      </c>
      <c r="AR472" s="12">
        <f t="shared" si="103"/>
        <v>-3951198.09</v>
      </c>
      <c r="AS472" s="12" t="e">
        <f>#REF!-AU472+#REF!+#REF!</f>
        <v>#REF!</v>
      </c>
      <c r="AT472" s="12" t="e">
        <f>AS472-VLOOKUP(A472,[1]选股结果!$A$2:$BJ$3005,48,FALSE)*0.08</f>
        <v>#REF!</v>
      </c>
      <c r="AU472" s="12">
        <f t="shared" si="107"/>
        <v>920063938.93</v>
      </c>
      <c r="AV472" s="12" t="e">
        <f>#REF!+S472+H472</f>
        <v>#REF!</v>
      </c>
      <c r="AW472" s="12" t="e">
        <f t="shared" si="108"/>
        <v>#REF!</v>
      </c>
      <c r="AX472" s="12" t="e">
        <f t="shared" si="109"/>
        <v>#REF!</v>
      </c>
      <c r="AY472" s="12" t="e">
        <f t="shared" si="110"/>
        <v>#REF!</v>
      </c>
      <c r="AZ472" s="12">
        <f t="shared" si="104"/>
        <v>-13175946632.94</v>
      </c>
      <c r="BA472" s="12">
        <f t="shared" si="105"/>
        <v>12642071945.18</v>
      </c>
      <c r="BB472" s="12" t="e">
        <f t="shared" si="111"/>
        <v>#REF!</v>
      </c>
    </row>
    <row r="473" spans="1:54">
      <c r="A473" s="5" t="s">
        <v>995</v>
      </c>
      <c r="B473" s="5" t="s">
        <v>996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12"/>
        <v>12282898951.53</v>
      </c>
      <c r="AF473" s="9">
        <f t="shared" si="113"/>
        <v>8325865602.9</v>
      </c>
      <c r="AG473" s="9">
        <f t="shared" si="114"/>
        <v>3983009347.47</v>
      </c>
      <c r="AH473" s="9">
        <f t="shared" si="115"/>
        <v>3983337753.75</v>
      </c>
      <c r="AI473" s="9">
        <f t="shared" si="116"/>
        <v>3419234879.23</v>
      </c>
      <c r="AJ473" s="12" t="e">
        <f>#REF!-A473</f>
        <v>#REF!</v>
      </c>
      <c r="AK473" s="16"/>
      <c r="AL473" s="9">
        <f t="shared" si="106"/>
        <v>347295604.88</v>
      </c>
      <c r="AM473" s="16"/>
      <c r="AN473" s="16"/>
      <c r="AO473" s="16"/>
      <c r="AP473" s="16"/>
      <c r="AQ473" s="12" t="e">
        <f>#REF!+#REF!+#REF!</f>
        <v>#REF!</v>
      </c>
      <c r="AR473" s="12">
        <f t="shared" si="103"/>
        <v>-1129890.07</v>
      </c>
      <c r="AS473" s="12" t="e">
        <f>#REF!-AU473+#REF!+#REF!</f>
        <v>#REF!</v>
      </c>
      <c r="AT473" s="12" t="e">
        <f>AS473-VLOOKUP(A473,[1]选股结果!$A$2:$BJ$3005,48,FALSE)*0.08</f>
        <v>#REF!</v>
      </c>
      <c r="AU473" s="12">
        <f t="shared" si="107"/>
        <v>564102874.52</v>
      </c>
      <c r="AV473" s="12" t="e">
        <f>#REF!+S473+H473</f>
        <v>#REF!</v>
      </c>
      <c r="AW473" s="12" t="e">
        <f t="shared" si="108"/>
        <v>#REF!</v>
      </c>
      <c r="AX473" s="12" t="e">
        <f t="shared" si="109"/>
        <v>#REF!</v>
      </c>
      <c r="AY473" s="12" t="e">
        <f t="shared" si="110"/>
        <v>#REF!</v>
      </c>
      <c r="AZ473" s="12">
        <f t="shared" si="104"/>
        <v>-13137270890.86</v>
      </c>
      <c r="BA473" s="12">
        <f t="shared" si="105"/>
        <v>3983009347.47</v>
      </c>
      <c r="BB473" s="12" t="e">
        <f t="shared" si="111"/>
        <v>#REF!</v>
      </c>
    </row>
    <row r="474" spans="1:54">
      <c r="A474" s="5" t="s">
        <v>997</v>
      </c>
      <c r="B474" s="5" t="s">
        <v>998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12"/>
        <v>12270672098.42</v>
      </c>
      <c r="AF474" s="9">
        <f t="shared" si="113"/>
        <v>12061172559.1</v>
      </c>
      <c r="AG474" s="9">
        <f t="shared" si="114"/>
        <v>260057707.67</v>
      </c>
      <c r="AH474" s="9">
        <f t="shared" si="115"/>
        <v>260751067.81</v>
      </c>
      <c r="AI474" s="9">
        <f t="shared" si="116"/>
        <v>204412279.59</v>
      </c>
      <c r="AJ474" s="12" t="e">
        <f>#REF!-A474</f>
        <v>#REF!</v>
      </c>
      <c r="AK474" s="16"/>
      <c r="AL474" s="9">
        <f t="shared" si="106"/>
        <v>211758153.85</v>
      </c>
      <c r="AM474" s="16"/>
      <c r="AN474" s="16"/>
      <c r="AO474" s="16"/>
      <c r="AP474" s="16"/>
      <c r="AQ474" s="12" t="e">
        <f>#REF!+#REF!+#REF!</f>
        <v>#REF!</v>
      </c>
      <c r="AR474" s="12">
        <f t="shared" si="103"/>
        <v>-1696261.04</v>
      </c>
      <c r="AS474" s="12" t="e">
        <f>#REF!-AU474+#REF!+#REF!</f>
        <v>#REF!</v>
      </c>
      <c r="AT474" s="12" t="e">
        <f>AS474-VLOOKUP(A474,[1]选股结果!$A$2:$BJ$3005,48,FALSE)*0.08</f>
        <v>#REF!</v>
      </c>
      <c r="AU474" s="12">
        <f t="shared" si="107"/>
        <v>56338788.22</v>
      </c>
      <c r="AV474" s="12" t="e">
        <f>#REF!+S474+H474</f>
        <v>#REF!</v>
      </c>
      <c r="AW474" s="12" t="e">
        <f t="shared" si="108"/>
        <v>#REF!</v>
      </c>
      <c r="AX474" s="12" t="e">
        <f t="shared" si="109"/>
        <v>#REF!</v>
      </c>
      <c r="AY474" s="12" t="e">
        <f t="shared" si="110"/>
        <v>#REF!</v>
      </c>
      <c r="AZ474" s="12">
        <f t="shared" si="104"/>
        <v>-12329393467.99</v>
      </c>
      <c r="BA474" s="12">
        <f t="shared" si="105"/>
        <v>260057707.67</v>
      </c>
      <c r="BB474" s="12" t="e">
        <f t="shared" si="111"/>
        <v>#REF!</v>
      </c>
    </row>
    <row r="475" spans="1:54">
      <c r="A475" s="5" t="s">
        <v>999</v>
      </c>
      <c r="B475" s="5" t="s">
        <v>1000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12"/>
        <v>12267669423.97</v>
      </c>
      <c r="AF475" s="9">
        <f t="shared" si="113"/>
        <v>11983475068.5</v>
      </c>
      <c r="AG475" s="9">
        <f t="shared" si="114"/>
        <v>647248166.429999</v>
      </c>
      <c r="AH475" s="9">
        <f t="shared" si="115"/>
        <v>651226274.709999</v>
      </c>
      <c r="AI475" s="9">
        <f t="shared" si="116"/>
        <v>491295714.279999</v>
      </c>
      <c r="AJ475" s="12" t="e">
        <f>#REF!-A475</f>
        <v>#REF!</v>
      </c>
      <c r="AK475" s="16"/>
      <c r="AL475" s="9">
        <f t="shared" si="106"/>
        <v>532899157.59</v>
      </c>
      <c r="AM475" s="16"/>
      <c r="AN475" s="16"/>
      <c r="AO475" s="16"/>
      <c r="AP475" s="16"/>
      <c r="AQ475" s="12" t="e">
        <f>#REF!+#REF!+#REF!</f>
        <v>#REF!</v>
      </c>
      <c r="AR475" s="12">
        <f t="shared" si="103"/>
        <v>-4156985.96</v>
      </c>
      <c r="AS475" s="12" t="e">
        <f>#REF!-AU475+#REF!+#REF!</f>
        <v>#REF!</v>
      </c>
      <c r="AT475" s="12" t="e">
        <f>AS475-VLOOKUP(A475,[1]选股结果!$A$2:$BJ$3005,48,FALSE)*0.08</f>
        <v>#REF!</v>
      </c>
      <c r="AU475" s="12">
        <f t="shared" si="107"/>
        <v>159930560.43</v>
      </c>
      <c r="AV475" s="12" t="e">
        <f>#REF!+S475+H475</f>
        <v>#REF!</v>
      </c>
      <c r="AW475" s="12" t="e">
        <f t="shared" si="108"/>
        <v>#REF!</v>
      </c>
      <c r="AX475" s="12" t="e">
        <f t="shared" si="109"/>
        <v>#REF!</v>
      </c>
      <c r="AY475" s="12" t="e">
        <f t="shared" si="110"/>
        <v>#REF!</v>
      </c>
      <c r="AZ475" s="12">
        <f t="shared" si="104"/>
        <v>-12415079330.1</v>
      </c>
      <c r="BA475" s="12">
        <f t="shared" si="105"/>
        <v>647248166.429999</v>
      </c>
      <c r="BB475" s="12" t="e">
        <f t="shared" si="111"/>
        <v>#REF!</v>
      </c>
    </row>
    <row r="476" spans="1:54">
      <c r="A476" s="5" t="s">
        <v>1001</v>
      </c>
      <c r="B476" s="5" t="s">
        <v>1002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12"/>
        <v>12253320098.48</v>
      </c>
      <c r="AF476" s="9">
        <f t="shared" si="113"/>
        <v>12186126465.01</v>
      </c>
      <c r="AG476" s="9">
        <f t="shared" si="114"/>
        <v>-76036708.0899988</v>
      </c>
      <c r="AH476" s="9">
        <f t="shared" si="115"/>
        <v>-186359592.729999</v>
      </c>
      <c r="AI476" s="9">
        <f t="shared" si="116"/>
        <v>-215793078.499999</v>
      </c>
      <c r="AJ476" s="12" t="e">
        <f>#REF!-A476</f>
        <v>#REF!</v>
      </c>
      <c r="AK476" s="16"/>
      <c r="AL476" s="9">
        <f t="shared" si="106"/>
        <v>1614947192.82</v>
      </c>
      <c r="AM476" s="16"/>
      <c r="AN476" s="16"/>
      <c r="AO476" s="16"/>
      <c r="AP476" s="16"/>
      <c r="AQ476" s="12" t="e">
        <f>#REF!+#REF!+#REF!</f>
        <v>#REF!</v>
      </c>
      <c r="AR476" s="12">
        <f t="shared" si="103"/>
        <v>-3113280.15</v>
      </c>
      <c r="AS476" s="12" t="e">
        <f>#REF!-AU476+#REF!+#REF!</f>
        <v>#REF!</v>
      </c>
      <c r="AT476" s="12" t="e">
        <f>AS476-VLOOKUP(A476,[1]选股结果!$A$2:$BJ$3005,48,FALSE)*0.08</f>
        <v>#REF!</v>
      </c>
      <c r="AU476" s="12">
        <f t="shared" si="107"/>
        <v>29433485.77</v>
      </c>
      <c r="AV476" s="12" t="e">
        <f>#REF!+S476+H476</f>
        <v>#REF!</v>
      </c>
      <c r="AW476" s="12" t="e">
        <f t="shared" si="108"/>
        <v>#REF!</v>
      </c>
      <c r="AX476" s="12" t="e">
        <f t="shared" si="109"/>
        <v>#REF!</v>
      </c>
      <c r="AY476" s="12" t="e">
        <f t="shared" si="110"/>
        <v>#REF!</v>
      </c>
      <c r="AZ476" s="12">
        <f t="shared" si="104"/>
        <v>-12555114508.83</v>
      </c>
      <c r="BA476" s="12">
        <f t="shared" si="105"/>
        <v>-76036708.0899988</v>
      </c>
      <c r="BB476" s="12" t="e">
        <f t="shared" si="111"/>
        <v>#REF!</v>
      </c>
    </row>
    <row r="477" spans="1:54">
      <c r="A477" s="5" t="s">
        <v>1003</v>
      </c>
      <c r="B477" s="5" t="s">
        <v>1004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12"/>
        <v>12201715252.25</v>
      </c>
      <c r="AF477" s="9">
        <f t="shared" si="113"/>
        <v>12056806760.36</v>
      </c>
      <c r="AG477" s="9">
        <f t="shared" si="114"/>
        <v>502956619.880001</v>
      </c>
      <c r="AH477" s="9">
        <f t="shared" si="115"/>
        <v>489887410.350001</v>
      </c>
      <c r="AI477" s="9">
        <f t="shared" si="116"/>
        <v>499184503.430001</v>
      </c>
      <c r="AJ477" s="12" t="e">
        <f>#REF!-A477</f>
        <v>#REF!</v>
      </c>
      <c r="AK477" s="16"/>
      <c r="AL477" s="9">
        <f t="shared" si="106"/>
        <v>1019683101.16</v>
      </c>
      <c r="AM477" s="16"/>
      <c r="AN477" s="16"/>
      <c r="AO477" s="16"/>
      <c r="AP477" s="16"/>
      <c r="AQ477" s="12" t="e">
        <f>#REF!+#REF!+#REF!</f>
        <v>#REF!</v>
      </c>
      <c r="AR477" s="12">
        <f t="shared" si="103"/>
        <v>-3510340.59</v>
      </c>
      <c r="AS477" s="12" t="e">
        <f>#REF!-AU477+#REF!+#REF!</f>
        <v>#REF!</v>
      </c>
      <c r="AT477" s="12" t="e">
        <f>AS477-VLOOKUP(A477,[1]选股结果!$A$2:$BJ$3005,48,FALSE)*0.08</f>
        <v>#REF!</v>
      </c>
      <c r="AU477" s="12">
        <f t="shared" si="107"/>
        <v>-9297093.08000004</v>
      </c>
      <c r="AV477" s="12" t="e">
        <f>#REF!+S477+H477</f>
        <v>#REF!</v>
      </c>
      <c r="AW477" s="12" t="e">
        <f t="shared" si="108"/>
        <v>#REF!</v>
      </c>
      <c r="AX477" s="12" t="e">
        <f t="shared" si="109"/>
        <v>#REF!</v>
      </c>
      <c r="AY477" s="12" t="e">
        <f t="shared" si="110"/>
        <v>#REF!</v>
      </c>
      <c r="AZ477" s="12">
        <f t="shared" si="104"/>
        <v>-12044460843.3</v>
      </c>
      <c r="BA477" s="12">
        <f t="shared" si="105"/>
        <v>502956619.880001</v>
      </c>
      <c r="BB477" s="12" t="e">
        <f t="shared" si="111"/>
        <v>#REF!</v>
      </c>
    </row>
    <row r="478" spans="1:54">
      <c r="A478" s="5" t="s">
        <v>1005</v>
      </c>
      <c r="B478" s="5" t="s">
        <v>1006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12"/>
        <v>12166549241.53</v>
      </c>
      <c r="AF478" s="9">
        <f t="shared" si="113"/>
        <v>11012089722.66</v>
      </c>
      <c r="AG478" s="9">
        <f t="shared" si="114"/>
        <v>1737949980.39</v>
      </c>
      <c r="AH478" s="9">
        <f t="shared" si="115"/>
        <v>1736326120.94</v>
      </c>
      <c r="AI478" s="9">
        <f t="shared" si="116"/>
        <v>1350324292.77</v>
      </c>
      <c r="AJ478" s="12" t="e">
        <f>#REF!-A478</f>
        <v>#REF!</v>
      </c>
      <c r="AK478" s="16"/>
      <c r="AL478" s="9">
        <f t="shared" si="106"/>
        <v>1793102144.99</v>
      </c>
      <c r="AM478" s="16"/>
      <c r="AN478" s="16"/>
      <c r="AO478" s="16"/>
      <c r="AP478" s="16"/>
      <c r="AQ478" s="12" t="e">
        <f>#REF!+#REF!+#REF!</f>
        <v>#REF!</v>
      </c>
      <c r="AR478" s="12">
        <f t="shared" si="103"/>
        <v>-19428211.64</v>
      </c>
      <c r="AS478" s="12" t="e">
        <f>#REF!-AU478+#REF!+#REF!</f>
        <v>#REF!</v>
      </c>
      <c r="AT478" s="12" t="e">
        <f>AS478-VLOOKUP(A478,[1]选股结果!$A$2:$BJ$3005,48,FALSE)*0.08</f>
        <v>#REF!</v>
      </c>
      <c r="AU478" s="12">
        <f t="shared" si="107"/>
        <v>386001828.17</v>
      </c>
      <c r="AV478" s="12" t="e">
        <f>#REF!+S478+H478</f>
        <v>#REF!</v>
      </c>
      <c r="AW478" s="12" t="e">
        <f t="shared" si="108"/>
        <v>#REF!</v>
      </c>
      <c r="AX478" s="12" t="e">
        <f t="shared" si="109"/>
        <v>#REF!</v>
      </c>
      <c r="AY478" s="12" t="e">
        <f t="shared" si="110"/>
        <v>#REF!</v>
      </c>
      <c r="AZ478" s="12">
        <f t="shared" si="104"/>
        <v>-12740144321.17</v>
      </c>
      <c r="BA478" s="12">
        <f t="shared" si="105"/>
        <v>1737949980.39</v>
      </c>
      <c r="BB478" s="12" t="e">
        <f t="shared" si="111"/>
        <v>#REF!</v>
      </c>
    </row>
    <row r="479" spans="1:54">
      <c r="A479" s="5" t="s">
        <v>1007</v>
      </c>
      <c r="B479" s="5" t="s">
        <v>1008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12"/>
        <v>12151719764</v>
      </c>
      <c r="AF479" s="9">
        <f t="shared" si="113"/>
        <v>8678801961</v>
      </c>
      <c r="AG479" s="9">
        <f t="shared" si="114"/>
        <v>4436899343</v>
      </c>
      <c r="AH479" s="9">
        <f t="shared" si="115"/>
        <v>4443775008</v>
      </c>
      <c r="AI479" s="9">
        <f t="shared" si="116"/>
        <v>3510029163</v>
      </c>
      <c r="AJ479" s="12" t="e">
        <f>#REF!-A479</f>
        <v>#REF!</v>
      </c>
      <c r="AK479" s="16"/>
      <c r="AL479" s="9">
        <f t="shared" si="106"/>
        <v>688516242</v>
      </c>
      <c r="AM479" s="16"/>
      <c r="AN479" s="16"/>
      <c r="AO479" s="16"/>
      <c r="AP479" s="16"/>
      <c r="AQ479" s="12" t="e">
        <f>#REF!+#REF!+#REF!</f>
        <v>#REF!</v>
      </c>
      <c r="AR479" s="12">
        <f t="shared" si="103"/>
        <v>-8012956</v>
      </c>
      <c r="AS479" s="12" t="e">
        <f>#REF!-AU479+#REF!+#REF!</f>
        <v>#REF!</v>
      </c>
      <c r="AT479" s="12" t="e">
        <f>AS479-VLOOKUP(A479,[1]选股结果!$A$2:$BJ$3005,48,FALSE)*0.08</f>
        <v>#REF!</v>
      </c>
      <c r="AU479" s="12">
        <f t="shared" si="107"/>
        <v>933745845</v>
      </c>
      <c r="AV479" s="12" t="e">
        <f>#REF!+S479+H479</f>
        <v>#REF!</v>
      </c>
      <c r="AW479" s="12" t="e">
        <f t="shared" si="108"/>
        <v>#REF!</v>
      </c>
      <c r="AX479" s="12" t="e">
        <f t="shared" si="109"/>
        <v>#REF!</v>
      </c>
      <c r="AY479" s="12" t="e">
        <f t="shared" si="110"/>
        <v>#REF!</v>
      </c>
      <c r="AZ479" s="12">
        <f t="shared" si="104"/>
        <v>-12894925084</v>
      </c>
      <c r="BA479" s="12">
        <f t="shared" si="105"/>
        <v>4436899343</v>
      </c>
      <c r="BB479" s="12" t="e">
        <f t="shared" si="111"/>
        <v>#REF!</v>
      </c>
    </row>
    <row r="480" spans="1:54">
      <c r="A480" s="5" t="s">
        <v>1009</v>
      </c>
      <c r="B480" s="5" t="s">
        <v>1010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12"/>
        <v>12151616862.77</v>
      </c>
      <c r="AF480" s="9">
        <f t="shared" si="113"/>
        <v>10920019150.12</v>
      </c>
      <c r="AG480" s="9">
        <f t="shared" si="114"/>
        <v>1259139739.71</v>
      </c>
      <c r="AH480" s="9">
        <f t="shared" si="115"/>
        <v>1331356205.07</v>
      </c>
      <c r="AI480" s="9">
        <f t="shared" si="116"/>
        <v>1061533837.82</v>
      </c>
      <c r="AJ480" s="12" t="e">
        <f>#REF!-A480</f>
        <v>#REF!</v>
      </c>
      <c r="AK480" s="16"/>
      <c r="AL480" s="9">
        <f t="shared" si="106"/>
        <v>1475165292.53</v>
      </c>
      <c r="AM480" s="16"/>
      <c r="AN480" s="16"/>
      <c r="AO480" s="16"/>
      <c r="AP480" s="16"/>
      <c r="AQ480" s="12" t="e">
        <f>#REF!+#REF!+#REF!</f>
        <v>#REF!</v>
      </c>
      <c r="AR480" s="12">
        <f t="shared" si="103"/>
        <v>-83885220.21</v>
      </c>
      <c r="AS480" s="12" t="e">
        <f>#REF!-AU480+#REF!+#REF!</f>
        <v>#REF!</v>
      </c>
      <c r="AT480" s="12" t="e">
        <f>AS480-VLOOKUP(A480,[1]选股结果!$A$2:$BJ$3005,48,FALSE)*0.08</f>
        <v>#REF!</v>
      </c>
      <c r="AU480" s="12">
        <f t="shared" si="107"/>
        <v>269822367.25</v>
      </c>
      <c r="AV480" s="12" t="e">
        <f>#REF!+S480+H480</f>
        <v>#REF!</v>
      </c>
      <c r="AW480" s="12" t="e">
        <f t="shared" si="108"/>
        <v>#REF!</v>
      </c>
      <c r="AX480" s="12" t="e">
        <f t="shared" si="109"/>
        <v>#REF!</v>
      </c>
      <c r="AY480" s="12" t="e">
        <f t="shared" si="110"/>
        <v>#REF!</v>
      </c>
      <c r="AZ480" s="12">
        <f t="shared" si="104"/>
        <v>-12483260477.97</v>
      </c>
      <c r="BA480" s="12">
        <f t="shared" si="105"/>
        <v>1259139739.71</v>
      </c>
      <c r="BB480" s="12" t="e">
        <f t="shared" si="111"/>
        <v>#REF!</v>
      </c>
    </row>
    <row r="481" spans="1:54">
      <c r="A481" s="5" t="s">
        <v>1011</v>
      </c>
      <c r="B481" s="5" t="s">
        <v>1012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12"/>
        <v>12110663521.27</v>
      </c>
      <c r="AF481" s="9">
        <f t="shared" si="113"/>
        <v>10429944879.62</v>
      </c>
      <c r="AG481" s="9">
        <f t="shared" si="114"/>
        <v>1809887385.2</v>
      </c>
      <c r="AH481" s="9">
        <f t="shared" si="115"/>
        <v>1811477533.89</v>
      </c>
      <c r="AI481" s="9">
        <f t="shared" si="116"/>
        <v>1596853204.75</v>
      </c>
      <c r="AJ481" s="12" t="e">
        <f>#REF!-A481</f>
        <v>#REF!</v>
      </c>
      <c r="AK481" s="16"/>
      <c r="AL481" s="9">
        <f t="shared" si="106"/>
        <v>7666855293.46</v>
      </c>
      <c r="AM481" s="16"/>
      <c r="AN481" s="16"/>
      <c r="AO481" s="16"/>
      <c r="AP481" s="16"/>
      <c r="AQ481" s="12" t="e">
        <f>#REF!+#REF!+#REF!</f>
        <v>#REF!</v>
      </c>
      <c r="AR481" s="12">
        <f t="shared" si="103"/>
        <v>-3881713.45</v>
      </c>
      <c r="AS481" s="12" t="e">
        <f>#REF!-AU481+#REF!+#REF!</f>
        <v>#REF!</v>
      </c>
      <c r="AT481" s="12" t="e">
        <f>AS481-VLOOKUP(A481,[1]选股结果!$A$2:$BJ$3005,48,FALSE)*0.08</f>
        <v>#REF!</v>
      </c>
      <c r="AU481" s="12">
        <f t="shared" si="107"/>
        <v>214624329.14</v>
      </c>
      <c r="AV481" s="12" t="e">
        <f>#REF!+S481+H481</f>
        <v>#REF!</v>
      </c>
      <c r="AW481" s="12" t="e">
        <f t="shared" si="108"/>
        <v>#REF!</v>
      </c>
      <c r="AX481" s="12" t="e">
        <f t="shared" si="109"/>
        <v>#REF!</v>
      </c>
      <c r="AY481" s="12" t="e">
        <f t="shared" si="110"/>
        <v>#REF!</v>
      </c>
      <c r="AZ481" s="12">
        <f t="shared" si="104"/>
        <v>-12271668079.48</v>
      </c>
      <c r="BA481" s="12">
        <f t="shared" si="105"/>
        <v>1809887385.2</v>
      </c>
      <c r="BB481" s="12" t="e">
        <f t="shared" si="111"/>
        <v>#REF!</v>
      </c>
    </row>
    <row r="482" spans="1:54">
      <c r="A482" s="5" t="s">
        <v>1013</v>
      </c>
      <c r="B482" s="5" t="s">
        <v>1014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12"/>
        <v>12078503369.15</v>
      </c>
      <c r="AF482" s="9">
        <f t="shared" si="113"/>
        <v>41442119.23</v>
      </c>
      <c r="AG482" s="9">
        <f t="shared" si="114"/>
        <v>13602635106.41</v>
      </c>
      <c r="AH482" s="9">
        <f t="shared" si="115"/>
        <v>13633860940.27</v>
      </c>
      <c r="AI482" s="9">
        <f t="shared" si="116"/>
        <v>13106553175.21</v>
      </c>
      <c r="AJ482" s="12" t="e">
        <f>#REF!-A482</f>
        <v>#REF!</v>
      </c>
      <c r="AK482" s="16"/>
      <c r="AL482" s="9">
        <f t="shared" si="106"/>
        <v>-7456527.09</v>
      </c>
      <c r="AM482" s="16"/>
      <c r="AN482" s="16"/>
      <c r="AO482" s="16"/>
      <c r="AP482" s="16"/>
      <c r="AQ482" s="12" t="e">
        <f>#REF!+#REF!+#REF!</f>
        <v>#REF!</v>
      </c>
      <c r="AR482" s="12">
        <f t="shared" si="103"/>
        <v>-33499198.07</v>
      </c>
      <c r="AS482" s="12" t="e">
        <f>#REF!-AU482+#REF!+#REF!</f>
        <v>#REF!</v>
      </c>
      <c r="AT482" s="12" t="e">
        <f>AS482-VLOOKUP(A482,[1]选股结果!$A$2:$BJ$3005,48,FALSE)*0.08</f>
        <v>#REF!</v>
      </c>
      <c r="AU482" s="12">
        <f t="shared" si="107"/>
        <v>527307765.060001</v>
      </c>
      <c r="AV482" s="12" t="e">
        <f>#REF!+S482+H482</f>
        <v>#REF!</v>
      </c>
      <c r="AW482" s="12" t="e">
        <f t="shared" si="108"/>
        <v>#REF!</v>
      </c>
      <c r="AX482" s="12" t="e">
        <f t="shared" si="109"/>
        <v>#REF!</v>
      </c>
      <c r="AY482" s="12" t="e">
        <f t="shared" si="110"/>
        <v>#REF!</v>
      </c>
      <c r="AZ482" s="12">
        <f t="shared" si="104"/>
        <v>-12600141577.26</v>
      </c>
      <c r="BA482" s="12">
        <f t="shared" si="105"/>
        <v>13602635106.41</v>
      </c>
      <c r="BB482" s="12" t="e">
        <f t="shared" si="111"/>
        <v>#REF!</v>
      </c>
    </row>
    <row r="483" spans="1:54">
      <c r="A483" s="5" t="s">
        <v>1015</v>
      </c>
      <c r="B483" s="5" t="s">
        <v>1016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12"/>
        <v>12019992966.17</v>
      </c>
      <c r="AF483" s="9">
        <f t="shared" si="113"/>
        <v>11880273985.85</v>
      </c>
      <c r="AG483" s="9">
        <f t="shared" si="114"/>
        <v>205450114.95</v>
      </c>
      <c r="AH483" s="9">
        <f t="shared" si="115"/>
        <v>219484368.15</v>
      </c>
      <c r="AI483" s="9">
        <f t="shared" si="116"/>
        <v>150465988.38</v>
      </c>
      <c r="AJ483" s="12" t="e">
        <f>#REF!-A483</f>
        <v>#REF!</v>
      </c>
      <c r="AK483" s="16"/>
      <c r="AL483" s="9">
        <f t="shared" si="106"/>
        <v>1250230938.21</v>
      </c>
      <c r="AM483" s="16"/>
      <c r="AN483" s="16"/>
      <c r="AO483" s="16"/>
      <c r="AP483" s="16"/>
      <c r="AQ483" s="12" t="e">
        <f>#REF!+#REF!+#REF!</f>
        <v>#REF!</v>
      </c>
      <c r="AR483" s="12">
        <f t="shared" si="103"/>
        <v>-21320468.46</v>
      </c>
      <c r="AS483" s="12" t="e">
        <f>#REF!-AU483+#REF!+#REF!</f>
        <v>#REF!</v>
      </c>
      <c r="AT483" s="12" t="e">
        <f>AS483-VLOOKUP(A483,[1]选股结果!$A$2:$BJ$3005,48,FALSE)*0.08</f>
        <v>#REF!</v>
      </c>
      <c r="AU483" s="12">
        <f t="shared" si="107"/>
        <v>69018379.77</v>
      </c>
      <c r="AV483" s="12" t="e">
        <f>#REF!+S483+H483</f>
        <v>#REF!</v>
      </c>
      <c r="AW483" s="12" t="e">
        <f t="shared" si="108"/>
        <v>#REF!</v>
      </c>
      <c r="AX483" s="12" t="e">
        <f t="shared" si="109"/>
        <v>#REF!</v>
      </c>
      <c r="AY483" s="12" t="e">
        <f t="shared" si="110"/>
        <v>#REF!</v>
      </c>
      <c r="AZ483" s="12">
        <f t="shared" si="104"/>
        <v>-12073976039.32</v>
      </c>
      <c r="BA483" s="12">
        <f t="shared" si="105"/>
        <v>205450114.95</v>
      </c>
      <c r="BB483" s="12" t="e">
        <f t="shared" si="111"/>
        <v>#REF!</v>
      </c>
    </row>
    <row r="484" spans="1:54">
      <c r="A484" s="5" t="s">
        <v>1017</v>
      </c>
      <c r="B484" s="5" t="s">
        <v>1018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12"/>
        <v>11948145100</v>
      </c>
      <c r="AF484" s="9">
        <f t="shared" si="113"/>
        <v>11248865800</v>
      </c>
      <c r="AG484" s="9">
        <f t="shared" si="114"/>
        <v>611217200</v>
      </c>
      <c r="AH484" s="9">
        <f t="shared" si="115"/>
        <v>618351300</v>
      </c>
      <c r="AI484" s="9">
        <f t="shared" si="116"/>
        <v>482243400</v>
      </c>
      <c r="AJ484" s="12" t="e">
        <f>#REF!-A484</f>
        <v>#REF!</v>
      </c>
      <c r="AK484" s="16"/>
      <c r="AL484" s="9">
        <f t="shared" si="106"/>
        <v>210662400</v>
      </c>
      <c r="AM484" s="16"/>
      <c r="AN484" s="16"/>
      <c r="AO484" s="16"/>
      <c r="AP484" s="16"/>
      <c r="AQ484" s="12" t="e">
        <f>#REF!+#REF!+#REF!</f>
        <v>#REF!</v>
      </c>
      <c r="AR484" s="12">
        <f t="shared" si="103"/>
        <v>-7812700</v>
      </c>
      <c r="AS484" s="12" t="e">
        <f>#REF!-AU484+#REF!+#REF!</f>
        <v>#REF!</v>
      </c>
      <c r="AT484" s="12" t="e">
        <f>AS484-VLOOKUP(A484,[1]选股结果!$A$2:$BJ$3005,48,FALSE)*0.08</f>
        <v>#REF!</v>
      </c>
      <c r="AU484" s="12">
        <f t="shared" si="107"/>
        <v>136107900</v>
      </c>
      <c r="AV484" s="12" t="e">
        <f>#REF!+S484+H484</f>
        <v>#REF!</v>
      </c>
      <c r="AW484" s="12" t="e">
        <f t="shared" si="108"/>
        <v>#REF!</v>
      </c>
      <c r="AX484" s="12" t="e">
        <f t="shared" si="109"/>
        <v>#REF!</v>
      </c>
      <c r="AY484" s="12" t="e">
        <f t="shared" si="110"/>
        <v>#REF!</v>
      </c>
      <c r="AZ484" s="12">
        <f t="shared" si="104"/>
        <v>-12068153500</v>
      </c>
      <c r="BA484" s="12">
        <f t="shared" si="105"/>
        <v>611217200</v>
      </c>
      <c r="BB484" s="12" t="e">
        <f t="shared" si="111"/>
        <v>#REF!</v>
      </c>
    </row>
    <row r="485" spans="1:54">
      <c r="A485" s="5" t="s">
        <v>1019</v>
      </c>
      <c r="B485" s="5" t="s">
        <v>1020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12"/>
        <v>11935984769.18</v>
      </c>
      <c r="AF485" s="9">
        <f t="shared" si="113"/>
        <v>9390746592.54</v>
      </c>
      <c r="AG485" s="9">
        <f t="shared" si="114"/>
        <v>2561139507.2</v>
      </c>
      <c r="AH485" s="9">
        <f t="shared" si="115"/>
        <v>2543178999.63</v>
      </c>
      <c r="AI485" s="9">
        <f t="shared" si="116"/>
        <v>1907342896.76</v>
      </c>
      <c r="AJ485" s="12" t="e">
        <f>#REF!-A485</f>
        <v>#REF!</v>
      </c>
      <c r="AK485" s="16"/>
      <c r="AL485" s="9">
        <f t="shared" si="106"/>
        <v>487191587.06</v>
      </c>
      <c r="AM485" s="16"/>
      <c r="AN485" s="16"/>
      <c r="AO485" s="16"/>
      <c r="AP485" s="16"/>
      <c r="AQ485" s="12" t="e">
        <f>#REF!+#REF!+#REF!</f>
        <v>#REF!</v>
      </c>
      <c r="AR485" s="12">
        <f t="shared" si="103"/>
        <v>-1285715.31</v>
      </c>
      <c r="AS485" s="12" t="e">
        <f>#REF!-AU485+#REF!+#REF!</f>
        <v>#REF!</v>
      </c>
      <c r="AT485" s="12" t="e">
        <f>AS485-VLOOKUP(A485,[1]选股结果!$A$2:$BJ$3005,48,FALSE)*0.08</f>
        <v>#REF!</v>
      </c>
      <c r="AU485" s="12">
        <f t="shared" si="107"/>
        <v>635836102.87</v>
      </c>
      <c r="AV485" s="12" t="e">
        <f>#REF!+S485+H485</f>
        <v>#REF!</v>
      </c>
      <c r="AW485" s="12" t="e">
        <f t="shared" si="108"/>
        <v>#REF!</v>
      </c>
      <c r="AX485" s="12" t="e">
        <f t="shared" si="109"/>
        <v>#REF!</v>
      </c>
      <c r="AY485" s="12" t="e">
        <f t="shared" si="110"/>
        <v>#REF!</v>
      </c>
      <c r="AZ485" s="12">
        <f t="shared" si="104"/>
        <v>-12729032986.67</v>
      </c>
      <c r="BA485" s="12">
        <f t="shared" si="105"/>
        <v>2561139507.2</v>
      </c>
      <c r="BB485" s="12" t="e">
        <f t="shared" si="111"/>
        <v>#REF!</v>
      </c>
    </row>
    <row r="486" spans="1:54">
      <c r="A486" s="5" t="s">
        <v>1021</v>
      </c>
      <c r="B486" s="5" t="s">
        <v>1022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12"/>
        <v>11933648988.85</v>
      </c>
      <c r="AF486" s="9">
        <f t="shared" si="113"/>
        <v>9728395382.69</v>
      </c>
      <c r="AG486" s="9">
        <f t="shared" si="114"/>
        <v>2228508614.66</v>
      </c>
      <c r="AH486" s="9">
        <f t="shared" si="115"/>
        <v>2215050461.45</v>
      </c>
      <c r="AI486" s="9">
        <f t="shared" si="116"/>
        <v>1898563721.01</v>
      </c>
      <c r="AJ486" s="12" t="e">
        <f>#REF!-A486</f>
        <v>#REF!</v>
      </c>
      <c r="AK486" s="16"/>
      <c r="AL486" s="9">
        <f t="shared" si="106"/>
        <v>4659269062.06</v>
      </c>
      <c r="AM486" s="16"/>
      <c r="AN486" s="16"/>
      <c r="AO486" s="16"/>
      <c r="AP486" s="16"/>
      <c r="AQ486" s="12" t="e">
        <f>#REF!+#REF!+#REF!</f>
        <v>#REF!</v>
      </c>
      <c r="AR486" s="12">
        <f t="shared" si="103"/>
        <v>-5662349.74</v>
      </c>
      <c r="AS486" s="12" t="e">
        <f>#REF!-AU486+#REF!+#REF!</f>
        <v>#REF!</v>
      </c>
      <c r="AT486" s="12" t="e">
        <f>AS486-VLOOKUP(A486,[1]选股结果!$A$2:$BJ$3005,48,FALSE)*0.08</f>
        <v>#REF!</v>
      </c>
      <c r="AU486" s="12">
        <f t="shared" si="107"/>
        <v>316486740.44</v>
      </c>
      <c r="AV486" s="12" t="e">
        <f>#REF!+S486+H486</f>
        <v>#REF!</v>
      </c>
      <c r="AW486" s="12" t="e">
        <f t="shared" si="108"/>
        <v>#REF!</v>
      </c>
      <c r="AX486" s="12" t="e">
        <f t="shared" si="109"/>
        <v>#REF!</v>
      </c>
      <c r="AY486" s="12" t="e">
        <f t="shared" si="110"/>
        <v>#REF!</v>
      </c>
      <c r="AZ486" s="12">
        <f t="shared" si="104"/>
        <v>-12093028219.72</v>
      </c>
      <c r="BA486" s="12">
        <f t="shared" si="105"/>
        <v>2228508614.66</v>
      </c>
      <c r="BB486" s="12" t="e">
        <f t="shared" si="111"/>
        <v>#REF!</v>
      </c>
    </row>
    <row r="487" spans="1:54">
      <c r="A487" s="5" t="s">
        <v>1023</v>
      </c>
      <c r="B487" s="5" t="s">
        <v>1024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12"/>
        <v>11930042478</v>
      </c>
      <c r="AF487" s="9">
        <f t="shared" si="113"/>
        <v>10485295406.76</v>
      </c>
      <c r="AG487" s="9">
        <f t="shared" si="114"/>
        <v>1384698055.7</v>
      </c>
      <c r="AH487" s="9">
        <f t="shared" si="115"/>
        <v>1426921177.7</v>
      </c>
      <c r="AI487" s="9">
        <f t="shared" si="116"/>
        <v>1290186512.06</v>
      </c>
      <c r="AJ487" s="12" t="e">
        <f>#REF!-A487</f>
        <v>#REF!</v>
      </c>
      <c r="AK487" s="16"/>
      <c r="AL487" s="9">
        <f t="shared" si="106"/>
        <v>1964657938.51</v>
      </c>
      <c r="AM487" s="16"/>
      <c r="AN487" s="16"/>
      <c r="AO487" s="16"/>
      <c r="AP487" s="16"/>
      <c r="AQ487" s="12" t="e">
        <f>#REF!+#REF!+#REF!</f>
        <v>#REF!</v>
      </c>
      <c r="AR487" s="12">
        <f t="shared" si="103"/>
        <v>-50696468.67</v>
      </c>
      <c r="AS487" s="12" t="e">
        <f>#REF!-AU487+#REF!+#REF!</f>
        <v>#REF!</v>
      </c>
      <c r="AT487" s="12" t="e">
        <f>AS487-VLOOKUP(A487,[1]选股结果!$A$2:$BJ$3005,48,FALSE)*0.08</f>
        <v>#REF!</v>
      </c>
      <c r="AU487" s="12">
        <f t="shared" si="107"/>
        <v>136734665.64</v>
      </c>
      <c r="AV487" s="12" t="e">
        <f>#REF!+S487+H487</f>
        <v>#REF!</v>
      </c>
      <c r="AW487" s="12" t="e">
        <f t="shared" si="108"/>
        <v>#REF!</v>
      </c>
      <c r="AX487" s="12" t="e">
        <f t="shared" si="109"/>
        <v>#REF!</v>
      </c>
      <c r="AY487" s="12" t="e">
        <f t="shared" si="110"/>
        <v>#REF!</v>
      </c>
      <c r="AZ487" s="12">
        <f t="shared" si="104"/>
        <v>-12139117458.05</v>
      </c>
      <c r="BA487" s="12">
        <f t="shared" si="105"/>
        <v>1384698055.7</v>
      </c>
      <c r="BB487" s="12" t="e">
        <f t="shared" si="111"/>
        <v>#REF!</v>
      </c>
    </row>
    <row r="488" spans="1:54">
      <c r="A488" s="5" t="s">
        <v>1025</v>
      </c>
      <c r="B488" s="5" t="s">
        <v>1026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12"/>
        <v>11907196582.84</v>
      </c>
      <c r="AF488" s="9">
        <f t="shared" si="113"/>
        <v>11885634432.39</v>
      </c>
      <c r="AG488" s="9">
        <f t="shared" si="114"/>
        <v>114228288.540001</v>
      </c>
      <c r="AH488" s="9">
        <f t="shared" si="115"/>
        <v>113109384.830001</v>
      </c>
      <c r="AI488" s="9">
        <f t="shared" si="116"/>
        <v>136059962.540001</v>
      </c>
      <c r="AJ488" s="12" t="e">
        <f>#REF!-A488</f>
        <v>#REF!</v>
      </c>
      <c r="AK488" s="16"/>
      <c r="AL488" s="9">
        <f t="shared" si="106"/>
        <v>825301345.07</v>
      </c>
      <c r="AM488" s="16"/>
      <c r="AN488" s="16"/>
      <c r="AO488" s="16"/>
      <c r="AP488" s="16"/>
      <c r="AQ488" s="12" t="e">
        <f>#REF!+#REF!+#REF!</f>
        <v>#REF!</v>
      </c>
      <c r="AR488" s="12">
        <f t="shared" si="103"/>
        <v>-3228463.03</v>
      </c>
      <c r="AS488" s="12" t="e">
        <f>#REF!-AU488+#REF!+#REF!</f>
        <v>#REF!</v>
      </c>
      <c r="AT488" s="12" t="e">
        <f>AS488-VLOOKUP(A488,[1]选股结果!$A$2:$BJ$3005,48,FALSE)*0.08</f>
        <v>#REF!</v>
      </c>
      <c r="AU488" s="12">
        <f t="shared" si="107"/>
        <v>-22950577.71</v>
      </c>
      <c r="AV488" s="12" t="e">
        <f>#REF!+S488+H488</f>
        <v>#REF!</v>
      </c>
      <c r="AW488" s="12" t="e">
        <f t="shared" si="108"/>
        <v>#REF!</v>
      </c>
      <c r="AX488" s="12" t="e">
        <f t="shared" si="109"/>
        <v>#REF!</v>
      </c>
      <c r="AY488" s="12" t="e">
        <f t="shared" si="110"/>
        <v>#REF!</v>
      </c>
      <c r="AZ488" s="12">
        <f t="shared" si="104"/>
        <v>-11960209700</v>
      </c>
      <c r="BA488" s="12">
        <f t="shared" si="105"/>
        <v>114228288.540001</v>
      </c>
      <c r="BB488" s="12" t="e">
        <f t="shared" si="111"/>
        <v>#REF!</v>
      </c>
    </row>
    <row r="489" spans="1:54">
      <c r="A489" s="5" t="s">
        <v>1027</v>
      </c>
      <c r="B489" s="5" t="s">
        <v>1028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12"/>
        <v>11870704100.84</v>
      </c>
      <c r="AF489" s="9">
        <f t="shared" si="113"/>
        <v>11785708781.62</v>
      </c>
      <c r="AG489" s="9">
        <f t="shared" si="114"/>
        <v>100232490.239997</v>
      </c>
      <c r="AH489" s="9">
        <f t="shared" si="115"/>
        <v>95259216.949997</v>
      </c>
      <c r="AI489" s="9">
        <f t="shared" si="116"/>
        <v>37557101.009997</v>
      </c>
      <c r="AJ489" s="12" t="e">
        <f>#REF!-A489</f>
        <v>#REF!</v>
      </c>
      <c r="AK489" s="16"/>
      <c r="AL489" s="9">
        <f t="shared" si="106"/>
        <v>1370310746.63</v>
      </c>
      <c r="AM489" s="16"/>
      <c r="AN489" s="16"/>
      <c r="AO489" s="16"/>
      <c r="AP489" s="16"/>
      <c r="AQ489" s="12" t="e">
        <f>#REF!+#REF!+#REF!</f>
        <v>#REF!</v>
      </c>
      <c r="AR489" s="12">
        <f t="shared" si="103"/>
        <v>-1078559.03</v>
      </c>
      <c r="AS489" s="12" t="e">
        <f>#REF!-AU489+#REF!+#REF!</f>
        <v>#REF!</v>
      </c>
      <c r="AT489" s="12" t="e">
        <f>AS489-VLOOKUP(A489,[1]选股结果!$A$2:$BJ$3005,48,FALSE)*0.08</f>
        <v>#REF!</v>
      </c>
      <c r="AU489" s="12">
        <f t="shared" si="107"/>
        <v>57702115.94</v>
      </c>
      <c r="AV489" s="12" t="e">
        <f>#REF!+S489+H489</f>
        <v>#REF!</v>
      </c>
      <c r="AW489" s="12" t="e">
        <f t="shared" si="108"/>
        <v>#REF!</v>
      </c>
      <c r="AX489" s="12" t="e">
        <f t="shared" si="109"/>
        <v>#REF!</v>
      </c>
      <c r="AY489" s="12" t="e">
        <f t="shared" si="110"/>
        <v>#REF!</v>
      </c>
      <c r="AZ489" s="12">
        <f t="shared" si="104"/>
        <v>-12137025226.06</v>
      </c>
      <c r="BA489" s="12">
        <f t="shared" si="105"/>
        <v>100232490.239997</v>
      </c>
      <c r="BB489" s="12" t="e">
        <f t="shared" si="111"/>
        <v>#REF!</v>
      </c>
    </row>
    <row r="490" spans="1:54">
      <c r="A490" s="5" t="s">
        <v>1029</v>
      </c>
      <c r="B490" s="5" t="s">
        <v>1030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12"/>
        <v>11819638057.46</v>
      </c>
      <c r="AF490" s="9">
        <f t="shared" si="113"/>
        <v>11170768631.96</v>
      </c>
      <c r="AG490" s="9">
        <f t="shared" si="114"/>
        <v>694705298.429998</v>
      </c>
      <c r="AH490" s="9">
        <f t="shared" si="115"/>
        <v>709227043.099998</v>
      </c>
      <c r="AI490" s="9">
        <f t="shared" si="116"/>
        <v>605874518.669998</v>
      </c>
      <c r="AJ490" s="12" t="e">
        <f>#REF!-A490</f>
        <v>#REF!</v>
      </c>
      <c r="AK490" s="16"/>
      <c r="AL490" s="9">
        <f t="shared" si="106"/>
        <v>714968724.83</v>
      </c>
      <c r="AM490" s="16"/>
      <c r="AN490" s="16"/>
      <c r="AO490" s="16"/>
      <c r="AP490" s="16"/>
      <c r="AQ490" s="12" t="e">
        <f>#REF!+#REF!+#REF!</f>
        <v>#REF!</v>
      </c>
      <c r="AR490" s="12">
        <f t="shared" si="103"/>
        <v>-16087442.24</v>
      </c>
      <c r="AS490" s="12" t="e">
        <f>#REF!-AU490+#REF!+#REF!</f>
        <v>#REF!</v>
      </c>
      <c r="AT490" s="12" t="e">
        <f>AS490-VLOOKUP(A490,[1]选股结果!$A$2:$BJ$3005,48,FALSE)*0.08</f>
        <v>#REF!</v>
      </c>
      <c r="AU490" s="12">
        <f t="shared" si="107"/>
        <v>103352524.43</v>
      </c>
      <c r="AV490" s="12" t="e">
        <f>#REF!+S490+H490</f>
        <v>#REF!</v>
      </c>
      <c r="AW490" s="12" t="e">
        <f t="shared" si="108"/>
        <v>#REF!</v>
      </c>
      <c r="AX490" s="12" t="e">
        <f t="shared" si="109"/>
        <v>#REF!</v>
      </c>
      <c r="AY490" s="12" t="e">
        <f t="shared" si="110"/>
        <v>#REF!</v>
      </c>
      <c r="AZ490" s="12">
        <f t="shared" si="104"/>
        <v>-11851977030.65</v>
      </c>
      <c r="BA490" s="12">
        <f t="shared" si="105"/>
        <v>694705298.429998</v>
      </c>
      <c r="BB490" s="12" t="e">
        <f t="shared" si="111"/>
        <v>#REF!</v>
      </c>
    </row>
    <row r="491" spans="1:54">
      <c r="A491" s="5" t="s">
        <v>1031</v>
      </c>
      <c r="B491" s="5" t="s">
        <v>1032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12"/>
        <v>11719880371.31</v>
      </c>
      <c r="AF491" s="9">
        <f t="shared" si="113"/>
        <v>10257509173.03</v>
      </c>
      <c r="AG491" s="9">
        <f t="shared" si="114"/>
        <v>1487920116.86</v>
      </c>
      <c r="AH491" s="9">
        <f t="shared" si="115"/>
        <v>1484175547.9</v>
      </c>
      <c r="AI491" s="9">
        <f t="shared" si="116"/>
        <v>1222944802.74</v>
      </c>
      <c r="AJ491" s="12" t="e">
        <f>#REF!-A491</f>
        <v>#REF!</v>
      </c>
      <c r="AK491" s="16"/>
      <c r="AL491" s="9">
        <f t="shared" si="106"/>
        <v>1198090760.38</v>
      </c>
      <c r="AM491" s="16"/>
      <c r="AN491" s="16"/>
      <c r="AO491" s="16"/>
      <c r="AP491" s="16"/>
      <c r="AQ491" s="12" t="e">
        <f>#REF!+#REF!+#REF!</f>
        <v>#REF!</v>
      </c>
      <c r="AR491" s="12">
        <f t="shared" si="103"/>
        <v>-3383620.24</v>
      </c>
      <c r="AS491" s="12" t="e">
        <f>#REF!-AU491+#REF!+#REF!</f>
        <v>#REF!</v>
      </c>
      <c r="AT491" s="12" t="e">
        <f>AS491-VLOOKUP(A491,[1]选股结果!$A$2:$BJ$3005,48,FALSE)*0.08</f>
        <v>#REF!</v>
      </c>
      <c r="AU491" s="12">
        <f t="shared" si="107"/>
        <v>261230745.16</v>
      </c>
      <c r="AV491" s="12" t="e">
        <f>#REF!+S491+H491</f>
        <v>#REF!</v>
      </c>
      <c r="AW491" s="12" t="e">
        <f t="shared" si="108"/>
        <v>#REF!</v>
      </c>
      <c r="AX491" s="12" t="e">
        <f t="shared" si="109"/>
        <v>#REF!</v>
      </c>
      <c r="AY491" s="12" t="e">
        <f t="shared" si="110"/>
        <v>#REF!</v>
      </c>
      <c r="AZ491" s="12">
        <f t="shared" si="104"/>
        <v>-11961406099.14</v>
      </c>
      <c r="BA491" s="12">
        <f t="shared" si="105"/>
        <v>1487920116.86</v>
      </c>
      <c r="BB491" s="12" t="e">
        <f t="shared" si="111"/>
        <v>#REF!</v>
      </c>
    </row>
    <row r="492" spans="1:54">
      <c r="A492" s="5" t="s">
        <v>1033</v>
      </c>
      <c r="B492" s="5" t="s">
        <v>1034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12"/>
        <v>11709430125.92</v>
      </c>
      <c r="AF492" s="9">
        <f t="shared" si="113"/>
        <v>11919258441.59</v>
      </c>
      <c r="AG492" s="9">
        <f t="shared" si="114"/>
        <v>-94116920.6599982</v>
      </c>
      <c r="AH492" s="9">
        <f t="shared" si="115"/>
        <v>-106088305.189998</v>
      </c>
      <c r="AI492" s="9">
        <f t="shared" si="116"/>
        <v>-68746284.8399982</v>
      </c>
      <c r="AJ492" s="12" t="e">
        <f>#REF!-A492</f>
        <v>#REF!</v>
      </c>
      <c r="AK492" s="16"/>
      <c r="AL492" s="9">
        <f t="shared" si="106"/>
        <v>617509328.79</v>
      </c>
      <c r="AM492" s="16"/>
      <c r="AN492" s="16"/>
      <c r="AO492" s="16"/>
      <c r="AP492" s="16"/>
      <c r="AQ492" s="12" t="e">
        <f>#REF!+#REF!+#REF!</f>
        <v>#REF!</v>
      </c>
      <c r="AR492" s="12">
        <f t="shared" si="103"/>
        <v>-4938966.36</v>
      </c>
      <c r="AS492" s="12" t="e">
        <f>#REF!-AU492+#REF!+#REF!</f>
        <v>#REF!</v>
      </c>
      <c r="AT492" s="12" t="e">
        <f>AS492-VLOOKUP(A492,[1]选股结果!$A$2:$BJ$3005,48,FALSE)*0.08</f>
        <v>#REF!</v>
      </c>
      <c r="AU492" s="12">
        <f t="shared" si="107"/>
        <v>-37342020.3499998</v>
      </c>
      <c r="AV492" s="12" t="e">
        <f>#REF!+S492+H492</f>
        <v>#REF!</v>
      </c>
      <c r="AW492" s="12" t="e">
        <f t="shared" si="108"/>
        <v>#REF!</v>
      </c>
      <c r="AX492" s="12" t="e">
        <f t="shared" si="109"/>
        <v>#REF!</v>
      </c>
      <c r="AY492" s="12" t="e">
        <f t="shared" si="110"/>
        <v>#REF!</v>
      </c>
      <c r="AZ492" s="12">
        <f t="shared" si="104"/>
        <v>-12171882683.1</v>
      </c>
      <c r="BA492" s="12">
        <f t="shared" si="105"/>
        <v>-94116920.6599982</v>
      </c>
      <c r="BB492" s="12" t="e">
        <f t="shared" si="111"/>
        <v>#REF!</v>
      </c>
    </row>
    <row r="493" spans="1:54">
      <c r="A493" s="5" t="s">
        <v>1035</v>
      </c>
      <c r="B493" s="5" t="s">
        <v>1036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12"/>
        <v>11696123482.41</v>
      </c>
      <c r="AF493" s="9">
        <f t="shared" si="113"/>
        <v>9699158981.36</v>
      </c>
      <c r="AG493" s="9">
        <f t="shared" si="114"/>
        <v>1982303293.51</v>
      </c>
      <c r="AH493" s="9">
        <f t="shared" si="115"/>
        <v>1986295414.46</v>
      </c>
      <c r="AI493" s="9">
        <f t="shared" si="116"/>
        <v>1380230659.68</v>
      </c>
      <c r="AJ493" s="12" t="e">
        <f>#REF!-A493</f>
        <v>#REF!</v>
      </c>
      <c r="AK493" s="16"/>
      <c r="AL493" s="9">
        <f t="shared" si="106"/>
        <v>1034210844.45</v>
      </c>
      <c r="AM493" s="16"/>
      <c r="AN493" s="16"/>
      <c r="AO493" s="16"/>
      <c r="AP493" s="16"/>
      <c r="AQ493" s="12" t="e">
        <f>#REF!+#REF!+#REF!</f>
        <v>#REF!</v>
      </c>
      <c r="AR493" s="12">
        <f t="shared" si="103"/>
        <v>-10294166.21</v>
      </c>
      <c r="AS493" s="12" t="e">
        <f>#REF!-AU493+#REF!+#REF!</f>
        <v>#REF!</v>
      </c>
      <c r="AT493" s="12" t="e">
        <f>AS493-VLOOKUP(A493,[1]选股结果!$A$2:$BJ$3005,48,FALSE)*0.08</f>
        <v>#REF!</v>
      </c>
      <c r="AU493" s="12">
        <f t="shared" si="107"/>
        <v>606064754.78</v>
      </c>
      <c r="AV493" s="12" t="e">
        <f>#REF!+S493+H493</f>
        <v>#REF!</v>
      </c>
      <c r="AW493" s="12" t="e">
        <f t="shared" si="108"/>
        <v>#REF!</v>
      </c>
      <c r="AX493" s="12" t="e">
        <f t="shared" si="109"/>
        <v>#REF!</v>
      </c>
      <c r="AY493" s="12" t="e">
        <f t="shared" si="110"/>
        <v>#REF!</v>
      </c>
      <c r="AZ493" s="12">
        <f t="shared" si="104"/>
        <v>-11818516828.63</v>
      </c>
      <c r="BA493" s="12">
        <f t="shared" si="105"/>
        <v>1982303293.51</v>
      </c>
      <c r="BB493" s="12" t="e">
        <f t="shared" si="111"/>
        <v>#REF!</v>
      </c>
    </row>
    <row r="494" spans="1:54">
      <c r="A494" s="5" t="s">
        <v>1037</v>
      </c>
      <c r="B494" s="5" t="s">
        <v>1038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12"/>
        <v>11639564738.07</v>
      </c>
      <c r="AF494" s="9">
        <f t="shared" si="113"/>
        <v>10894119764.87</v>
      </c>
      <c r="AG494" s="9">
        <f t="shared" si="114"/>
        <v>690479632.269999</v>
      </c>
      <c r="AH494" s="9">
        <f t="shared" si="115"/>
        <v>693417023.009999</v>
      </c>
      <c r="AI494" s="9">
        <f t="shared" si="116"/>
        <v>602050847.209999</v>
      </c>
      <c r="AJ494" s="12" t="e">
        <f>#REF!-A494</f>
        <v>#REF!</v>
      </c>
      <c r="AK494" s="16"/>
      <c r="AL494" s="9">
        <f t="shared" si="106"/>
        <v>249944899.67</v>
      </c>
      <c r="AM494" s="16"/>
      <c r="AN494" s="16"/>
      <c r="AO494" s="16"/>
      <c r="AP494" s="16"/>
      <c r="AQ494" s="12" t="e">
        <f>#REF!+#REF!+#REF!</f>
        <v>#REF!</v>
      </c>
      <c r="AR494" s="12">
        <f t="shared" si="103"/>
        <v>-3512230.38</v>
      </c>
      <c r="AS494" s="12" t="e">
        <f>#REF!-AU494+#REF!+#REF!</f>
        <v>#REF!</v>
      </c>
      <c r="AT494" s="12" t="e">
        <f>AS494-VLOOKUP(A494,[1]选股结果!$A$2:$BJ$3005,48,FALSE)*0.08</f>
        <v>#REF!</v>
      </c>
      <c r="AU494" s="12">
        <f t="shared" si="107"/>
        <v>91366175.8000001</v>
      </c>
      <c r="AV494" s="12" t="e">
        <f>#REF!+S494+H494</f>
        <v>#REF!</v>
      </c>
      <c r="AW494" s="12" t="e">
        <f t="shared" si="108"/>
        <v>#REF!</v>
      </c>
      <c r="AX494" s="12" t="e">
        <f t="shared" si="109"/>
        <v>#REF!</v>
      </c>
      <c r="AY494" s="12" t="e">
        <f t="shared" si="110"/>
        <v>#REF!</v>
      </c>
      <c r="AZ494" s="12">
        <f t="shared" si="104"/>
        <v>-11742025404.83</v>
      </c>
      <c r="BA494" s="12">
        <f t="shared" si="105"/>
        <v>690479632.269999</v>
      </c>
      <c r="BB494" s="12" t="e">
        <f t="shared" si="111"/>
        <v>#REF!</v>
      </c>
    </row>
    <row r="495" spans="1:54">
      <c r="A495" s="5" t="s">
        <v>1039</v>
      </c>
      <c r="B495" s="5" t="s">
        <v>1040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12"/>
        <v>11610988901.6</v>
      </c>
      <c r="AF495" s="9">
        <f t="shared" si="113"/>
        <v>11040269719.78</v>
      </c>
      <c r="AG495" s="9">
        <f t="shared" si="114"/>
        <v>576119959.200002</v>
      </c>
      <c r="AH495" s="9">
        <f t="shared" si="115"/>
        <v>575729959.200002</v>
      </c>
      <c r="AI495" s="9">
        <f t="shared" si="116"/>
        <v>377202469.510002</v>
      </c>
      <c r="AJ495" s="12" t="e">
        <f>#REF!-A495</f>
        <v>#REF!</v>
      </c>
      <c r="AK495" s="16"/>
      <c r="AL495" s="9">
        <f t="shared" si="106"/>
        <v>2407370437.08</v>
      </c>
      <c r="AM495" s="16"/>
      <c r="AN495" s="16"/>
      <c r="AO495" s="16"/>
      <c r="AP495" s="16"/>
      <c r="AQ495" s="12" t="e">
        <f>#REF!+#REF!+#REF!</f>
        <v>#REF!</v>
      </c>
      <c r="AR495" s="12">
        <f t="shared" si="103"/>
        <v>0</v>
      </c>
      <c r="AS495" s="12" t="e">
        <f>#REF!-AU495+#REF!+#REF!</f>
        <v>#REF!</v>
      </c>
      <c r="AT495" s="12" t="e">
        <f>AS495-VLOOKUP(A495,[1]选股结果!$A$2:$BJ$3005,48,FALSE)*0.08</f>
        <v>#REF!</v>
      </c>
      <c r="AU495" s="12">
        <f t="shared" si="107"/>
        <v>198527489.69</v>
      </c>
      <c r="AV495" s="12" t="e">
        <f>#REF!+S495+H495</f>
        <v>#REF!</v>
      </c>
      <c r="AW495" s="12" t="e">
        <f t="shared" si="108"/>
        <v>#REF!</v>
      </c>
      <c r="AX495" s="12" t="e">
        <f t="shared" si="109"/>
        <v>#REF!</v>
      </c>
      <c r="AY495" s="12" t="e">
        <f t="shared" si="110"/>
        <v>#REF!</v>
      </c>
      <c r="AZ495" s="12">
        <f t="shared" si="104"/>
        <v>-10851454903.54</v>
      </c>
      <c r="BA495" s="12">
        <f t="shared" si="105"/>
        <v>576119959.200002</v>
      </c>
      <c r="BB495" s="12" t="e">
        <f t="shared" si="111"/>
        <v>#REF!</v>
      </c>
    </row>
    <row r="496" spans="1:54">
      <c r="A496" s="5" t="s">
        <v>1041</v>
      </c>
      <c r="B496" s="5" t="s">
        <v>1042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12"/>
        <v>11575564870.99</v>
      </c>
      <c r="AF496" s="9">
        <f t="shared" si="113"/>
        <v>10732824499.94</v>
      </c>
      <c r="AG496" s="9">
        <f t="shared" si="114"/>
        <v>1020009305.17</v>
      </c>
      <c r="AH496" s="9">
        <f t="shared" si="115"/>
        <v>1018324105.03</v>
      </c>
      <c r="AI496" s="9">
        <f t="shared" si="116"/>
        <v>851758137.02</v>
      </c>
      <c r="AJ496" s="12" t="e">
        <f>#REF!-A496</f>
        <v>#REF!</v>
      </c>
      <c r="AK496" s="16"/>
      <c r="AL496" s="9">
        <f t="shared" si="106"/>
        <v>581890114.14</v>
      </c>
      <c r="AM496" s="16"/>
      <c r="AN496" s="16"/>
      <c r="AO496" s="16"/>
      <c r="AP496" s="16"/>
      <c r="AQ496" s="12" t="e">
        <f>#REF!+#REF!+#REF!</f>
        <v>#REF!</v>
      </c>
      <c r="AR496" s="12">
        <f t="shared" si="103"/>
        <v>-3763880.17</v>
      </c>
      <c r="AS496" s="12" t="e">
        <f>#REF!-AU496+#REF!+#REF!</f>
        <v>#REF!</v>
      </c>
      <c r="AT496" s="12" t="e">
        <f>AS496-VLOOKUP(A496,[1]选股结果!$A$2:$BJ$3005,48,FALSE)*0.08</f>
        <v>#REF!</v>
      </c>
      <c r="AU496" s="12">
        <f t="shared" si="107"/>
        <v>166565968.01</v>
      </c>
      <c r="AV496" s="12" t="e">
        <f>#REF!+S496+H496</f>
        <v>#REF!</v>
      </c>
      <c r="AW496" s="12" t="e">
        <f t="shared" si="108"/>
        <v>#REF!</v>
      </c>
      <c r="AX496" s="12" t="e">
        <f t="shared" si="109"/>
        <v>#REF!</v>
      </c>
      <c r="AY496" s="12" t="e">
        <f t="shared" si="110"/>
        <v>#REF!</v>
      </c>
      <c r="AZ496" s="12">
        <f t="shared" si="104"/>
        <v>-11799642105.72</v>
      </c>
      <c r="BA496" s="12">
        <f t="shared" si="105"/>
        <v>1020009305.17</v>
      </c>
      <c r="BB496" s="12" t="e">
        <f t="shared" si="111"/>
        <v>#REF!</v>
      </c>
    </row>
    <row r="497" spans="1:54">
      <c r="A497" s="5" t="s">
        <v>1043</v>
      </c>
      <c r="B497" s="5" t="s">
        <v>1044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12"/>
        <v>11557557667.49</v>
      </c>
      <c r="AF497" s="9">
        <f t="shared" si="113"/>
        <v>10555300925.57</v>
      </c>
      <c r="AG497" s="9">
        <f t="shared" si="114"/>
        <v>1002839671.17</v>
      </c>
      <c r="AH497" s="9">
        <f t="shared" si="115"/>
        <v>995873809.45</v>
      </c>
      <c r="AI497" s="9">
        <f t="shared" si="116"/>
        <v>837927827.89</v>
      </c>
      <c r="AJ497" s="12" t="e">
        <f>#REF!-A497</f>
        <v>#REF!</v>
      </c>
      <c r="AK497" s="16"/>
      <c r="AL497" s="9">
        <f t="shared" si="106"/>
        <v>1018248984.09</v>
      </c>
      <c r="AM497" s="16"/>
      <c r="AN497" s="16"/>
      <c r="AO497" s="16"/>
      <c r="AP497" s="16"/>
      <c r="AQ497" s="12" t="e">
        <f>#REF!+#REF!+#REF!</f>
        <v>#REF!</v>
      </c>
      <c r="AR497" s="12">
        <f t="shared" si="103"/>
        <v>-8969145.49</v>
      </c>
      <c r="AS497" s="12" t="e">
        <f>#REF!-AU497+#REF!+#REF!</f>
        <v>#REF!</v>
      </c>
      <c r="AT497" s="12" t="e">
        <f>AS497-VLOOKUP(A497,[1]选股结果!$A$2:$BJ$3005,48,FALSE)*0.08</f>
        <v>#REF!</v>
      </c>
      <c r="AU497" s="12">
        <f t="shared" si="107"/>
        <v>157945981.56</v>
      </c>
      <c r="AV497" s="12" t="e">
        <f>#REF!+S497+H497</f>
        <v>#REF!</v>
      </c>
      <c r="AW497" s="12" t="e">
        <f t="shared" si="108"/>
        <v>#REF!</v>
      </c>
      <c r="AX497" s="12" t="e">
        <f t="shared" si="109"/>
        <v>#REF!</v>
      </c>
      <c r="AY497" s="12" t="e">
        <f t="shared" si="110"/>
        <v>#REF!</v>
      </c>
      <c r="AZ497" s="12">
        <f t="shared" si="104"/>
        <v>-11718174054.32</v>
      </c>
      <c r="BA497" s="12">
        <f t="shared" si="105"/>
        <v>1002839671.17</v>
      </c>
      <c r="BB497" s="12" t="e">
        <f t="shared" si="111"/>
        <v>#REF!</v>
      </c>
    </row>
    <row r="498" spans="1:54">
      <c r="A498" s="5" t="s">
        <v>1045</v>
      </c>
      <c r="B498" s="5" t="s">
        <v>1046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12"/>
        <v>11538851523.74</v>
      </c>
      <c r="AF498" s="9">
        <f t="shared" si="113"/>
        <v>11285974185.19</v>
      </c>
      <c r="AG498" s="9">
        <f t="shared" si="114"/>
        <v>177403905.270001</v>
      </c>
      <c r="AH498" s="9">
        <f t="shared" si="115"/>
        <v>178028302.230001</v>
      </c>
      <c r="AI498" s="9">
        <f t="shared" si="116"/>
        <v>84302793.720001</v>
      </c>
      <c r="AJ498" s="12" t="e">
        <f>#REF!-A498</f>
        <v>#REF!</v>
      </c>
      <c r="AK498" s="16"/>
      <c r="AL498" s="9">
        <f t="shared" si="106"/>
        <v>668238592.85</v>
      </c>
      <c r="AM498" s="16"/>
      <c r="AN498" s="16"/>
      <c r="AO498" s="16"/>
      <c r="AP498" s="16"/>
      <c r="AQ498" s="12" t="e">
        <f>#REF!+#REF!+#REF!</f>
        <v>#REF!</v>
      </c>
      <c r="AR498" s="12">
        <f t="shared" si="103"/>
        <v>-8067260.66</v>
      </c>
      <c r="AS498" s="12" t="e">
        <f>#REF!-AU498+#REF!+#REF!</f>
        <v>#REF!</v>
      </c>
      <c r="AT498" s="12" t="e">
        <f>AS498-VLOOKUP(A498,[1]选股结果!$A$2:$BJ$3005,48,FALSE)*0.08</f>
        <v>#REF!</v>
      </c>
      <c r="AU498" s="12">
        <f t="shared" si="107"/>
        <v>93725508.51</v>
      </c>
      <c r="AV498" s="12" t="e">
        <f>#REF!+S498+H498</f>
        <v>#REF!</v>
      </c>
      <c r="AW498" s="12" t="e">
        <f t="shared" si="108"/>
        <v>#REF!</v>
      </c>
      <c r="AX498" s="12" t="e">
        <f t="shared" si="109"/>
        <v>#REF!</v>
      </c>
      <c r="AY498" s="12" t="e">
        <f t="shared" si="110"/>
        <v>#REF!</v>
      </c>
      <c r="AZ498" s="12">
        <f t="shared" si="104"/>
        <v>-11851398219.52</v>
      </c>
      <c r="BA498" s="12">
        <f t="shared" si="105"/>
        <v>177403905.270001</v>
      </c>
      <c r="BB498" s="12" t="e">
        <f t="shared" si="111"/>
        <v>#REF!</v>
      </c>
    </row>
    <row r="499" spans="1:54">
      <c r="A499" s="5" t="s">
        <v>1047</v>
      </c>
      <c r="B499" s="5" t="s">
        <v>1048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12"/>
        <v>11492939571.52</v>
      </c>
      <c r="AF499" s="9">
        <f t="shared" si="113"/>
        <v>10970141592.66</v>
      </c>
      <c r="AG499" s="9">
        <f t="shared" si="114"/>
        <v>532656157.230001</v>
      </c>
      <c r="AH499" s="9">
        <f t="shared" si="115"/>
        <v>533205121.110001</v>
      </c>
      <c r="AI499" s="9">
        <f t="shared" si="116"/>
        <v>416793950.920001</v>
      </c>
      <c r="AJ499" s="12" t="e">
        <f>#REF!-A499</f>
        <v>#REF!</v>
      </c>
      <c r="AK499" s="16"/>
      <c r="AL499" s="9">
        <f t="shared" si="106"/>
        <v>968171866.14</v>
      </c>
      <c r="AM499" s="16"/>
      <c r="AN499" s="16"/>
      <c r="AO499" s="16"/>
      <c r="AP499" s="16"/>
      <c r="AQ499" s="12" t="e">
        <f>#REF!+#REF!+#REF!</f>
        <v>#REF!</v>
      </c>
      <c r="AR499" s="12">
        <f t="shared" si="103"/>
        <v>-3332905.44</v>
      </c>
      <c r="AS499" s="12" t="e">
        <f>#REF!-AU499+#REF!+#REF!</f>
        <v>#REF!</v>
      </c>
      <c r="AT499" s="12" t="e">
        <f>AS499-VLOOKUP(A499,[1]选股结果!$A$2:$BJ$3005,48,FALSE)*0.08</f>
        <v>#REF!</v>
      </c>
      <c r="AU499" s="12">
        <f t="shared" si="107"/>
        <v>116411170.19</v>
      </c>
      <c r="AV499" s="12" t="e">
        <f>#REF!+S499+H499</f>
        <v>#REF!</v>
      </c>
      <c r="AW499" s="12" t="e">
        <f t="shared" si="108"/>
        <v>#REF!</v>
      </c>
      <c r="AX499" s="12" t="e">
        <f t="shared" si="109"/>
        <v>#REF!</v>
      </c>
      <c r="AY499" s="12" t="e">
        <f t="shared" si="110"/>
        <v>#REF!</v>
      </c>
      <c r="AZ499" s="12">
        <f t="shared" si="104"/>
        <v>-11664451209.42</v>
      </c>
      <c r="BA499" s="12">
        <f t="shared" si="105"/>
        <v>532656157.230001</v>
      </c>
      <c r="BB499" s="12" t="e">
        <f t="shared" si="111"/>
        <v>#REF!</v>
      </c>
    </row>
    <row r="500" spans="1:54">
      <c r="A500" s="5" t="s">
        <v>1049</v>
      </c>
      <c r="B500" s="5" t="s">
        <v>1050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12"/>
        <v>11449625391.42</v>
      </c>
      <c r="AF500" s="9">
        <f t="shared" si="113"/>
        <v>13705457345.06</v>
      </c>
      <c r="AG500" s="9">
        <f t="shared" si="114"/>
        <v>-2033939278.07</v>
      </c>
      <c r="AH500" s="9">
        <f t="shared" si="115"/>
        <v>-1767382094.1</v>
      </c>
      <c r="AI500" s="9">
        <f t="shared" si="116"/>
        <v>-1794293031.64</v>
      </c>
      <c r="AJ500" s="12" t="e">
        <f>#REF!-A500</f>
        <v>#REF!</v>
      </c>
      <c r="AK500" s="16"/>
      <c r="AL500" s="9">
        <f t="shared" si="106"/>
        <v>1505495255.81</v>
      </c>
      <c r="AM500" s="16"/>
      <c r="AN500" s="16"/>
      <c r="AO500" s="16"/>
      <c r="AP500" s="16"/>
      <c r="AQ500" s="12" t="e">
        <f>#REF!+#REF!+#REF!</f>
        <v>#REF!</v>
      </c>
      <c r="AR500" s="12">
        <f t="shared" si="103"/>
        <v>-288259107.93</v>
      </c>
      <c r="AS500" s="12" t="e">
        <f>#REF!-AU500+#REF!+#REF!</f>
        <v>#REF!</v>
      </c>
      <c r="AT500" s="12" t="e">
        <f>AS500-VLOOKUP(A500,[1]选股结果!$A$2:$BJ$3005,48,FALSE)*0.08</f>
        <v>#REF!</v>
      </c>
      <c r="AU500" s="12">
        <f t="shared" si="107"/>
        <v>26910937.5400002</v>
      </c>
      <c r="AV500" s="12" t="e">
        <f>#REF!+S500+H500</f>
        <v>#REF!</v>
      </c>
      <c r="AW500" s="12" t="e">
        <f t="shared" si="108"/>
        <v>#REF!</v>
      </c>
      <c r="AX500" s="12" t="e">
        <f t="shared" si="109"/>
        <v>#REF!</v>
      </c>
      <c r="AY500" s="12" t="e">
        <f t="shared" si="110"/>
        <v>#REF!</v>
      </c>
      <c r="AZ500" s="12">
        <f t="shared" si="104"/>
        <v>-11731329202.47</v>
      </c>
      <c r="BA500" s="12">
        <f t="shared" si="105"/>
        <v>-2033939278.07</v>
      </c>
      <c r="BB500" s="12" t="e">
        <f t="shared" si="111"/>
        <v>#REF!</v>
      </c>
    </row>
    <row r="501" spans="1:54">
      <c r="A501" s="5" t="s">
        <v>1051</v>
      </c>
      <c r="B501" s="5" t="s">
        <v>1052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12"/>
        <v>11387276388.2</v>
      </c>
      <c r="AF501" s="9">
        <f t="shared" si="113"/>
        <v>9131716482.4</v>
      </c>
      <c r="AG501" s="9">
        <f t="shared" si="114"/>
        <v>7220014250.75</v>
      </c>
      <c r="AH501" s="9">
        <f t="shared" si="115"/>
        <v>7235295676.02</v>
      </c>
      <c r="AI501" s="9">
        <f t="shared" si="116"/>
        <v>6021619678.13</v>
      </c>
      <c r="AJ501" s="12" t="e">
        <f>#REF!-A501</f>
        <v>#REF!</v>
      </c>
      <c r="AK501" s="16"/>
      <c r="AL501" s="9">
        <f t="shared" si="106"/>
        <v>1291007695.72</v>
      </c>
      <c r="AM501" s="16"/>
      <c r="AN501" s="16"/>
      <c r="AO501" s="16"/>
      <c r="AP501" s="16"/>
      <c r="AQ501" s="12" t="e">
        <f>#REF!+#REF!+#REF!</f>
        <v>#REF!</v>
      </c>
      <c r="AR501" s="12">
        <f t="shared" si="103"/>
        <v>-33883439.32</v>
      </c>
      <c r="AS501" s="12" t="e">
        <f>#REF!-AU501+#REF!+#REF!</f>
        <v>#REF!</v>
      </c>
      <c r="AT501" s="12" t="e">
        <f>AS501-VLOOKUP(A501,[1]选股结果!$A$2:$BJ$3005,48,FALSE)*0.08</f>
        <v>#REF!</v>
      </c>
      <c r="AU501" s="12">
        <f t="shared" si="107"/>
        <v>1213675997.89</v>
      </c>
      <c r="AV501" s="12" t="e">
        <f>#REF!+S501+H501</f>
        <v>#REF!</v>
      </c>
      <c r="AW501" s="12" t="e">
        <f t="shared" si="108"/>
        <v>#REF!</v>
      </c>
      <c r="AX501" s="12" t="e">
        <f t="shared" si="109"/>
        <v>#REF!</v>
      </c>
      <c r="AY501" s="12" t="e">
        <f t="shared" si="110"/>
        <v>#REF!</v>
      </c>
      <c r="AZ501" s="12">
        <f t="shared" si="104"/>
        <v>-13652038441.85</v>
      </c>
      <c r="BA501" s="12">
        <f t="shared" si="105"/>
        <v>7220014250.75</v>
      </c>
      <c r="BB501" s="12" t="e">
        <f t="shared" si="111"/>
        <v>#REF!</v>
      </c>
    </row>
    <row r="502" spans="1:54">
      <c r="A502" s="5" t="s">
        <v>1053</v>
      </c>
      <c r="B502" s="5" t="s">
        <v>1054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12"/>
        <v>11377155810.01</v>
      </c>
      <c r="AF502" s="9">
        <f t="shared" si="113"/>
        <v>9953744743.98</v>
      </c>
      <c r="AG502" s="9">
        <f t="shared" si="114"/>
        <v>1452606714.8</v>
      </c>
      <c r="AH502" s="9">
        <f t="shared" si="115"/>
        <v>1432690167.84</v>
      </c>
      <c r="AI502" s="9">
        <f t="shared" si="116"/>
        <v>1052508941.28</v>
      </c>
      <c r="AJ502" s="12" t="e">
        <f>#REF!-A502</f>
        <v>#REF!</v>
      </c>
      <c r="AK502" s="16"/>
      <c r="AL502" s="9">
        <f t="shared" si="106"/>
        <v>6639098481.12</v>
      </c>
      <c r="AM502" s="16"/>
      <c r="AN502" s="16"/>
      <c r="AO502" s="16"/>
      <c r="AP502" s="16"/>
      <c r="AQ502" s="12" t="e">
        <f>#REF!+#REF!+#REF!</f>
        <v>#REF!</v>
      </c>
      <c r="AR502" s="12">
        <f t="shared" si="103"/>
        <v>-1841775.56</v>
      </c>
      <c r="AS502" s="12" t="e">
        <f>#REF!-AU502+#REF!+#REF!</f>
        <v>#REF!</v>
      </c>
      <c r="AT502" s="12" t="e">
        <f>AS502-VLOOKUP(A502,[1]选股结果!$A$2:$BJ$3005,48,FALSE)*0.08</f>
        <v>#REF!</v>
      </c>
      <c r="AU502" s="12">
        <f t="shared" si="107"/>
        <v>380181226.56</v>
      </c>
      <c r="AV502" s="12" t="e">
        <f>#REF!+S502+H502</f>
        <v>#REF!</v>
      </c>
      <c r="AW502" s="12" t="e">
        <f t="shared" si="108"/>
        <v>#REF!</v>
      </c>
      <c r="AX502" s="12" t="e">
        <f t="shared" si="109"/>
        <v>#REF!</v>
      </c>
      <c r="AY502" s="12" t="e">
        <f t="shared" si="110"/>
        <v>#REF!</v>
      </c>
      <c r="AZ502" s="12">
        <f t="shared" si="104"/>
        <v>-11720593270.84</v>
      </c>
      <c r="BA502" s="12">
        <f t="shared" si="105"/>
        <v>1452606714.8</v>
      </c>
      <c r="BB502" s="12" t="e">
        <f t="shared" si="111"/>
        <v>#REF!</v>
      </c>
    </row>
    <row r="503" spans="1:54">
      <c r="A503" s="5" t="s">
        <v>1055</v>
      </c>
      <c r="B503" s="5" t="s">
        <v>1056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12"/>
        <v>11354244621.56</v>
      </c>
      <c r="AF503" s="9">
        <f t="shared" si="113"/>
        <v>9160767478.47</v>
      </c>
      <c r="AG503" s="9">
        <f t="shared" si="114"/>
        <v>3073377546.27</v>
      </c>
      <c r="AH503" s="9">
        <f t="shared" si="115"/>
        <v>3066044697.9</v>
      </c>
      <c r="AI503" s="9">
        <f t="shared" si="116"/>
        <v>2279228009.54</v>
      </c>
      <c r="AJ503" s="12" t="e">
        <f>#REF!-A503</f>
        <v>#REF!</v>
      </c>
      <c r="AK503" s="16"/>
      <c r="AL503" s="9">
        <f t="shared" si="106"/>
        <v>3052375765.41</v>
      </c>
      <c r="AM503" s="16"/>
      <c r="AN503" s="16"/>
      <c r="AO503" s="16"/>
      <c r="AP503" s="16"/>
      <c r="AQ503" s="12" t="e">
        <f>#REF!+#REF!+#REF!</f>
        <v>#REF!</v>
      </c>
      <c r="AR503" s="12">
        <f t="shared" si="103"/>
        <v>-28756294.24</v>
      </c>
      <c r="AS503" s="12" t="e">
        <f>#REF!-AU503+#REF!+#REF!</f>
        <v>#REF!</v>
      </c>
      <c r="AT503" s="12" t="e">
        <f>AS503-VLOOKUP(A503,[1]选股结果!$A$2:$BJ$3005,48,FALSE)*0.08</f>
        <v>#REF!</v>
      </c>
      <c r="AU503" s="12">
        <f t="shared" si="107"/>
        <v>786816688.36</v>
      </c>
      <c r="AV503" s="12" t="e">
        <f>#REF!+S503+H503</f>
        <v>#REF!</v>
      </c>
      <c r="AW503" s="12" t="e">
        <f t="shared" si="108"/>
        <v>#REF!</v>
      </c>
      <c r="AX503" s="12" t="e">
        <f t="shared" si="109"/>
        <v>#REF!</v>
      </c>
      <c r="AY503" s="12" t="e">
        <f t="shared" si="110"/>
        <v>#REF!</v>
      </c>
      <c r="AZ503" s="12">
        <f t="shared" si="104"/>
        <v>-13777588229.79</v>
      </c>
      <c r="BA503" s="12">
        <f t="shared" si="105"/>
        <v>3073377546.27</v>
      </c>
      <c r="BB503" s="12" t="e">
        <f t="shared" si="111"/>
        <v>#REF!</v>
      </c>
    </row>
    <row r="504" spans="1:54">
      <c r="A504" s="5" t="s">
        <v>1057</v>
      </c>
      <c r="B504" s="5" t="s">
        <v>1058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12"/>
        <v>11312563941.9</v>
      </c>
      <c r="AF504" s="9">
        <f t="shared" si="113"/>
        <v>7605821527.92</v>
      </c>
      <c r="AG504" s="9">
        <f t="shared" si="114"/>
        <v>4486862013.68</v>
      </c>
      <c r="AH504" s="9">
        <f t="shared" si="115"/>
        <v>4460051227.44</v>
      </c>
      <c r="AI504" s="9">
        <f t="shared" si="116"/>
        <v>3494944481.6</v>
      </c>
      <c r="AJ504" s="12" t="e">
        <f>#REF!-A504</f>
        <v>#REF!</v>
      </c>
      <c r="AK504" s="16"/>
      <c r="AL504" s="9">
        <f t="shared" si="106"/>
        <v>1287114443.71</v>
      </c>
      <c r="AM504" s="16"/>
      <c r="AN504" s="16"/>
      <c r="AO504" s="16"/>
      <c r="AP504" s="16"/>
      <c r="AQ504" s="12" t="e">
        <f>#REF!+#REF!+#REF!</f>
        <v>#REF!</v>
      </c>
      <c r="AR504" s="12">
        <f t="shared" si="103"/>
        <v>-40730.14</v>
      </c>
      <c r="AS504" s="12" t="e">
        <f>#REF!-AU504+#REF!+#REF!</f>
        <v>#REF!</v>
      </c>
      <c r="AT504" s="12" t="e">
        <f>AS504-VLOOKUP(A504,[1]选股结果!$A$2:$BJ$3005,48,FALSE)*0.08</f>
        <v>#REF!</v>
      </c>
      <c r="AU504" s="12">
        <f t="shared" si="107"/>
        <v>965106745.84</v>
      </c>
      <c r="AV504" s="12" t="e">
        <f>#REF!+S504+H504</f>
        <v>#REF!</v>
      </c>
      <c r="AW504" s="12" t="e">
        <f t="shared" si="108"/>
        <v>#REF!</v>
      </c>
      <c r="AX504" s="12" t="e">
        <f t="shared" si="109"/>
        <v>#REF!</v>
      </c>
      <c r="AY504" s="12" t="e">
        <f t="shared" si="110"/>
        <v>#REF!</v>
      </c>
      <c r="AZ504" s="12">
        <f t="shared" si="104"/>
        <v>-11757098920.19</v>
      </c>
      <c r="BA504" s="12">
        <f t="shared" si="105"/>
        <v>4486862013.68</v>
      </c>
      <c r="BB504" s="12" t="e">
        <f t="shared" si="111"/>
        <v>#REF!</v>
      </c>
    </row>
    <row r="505" spans="1:54">
      <c r="A505" s="5" t="s">
        <v>1059</v>
      </c>
      <c r="B505" s="5" t="s">
        <v>1060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12"/>
        <v>11280378196</v>
      </c>
      <c r="AF505" s="9">
        <f t="shared" si="113"/>
        <v>10592442010</v>
      </c>
      <c r="AG505" s="9">
        <f t="shared" si="114"/>
        <v>689247079</v>
      </c>
      <c r="AH505" s="9">
        <f t="shared" si="115"/>
        <v>699046949</v>
      </c>
      <c r="AI505" s="9">
        <f t="shared" si="116"/>
        <v>555591439</v>
      </c>
      <c r="AJ505" s="12" t="e">
        <f>#REF!-A505</f>
        <v>#REF!</v>
      </c>
      <c r="AK505" s="16"/>
      <c r="AL505" s="9">
        <f t="shared" si="106"/>
        <v>2912294417</v>
      </c>
      <c r="AM505" s="16"/>
      <c r="AN505" s="16"/>
      <c r="AO505" s="16"/>
      <c r="AP505" s="16"/>
      <c r="AQ505" s="12" t="e">
        <f>#REF!+#REF!+#REF!</f>
        <v>#REF!</v>
      </c>
      <c r="AR505" s="12">
        <f t="shared" si="103"/>
        <v>-19466016</v>
      </c>
      <c r="AS505" s="12" t="e">
        <f>#REF!-AU505+#REF!+#REF!</f>
        <v>#REF!</v>
      </c>
      <c r="AT505" s="12" t="e">
        <f>AS505-VLOOKUP(A505,[1]选股结果!$A$2:$BJ$3005,48,FALSE)*0.08</f>
        <v>#REF!</v>
      </c>
      <c r="AU505" s="12">
        <f t="shared" si="107"/>
        <v>143455510</v>
      </c>
      <c r="AV505" s="12" t="e">
        <f>#REF!+S505+H505</f>
        <v>#REF!</v>
      </c>
      <c r="AW505" s="12" t="e">
        <f t="shared" si="108"/>
        <v>#REF!</v>
      </c>
      <c r="AX505" s="12" t="e">
        <f t="shared" si="109"/>
        <v>#REF!</v>
      </c>
      <c r="AY505" s="12" t="e">
        <f t="shared" si="110"/>
        <v>#REF!</v>
      </c>
      <c r="AZ505" s="12">
        <f t="shared" si="104"/>
        <v>-11543488599</v>
      </c>
      <c r="BA505" s="12">
        <f t="shared" si="105"/>
        <v>689247079</v>
      </c>
      <c r="BB505" s="12" t="e">
        <f t="shared" si="111"/>
        <v>#REF!</v>
      </c>
    </row>
    <row r="506" spans="1:54">
      <c r="A506" s="5" t="s">
        <v>1061</v>
      </c>
      <c r="B506" s="5" t="s">
        <v>1062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12"/>
        <v>11247896340.96</v>
      </c>
      <c r="AF506" s="9">
        <f t="shared" si="113"/>
        <v>10829752274.7</v>
      </c>
      <c r="AG506" s="9">
        <f t="shared" si="114"/>
        <v>624925470.859998</v>
      </c>
      <c r="AH506" s="9">
        <f t="shared" si="115"/>
        <v>618004581.729998</v>
      </c>
      <c r="AI506" s="9">
        <f t="shared" si="116"/>
        <v>535843388.859998</v>
      </c>
      <c r="AJ506" s="12" t="e">
        <f>#REF!-A506</f>
        <v>#REF!</v>
      </c>
      <c r="AK506" s="16"/>
      <c r="AL506" s="9">
        <f t="shared" si="106"/>
        <v>1526778408.91</v>
      </c>
      <c r="AM506" s="16"/>
      <c r="AN506" s="16"/>
      <c r="AO506" s="16"/>
      <c r="AP506" s="16"/>
      <c r="AQ506" s="12" t="e">
        <f>#REF!+#REF!+#REF!</f>
        <v>#REF!</v>
      </c>
      <c r="AR506" s="12">
        <f t="shared" si="103"/>
        <v>-13065572.68</v>
      </c>
      <c r="AS506" s="12" t="e">
        <f>#REF!-AU506+#REF!+#REF!</f>
        <v>#REF!</v>
      </c>
      <c r="AT506" s="12" t="e">
        <f>AS506-VLOOKUP(A506,[1]选股结果!$A$2:$BJ$3005,48,FALSE)*0.08</f>
        <v>#REF!</v>
      </c>
      <c r="AU506" s="12">
        <f t="shared" si="107"/>
        <v>82161192.87</v>
      </c>
      <c r="AV506" s="12" t="e">
        <f>#REF!+S506+H506</f>
        <v>#REF!</v>
      </c>
      <c r="AW506" s="12" t="e">
        <f t="shared" si="108"/>
        <v>#REF!</v>
      </c>
      <c r="AX506" s="12" t="e">
        <f t="shared" si="109"/>
        <v>#REF!</v>
      </c>
      <c r="AY506" s="12" t="e">
        <f t="shared" si="110"/>
        <v>#REF!</v>
      </c>
      <c r="AZ506" s="12">
        <f t="shared" si="104"/>
        <v>-11317835606.31</v>
      </c>
      <c r="BA506" s="12">
        <f t="shared" si="105"/>
        <v>624925470.859998</v>
      </c>
      <c r="BB506" s="12" t="e">
        <f t="shared" si="111"/>
        <v>#REF!</v>
      </c>
    </row>
    <row r="507" spans="1:54">
      <c r="A507" s="5" t="s">
        <v>1063</v>
      </c>
      <c r="B507" s="5" t="s">
        <v>1064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12"/>
        <v>11203606410.71</v>
      </c>
      <c r="AF507" s="9">
        <f t="shared" si="113"/>
        <v>10522999605.8</v>
      </c>
      <c r="AG507" s="9">
        <f t="shared" si="114"/>
        <v>679972688.079998</v>
      </c>
      <c r="AH507" s="9">
        <f t="shared" si="115"/>
        <v>686034015.589998</v>
      </c>
      <c r="AI507" s="9">
        <f t="shared" si="116"/>
        <v>650373751.499998</v>
      </c>
      <c r="AJ507" s="12" t="e">
        <f>#REF!-A507</f>
        <v>#REF!</v>
      </c>
      <c r="AK507" s="16"/>
      <c r="AL507" s="9">
        <f t="shared" si="106"/>
        <v>426201706.99</v>
      </c>
      <c r="AM507" s="16"/>
      <c r="AN507" s="16"/>
      <c r="AO507" s="16"/>
      <c r="AP507" s="16"/>
      <c r="AQ507" s="12" t="e">
        <f>#REF!+#REF!+#REF!</f>
        <v>#REF!</v>
      </c>
      <c r="AR507" s="12">
        <f t="shared" si="103"/>
        <v>-6751528.33</v>
      </c>
      <c r="AS507" s="12" t="e">
        <f>#REF!-AU507+#REF!+#REF!</f>
        <v>#REF!</v>
      </c>
      <c r="AT507" s="12" t="e">
        <f>AS507-VLOOKUP(A507,[1]选股结果!$A$2:$BJ$3005,48,FALSE)*0.08</f>
        <v>#REF!</v>
      </c>
      <c r="AU507" s="12">
        <f t="shared" si="107"/>
        <v>35660264.09</v>
      </c>
      <c r="AV507" s="12" t="e">
        <f>#REF!+S507+H507</f>
        <v>#REF!</v>
      </c>
      <c r="AW507" s="12" t="e">
        <f t="shared" si="108"/>
        <v>#REF!</v>
      </c>
      <c r="AX507" s="12" t="e">
        <f t="shared" si="109"/>
        <v>#REF!</v>
      </c>
      <c r="AY507" s="12" t="e">
        <f t="shared" si="110"/>
        <v>#REF!</v>
      </c>
      <c r="AZ507" s="12">
        <f t="shared" si="104"/>
        <v>-11407949513.49</v>
      </c>
      <c r="BA507" s="12">
        <f t="shared" si="105"/>
        <v>679972688.079998</v>
      </c>
      <c r="BB507" s="12" t="e">
        <f t="shared" si="111"/>
        <v>#REF!</v>
      </c>
    </row>
    <row r="508" spans="1:54">
      <c r="A508" s="5" t="s">
        <v>1065</v>
      </c>
      <c r="B508" s="5" t="s">
        <v>1066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12"/>
        <v>11197948077.79</v>
      </c>
      <c r="AF508" s="9">
        <f t="shared" si="113"/>
        <v>11441427609.51</v>
      </c>
      <c r="AG508" s="9">
        <f t="shared" si="114"/>
        <v>-274158150.919997</v>
      </c>
      <c r="AH508" s="9">
        <f t="shared" si="115"/>
        <v>-300609440.059997</v>
      </c>
      <c r="AI508" s="9">
        <f t="shared" si="116"/>
        <v>-221640121.819997</v>
      </c>
      <c r="AJ508" s="12" t="e">
        <f>#REF!-A508</f>
        <v>#REF!</v>
      </c>
      <c r="AK508" s="16"/>
      <c r="AL508" s="9">
        <f t="shared" si="106"/>
        <v>287498051.29</v>
      </c>
      <c r="AM508" s="16"/>
      <c r="AN508" s="16"/>
      <c r="AO508" s="16"/>
      <c r="AP508" s="16"/>
      <c r="AQ508" s="12" t="e">
        <f>#REF!+#REF!+#REF!</f>
        <v>#REF!</v>
      </c>
      <c r="AR508" s="12">
        <f t="shared" si="103"/>
        <v>-686370.68</v>
      </c>
      <c r="AS508" s="12" t="e">
        <f>#REF!-AU508+#REF!+#REF!</f>
        <v>#REF!</v>
      </c>
      <c r="AT508" s="12" t="e">
        <f>AS508-VLOOKUP(A508,[1]选股结果!$A$2:$BJ$3005,48,FALSE)*0.08</f>
        <v>#REF!</v>
      </c>
      <c r="AU508" s="12">
        <f t="shared" si="107"/>
        <v>-78969318.24</v>
      </c>
      <c r="AV508" s="12" t="e">
        <f>#REF!+S508+H508</f>
        <v>#REF!</v>
      </c>
      <c r="AW508" s="12" t="e">
        <f t="shared" si="108"/>
        <v>#REF!</v>
      </c>
      <c r="AX508" s="12" t="e">
        <f t="shared" si="109"/>
        <v>#REF!</v>
      </c>
      <c r="AY508" s="12" t="e">
        <f t="shared" si="110"/>
        <v>#REF!</v>
      </c>
      <c r="AZ508" s="12">
        <f t="shared" si="104"/>
        <v>-11335905696.87</v>
      </c>
      <c r="BA508" s="12">
        <f t="shared" si="105"/>
        <v>-274158150.919997</v>
      </c>
      <c r="BB508" s="12" t="e">
        <f t="shared" si="111"/>
        <v>#REF!</v>
      </c>
    </row>
    <row r="509" spans="1:54">
      <c r="A509" s="5" t="s">
        <v>1067</v>
      </c>
      <c r="B509" s="5" t="s">
        <v>1068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12"/>
        <v>11188332000</v>
      </c>
      <c r="AF509" s="9">
        <f t="shared" si="113"/>
        <v>119090000</v>
      </c>
      <c r="AG509" s="9">
        <f t="shared" si="114"/>
        <v>9369778000</v>
      </c>
      <c r="AH509" s="9">
        <f t="shared" si="115"/>
        <v>9370783000</v>
      </c>
      <c r="AI509" s="9">
        <f t="shared" si="116"/>
        <v>8276196000</v>
      </c>
      <c r="AJ509" s="12" t="e">
        <f>#REF!-A509</f>
        <v>#REF!</v>
      </c>
      <c r="AK509" s="16"/>
      <c r="AL509" s="9">
        <f t="shared" si="106"/>
        <v>126001000</v>
      </c>
      <c r="AM509" s="16"/>
      <c r="AN509" s="16"/>
      <c r="AO509" s="16"/>
      <c r="AP509" s="16"/>
      <c r="AQ509" s="12" t="e">
        <f>#REF!+#REF!+#REF!</f>
        <v>#REF!</v>
      </c>
      <c r="AR509" s="12">
        <f t="shared" si="103"/>
        <v>-4993000</v>
      </c>
      <c r="AS509" s="12" t="e">
        <f>#REF!-AU509+#REF!+#REF!</f>
        <v>#REF!</v>
      </c>
      <c r="AT509" s="12" t="e">
        <f>AS509-VLOOKUP(A509,[1]选股结果!$A$2:$BJ$3005,48,FALSE)*0.08</f>
        <v>#REF!</v>
      </c>
      <c r="AU509" s="12">
        <f t="shared" si="107"/>
        <v>1094587000</v>
      </c>
      <c r="AV509" s="12" t="e">
        <f>#REF!+S509+H509</f>
        <v>#REF!</v>
      </c>
      <c r="AW509" s="12" t="e">
        <f t="shared" si="108"/>
        <v>#REF!</v>
      </c>
      <c r="AX509" s="12" t="e">
        <f t="shared" si="109"/>
        <v>#REF!</v>
      </c>
      <c r="AY509" s="12" t="e">
        <f t="shared" si="110"/>
        <v>#REF!</v>
      </c>
      <c r="AZ509" s="12">
        <f t="shared" si="104"/>
        <v>-12172810000</v>
      </c>
      <c r="BA509" s="12">
        <f t="shared" si="105"/>
        <v>9369778000</v>
      </c>
      <c r="BB509" s="12" t="e">
        <f t="shared" si="111"/>
        <v>#REF!</v>
      </c>
    </row>
    <row r="510" spans="1:54">
      <c r="A510" s="5" t="s">
        <v>1069</v>
      </c>
      <c r="B510" s="5" t="s">
        <v>1070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12"/>
        <v>11186583626.16</v>
      </c>
      <c r="AF510" s="9">
        <f t="shared" si="113"/>
        <v>8597023728.6</v>
      </c>
      <c r="AG510" s="9">
        <f t="shared" si="114"/>
        <v>2655150064.49</v>
      </c>
      <c r="AH510" s="9">
        <f t="shared" si="115"/>
        <v>2656600252.61</v>
      </c>
      <c r="AI510" s="9">
        <f t="shared" si="116"/>
        <v>2125144255.23</v>
      </c>
      <c r="AJ510" s="12" t="e">
        <f>#REF!-A510</f>
        <v>#REF!</v>
      </c>
      <c r="AK510" s="16"/>
      <c r="AL510" s="9">
        <f t="shared" si="106"/>
        <v>3243526161.68</v>
      </c>
      <c r="AM510" s="16"/>
      <c r="AN510" s="16"/>
      <c r="AO510" s="16"/>
      <c r="AP510" s="16"/>
      <c r="AQ510" s="12" t="e">
        <f>#REF!+#REF!+#REF!</f>
        <v>#REF!</v>
      </c>
      <c r="AR510" s="12">
        <f t="shared" si="103"/>
        <v>-6225216.29</v>
      </c>
      <c r="AS510" s="12" t="e">
        <f>#REF!-AU510+#REF!+#REF!</f>
        <v>#REF!</v>
      </c>
      <c r="AT510" s="12" t="e">
        <f>AS510-VLOOKUP(A510,[1]选股结果!$A$2:$BJ$3005,48,FALSE)*0.08</f>
        <v>#REF!</v>
      </c>
      <c r="AU510" s="12">
        <f t="shared" si="107"/>
        <v>531455997.38</v>
      </c>
      <c r="AV510" s="12" t="e">
        <f>#REF!+S510+H510</f>
        <v>#REF!</v>
      </c>
      <c r="AW510" s="12" t="e">
        <f t="shared" si="108"/>
        <v>#REF!</v>
      </c>
      <c r="AX510" s="12" t="e">
        <f t="shared" si="109"/>
        <v>#REF!</v>
      </c>
      <c r="AY510" s="12" t="e">
        <f t="shared" si="110"/>
        <v>#REF!</v>
      </c>
      <c r="AZ510" s="12">
        <f t="shared" si="104"/>
        <v>-10956197192.14</v>
      </c>
      <c r="BA510" s="12">
        <f t="shared" si="105"/>
        <v>2655150064.49</v>
      </c>
      <c r="BB510" s="12" t="e">
        <f t="shared" si="111"/>
        <v>#REF!</v>
      </c>
    </row>
    <row r="511" spans="1:54">
      <c r="A511" s="5" t="s">
        <v>1071</v>
      </c>
      <c r="B511" s="5" t="s">
        <v>1072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12"/>
        <v>11149774161.67</v>
      </c>
      <c r="AF511" s="9">
        <f t="shared" si="113"/>
        <v>10974598190.11</v>
      </c>
      <c r="AG511" s="9">
        <f t="shared" si="114"/>
        <v>185973199.989999</v>
      </c>
      <c r="AH511" s="9">
        <f t="shared" si="115"/>
        <v>159125480.329999</v>
      </c>
      <c r="AI511" s="9">
        <f t="shared" si="116"/>
        <v>132334086.759999</v>
      </c>
      <c r="AJ511" s="12" t="e">
        <f>#REF!-A511</f>
        <v>#REF!</v>
      </c>
      <c r="AK511" s="16"/>
      <c r="AL511" s="9">
        <f t="shared" si="106"/>
        <v>209132396.78</v>
      </c>
      <c r="AM511" s="16"/>
      <c r="AN511" s="16"/>
      <c r="AO511" s="16"/>
      <c r="AP511" s="16"/>
      <c r="AQ511" s="12" t="e">
        <f>#REF!+#REF!+#REF!</f>
        <v>#REF!</v>
      </c>
      <c r="AR511" s="12">
        <f t="shared" si="103"/>
        <v>-1353214.09</v>
      </c>
      <c r="AS511" s="12" t="e">
        <f>#REF!-AU511+#REF!+#REF!</f>
        <v>#REF!</v>
      </c>
      <c r="AT511" s="12" t="e">
        <f>AS511-VLOOKUP(A511,[1]选股结果!$A$2:$BJ$3005,48,FALSE)*0.08</f>
        <v>#REF!</v>
      </c>
      <c r="AU511" s="12">
        <f t="shared" si="107"/>
        <v>26791393.57</v>
      </c>
      <c r="AV511" s="12" t="e">
        <f>#REF!+S511+H511</f>
        <v>#REF!</v>
      </c>
      <c r="AW511" s="12" t="e">
        <f t="shared" si="108"/>
        <v>#REF!</v>
      </c>
      <c r="AX511" s="12" t="e">
        <f t="shared" si="109"/>
        <v>#REF!</v>
      </c>
      <c r="AY511" s="12" t="e">
        <f t="shared" si="110"/>
        <v>#REF!</v>
      </c>
      <c r="AZ511" s="12">
        <f t="shared" si="104"/>
        <v>-11237934765.89</v>
      </c>
      <c r="BA511" s="12">
        <f t="shared" si="105"/>
        <v>185973199.989999</v>
      </c>
      <c r="BB511" s="12" t="e">
        <f t="shared" si="111"/>
        <v>#REF!</v>
      </c>
    </row>
    <row r="512" spans="1:54">
      <c r="A512" s="5" t="s">
        <v>1073</v>
      </c>
      <c r="B512" s="5" t="s">
        <v>1074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12"/>
        <v>11148130888.5</v>
      </c>
      <c r="AF512" s="9">
        <f t="shared" si="113"/>
        <v>6061909065.9</v>
      </c>
      <c r="AG512" s="9">
        <f t="shared" si="114"/>
        <v>5253331605.41</v>
      </c>
      <c r="AH512" s="9">
        <f t="shared" si="115"/>
        <v>5242126227.88</v>
      </c>
      <c r="AI512" s="9">
        <f t="shared" si="116"/>
        <v>4070977354.67</v>
      </c>
      <c r="AJ512" s="12" t="e">
        <f>#REF!-A512</f>
        <v>#REF!</v>
      </c>
      <c r="AK512" s="16"/>
      <c r="AL512" s="9">
        <f t="shared" si="106"/>
        <v>2508687007.51</v>
      </c>
      <c r="AM512" s="16"/>
      <c r="AN512" s="16"/>
      <c r="AO512" s="16"/>
      <c r="AP512" s="16"/>
      <c r="AQ512" s="12" t="e">
        <f>#REF!+#REF!+#REF!</f>
        <v>#REF!</v>
      </c>
      <c r="AR512" s="12">
        <f t="shared" si="103"/>
        <v>-3213145.11</v>
      </c>
      <c r="AS512" s="12" t="e">
        <f>#REF!-AU512+#REF!+#REF!</f>
        <v>#REF!</v>
      </c>
      <c r="AT512" s="12" t="e">
        <f>AS512-VLOOKUP(A512,[1]选股结果!$A$2:$BJ$3005,48,FALSE)*0.08</f>
        <v>#REF!</v>
      </c>
      <c r="AU512" s="12">
        <f t="shared" si="107"/>
        <v>1171148873.21</v>
      </c>
      <c r="AV512" s="12" t="e">
        <f>#REF!+S512+H512</f>
        <v>#REF!</v>
      </c>
      <c r="AW512" s="12" t="e">
        <f t="shared" si="108"/>
        <v>#REF!</v>
      </c>
      <c r="AX512" s="12" t="e">
        <f t="shared" si="109"/>
        <v>#REF!</v>
      </c>
      <c r="AY512" s="12" t="e">
        <f t="shared" si="110"/>
        <v>#REF!</v>
      </c>
      <c r="AZ512" s="12">
        <f t="shared" si="104"/>
        <v>-12168887987.4</v>
      </c>
      <c r="BA512" s="12">
        <f t="shared" si="105"/>
        <v>5253331605.41</v>
      </c>
      <c r="BB512" s="12" t="e">
        <f t="shared" si="111"/>
        <v>#REF!</v>
      </c>
    </row>
    <row r="513" spans="1:54">
      <c r="A513" s="5" t="s">
        <v>1075</v>
      </c>
      <c r="B513" s="5" t="s">
        <v>1076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12"/>
        <v>11148009591.46</v>
      </c>
      <c r="AF513" s="9">
        <f t="shared" si="113"/>
        <v>7119358596.56</v>
      </c>
      <c r="AG513" s="9">
        <f t="shared" si="114"/>
        <v>4716774160.97</v>
      </c>
      <c r="AH513" s="9">
        <f t="shared" si="115"/>
        <v>4620304079.24</v>
      </c>
      <c r="AI513" s="9">
        <f t="shared" si="116"/>
        <v>4172206508.14</v>
      </c>
      <c r="AJ513" s="12" t="e">
        <f>#REF!-A513</f>
        <v>#REF!</v>
      </c>
      <c r="AK513" s="16"/>
      <c r="AL513" s="9">
        <f t="shared" si="106"/>
        <v>640716444.31</v>
      </c>
      <c r="AM513" s="16"/>
      <c r="AN513" s="16"/>
      <c r="AO513" s="16"/>
      <c r="AP513" s="16"/>
      <c r="AQ513" s="12" t="e">
        <f>#REF!+#REF!+#REF!</f>
        <v>#REF!</v>
      </c>
      <c r="AR513" s="12">
        <f t="shared" si="103"/>
        <v>-32916655.56</v>
      </c>
      <c r="AS513" s="12" t="e">
        <f>#REF!-AU513+#REF!+#REF!</f>
        <v>#REF!</v>
      </c>
      <c r="AT513" s="12" t="e">
        <f>AS513-VLOOKUP(A513,[1]选股结果!$A$2:$BJ$3005,48,FALSE)*0.08</f>
        <v>#REF!</v>
      </c>
      <c r="AU513" s="12">
        <f t="shared" si="107"/>
        <v>448097571.1</v>
      </c>
      <c r="AV513" s="12" t="e">
        <f>#REF!+S513+H513</f>
        <v>#REF!</v>
      </c>
      <c r="AW513" s="12" t="e">
        <f t="shared" si="108"/>
        <v>#REF!</v>
      </c>
      <c r="AX513" s="12" t="e">
        <f t="shared" si="109"/>
        <v>#REF!</v>
      </c>
      <c r="AY513" s="12" t="e">
        <f t="shared" si="110"/>
        <v>#REF!</v>
      </c>
      <c r="AZ513" s="12">
        <f t="shared" si="104"/>
        <v>-13759669259.26</v>
      </c>
      <c r="BA513" s="12">
        <f t="shared" si="105"/>
        <v>4716774160.97</v>
      </c>
      <c r="BB513" s="12" t="e">
        <f t="shared" si="111"/>
        <v>#REF!</v>
      </c>
    </row>
    <row r="514" spans="1:54">
      <c r="A514" s="5" t="s">
        <v>1077</v>
      </c>
      <c r="B514" s="5" t="s">
        <v>1078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12"/>
        <v>11145085127.39</v>
      </c>
      <c r="AF514" s="9">
        <f t="shared" si="113"/>
        <v>10341355156</v>
      </c>
      <c r="AG514" s="9">
        <f t="shared" si="114"/>
        <v>849059614.120001</v>
      </c>
      <c r="AH514" s="9">
        <f t="shared" si="115"/>
        <v>865275916.860001</v>
      </c>
      <c r="AI514" s="9">
        <f t="shared" si="116"/>
        <v>697340963.620001</v>
      </c>
      <c r="AJ514" s="12" t="e">
        <f>#REF!-A514</f>
        <v>#REF!</v>
      </c>
      <c r="AK514" s="16"/>
      <c r="AL514" s="9">
        <f t="shared" si="106"/>
        <v>376155066.66</v>
      </c>
      <c r="AM514" s="16"/>
      <c r="AN514" s="16"/>
      <c r="AO514" s="16"/>
      <c r="AP514" s="16"/>
      <c r="AQ514" s="12" t="e">
        <f>#REF!+#REF!+#REF!</f>
        <v>#REF!</v>
      </c>
      <c r="AR514" s="12">
        <f t="shared" ref="AR514:AR577" si="117">AA514-AB514</f>
        <v>-25909461.34</v>
      </c>
      <c r="AS514" s="12" t="e">
        <f>#REF!-AU514+#REF!+#REF!</f>
        <v>#REF!</v>
      </c>
      <c r="AT514" s="12" t="e">
        <f>AS514-VLOOKUP(A514,[1]选股结果!$A$2:$BJ$3005,48,FALSE)*0.08</f>
        <v>#REF!</v>
      </c>
      <c r="AU514" s="12">
        <f t="shared" si="107"/>
        <v>167934953.24</v>
      </c>
      <c r="AV514" s="12" t="e">
        <f>#REF!+S514+H514</f>
        <v>#REF!</v>
      </c>
      <c r="AW514" s="12" t="e">
        <f t="shared" si="108"/>
        <v>#REF!</v>
      </c>
      <c r="AX514" s="12" t="e">
        <f t="shared" si="109"/>
        <v>#REF!</v>
      </c>
      <c r="AY514" s="12" t="e">
        <f t="shared" si="110"/>
        <v>#REF!</v>
      </c>
      <c r="AZ514" s="12">
        <f t="shared" ref="AZ514:AZ577" si="118">O514-S514-AA514-AB514-AC514-AD514+AK514-AE514</f>
        <v>-11325862508.57</v>
      </c>
      <c r="BA514" s="12">
        <f t="shared" ref="BA514:BA577" si="119">AG514</f>
        <v>849059614.120001</v>
      </c>
      <c r="BB514" s="12" t="e">
        <f t="shared" si="111"/>
        <v>#REF!</v>
      </c>
    </row>
    <row r="515" spans="1:54">
      <c r="A515" s="5" t="s">
        <v>1079</v>
      </c>
      <c r="B515" s="5" t="s">
        <v>1080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12"/>
        <v>11099275825.75</v>
      </c>
      <c r="AF515" s="9">
        <f t="shared" si="113"/>
        <v>9055149328.83</v>
      </c>
      <c r="AG515" s="9">
        <f t="shared" si="114"/>
        <v>1986685694.7</v>
      </c>
      <c r="AH515" s="9">
        <f t="shared" si="115"/>
        <v>1957994705.09</v>
      </c>
      <c r="AI515" s="9">
        <f t="shared" si="116"/>
        <v>1609289039.52</v>
      </c>
      <c r="AJ515" s="12" t="e">
        <f>#REF!-A515</f>
        <v>#REF!</v>
      </c>
      <c r="AK515" s="16"/>
      <c r="AL515" s="9">
        <f t="shared" ref="AL515:AL578" si="120">O515+P515+Q515+Y515-AB515+AC515</f>
        <v>4371775964.49</v>
      </c>
      <c r="AM515" s="16"/>
      <c r="AN515" s="16"/>
      <c r="AO515" s="16"/>
      <c r="AP515" s="16"/>
      <c r="AQ515" s="12" t="e">
        <f>#REF!+#REF!+#REF!</f>
        <v>#REF!</v>
      </c>
      <c r="AR515" s="12">
        <f t="shared" si="117"/>
        <v>-10970417.02</v>
      </c>
      <c r="AS515" s="12" t="e">
        <f>#REF!-AU515+#REF!+#REF!</f>
        <v>#REF!</v>
      </c>
      <c r="AT515" s="12" t="e">
        <f>AS515-VLOOKUP(A515,[1]选股结果!$A$2:$BJ$3005,48,FALSE)*0.08</f>
        <v>#REF!</v>
      </c>
      <c r="AU515" s="12">
        <f t="shared" ref="AU515:AU578" si="121">AH515-AI515</f>
        <v>348705665.57</v>
      </c>
      <c r="AV515" s="12" t="e">
        <f>#REF!+S515+H515</f>
        <v>#REF!</v>
      </c>
      <c r="AW515" s="12" t="e">
        <f t="shared" ref="AW515:AW578" si="122">AV515-AU515</f>
        <v>#REF!</v>
      </c>
      <c r="AX515" s="12" t="e">
        <f t="shared" ref="AX515:AX578" si="123">AV515-H515</f>
        <v>#REF!</v>
      </c>
      <c r="AY515" s="12" t="e">
        <f t="shared" ref="AY515:AY578" si="124">AV515-H515-AU515</f>
        <v>#REF!</v>
      </c>
      <c r="AZ515" s="12">
        <f t="shared" si="118"/>
        <v>-11335695602.2</v>
      </c>
      <c r="BA515" s="12">
        <f t="shared" si="119"/>
        <v>1986685694.7</v>
      </c>
      <c r="BB515" s="12" t="e">
        <f t="shared" ref="BB515:BB578" si="125">AF515-AG515+AH515+AI515-AJ515+AL515+AM515-AO515+AN515</f>
        <v>#REF!</v>
      </c>
    </row>
    <row r="516" spans="1:54">
      <c r="A516" s="5" t="s">
        <v>1081</v>
      </c>
      <c r="B516" s="5" t="s">
        <v>1082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12"/>
        <v>11065407635.77</v>
      </c>
      <c r="AF516" s="9">
        <f t="shared" si="113"/>
        <v>10819120652</v>
      </c>
      <c r="AG516" s="9">
        <f t="shared" si="114"/>
        <v>225650397.46</v>
      </c>
      <c r="AH516" s="9">
        <f t="shared" si="115"/>
        <v>224224505.9</v>
      </c>
      <c r="AI516" s="9">
        <f t="shared" si="116"/>
        <v>178496918.97</v>
      </c>
      <c r="AJ516" s="12" t="e">
        <f>#REF!-A516</f>
        <v>#REF!</v>
      </c>
      <c r="AK516" s="16"/>
      <c r="AL516" s="9">
        <f t="shared" si="120"/>
        <v>377524457</v>
      </c>
      <c r="AM516" s="16"/>
      <c r="AN516" s="16"/>
      <c r="AO516" s="16"/>
      <c r="AP516" s="16"/>
      <c r="AQ516" s="12" t="e">
        <f>#REF!+#REF!+#REF!</f>
        <v>#REF!</v>
      </c>
      <c r="AR516" s="12">
        <f t="shared" si="117"/>
        <v>-3081568.52</v>
      </c>
      <c r="AS516" s="12" t="e">
        <f>#REF!-AU516+#REF!+#REF!</f>
        <v>#REF!</v>
      </c>
      <c r="AT516" s="12" t="e">
        <f>AS516-VLOOKUP(A516,[1]选股结果!$A$2:$BJ$3005,48,FALSE)*0.08</f>
        <v>#REF!</v>
      </c>
      <c r="AU516" s="12">
        <f t="shared" si="121"/>
        <v>45727586.93</v>
      </c>
      <c r="AV516" s="12" t="e">
        <f>#REF!+S516+H516</f>
        <v>#REF!</v>
      </c>
      <c r="AW516" s="12" t="e">
        <f t="shared" si="122"/>
        <v>#REF!</v>
      </c>
      <c r="AX516" s="12" t="e">
        <f t="shared" si="123"/>
        <v>#REF!</v>
      </c>
      <c r="AY516" s="12" t="e">
        <f t="shared" si="124"/>
        <v>#REF!</v>
      </c>
      <c r="AZ516" s="12">
        <f t="shared" si="118"/>
        <v>-11305304429.68</v>
      </c>
      <c r="BA516" s="12">
        <f t="shared" si="119"/>
        <v>225650397.46</v>
      </c>
      <c r="BB516" s="12" t="e">
        <f t="shared" si="125"/>
        <v>#REF!</v>
      </c>
    </row>
    <row r="517" spans="1:54">
      <c r="A517" s="5" t="s">
        <v>1083</v>
      </c>
      <c r="B517" s="5" t="s">
        <v>1084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12"/>
        <v>11006461348.99</v>
      </c>
      <c r="AF517" s="9">
        <f t="shared" si="113"/>
        <v>10481890527.45</v>
      </c>
      <c r="AG517" s="9">
        <f t="shared" si="114"/>
        <v>466363752.249999</v>
      </c>
      <c r="AH517" s="9">
        <f t="shared" si="115"/>
        <v>473715461.729999</v>
      </c>
      <c r="AI517" s="9">
        <f t="shared" si="116"/>
        <v>440222271.549999</v>
      </c>
      <c r="AJ517" s="12" t="e">
        <f>#REF!-A517</f>
        <v>#REF!</v>
      </c>
      <c r="AK517" s="16"/>
      <c r="AL517" s="9">
        <f t="shared" si="120"/>
        <v>1096644199.76</v>
      </c>
      <c r="AM517" s="16"/>
      <c r="AN517" s="16"/>
      <c r="AO517" s="16"/>
      <c r="AP517" s="16"/>
      <c r="AQ517" s="12" t="e">
        <f>#REF!+#REF!+#REF!</f>
        <v>#REF!</v>
      </c>
      <c r="AR517" s="12">
        <f t="shared" si="117"/>
        <v>-10658604.64</v>
      </c>
      <c r="AS517" s="12" t="e">
        <f>#REF!-AU517+#REF!+#REF!</f>
        <v>#REF!</v>
      </c>
      <c r="AT517" s="12" t="e">
        <f>AS517-VLOOKUP(A517,[1]选股结果!$A$2:$BJ$3005,48,FALSE)*0.08</f>
        <v>#REF!</v>
      </c>
      <c r="AU517" s="12">
        <f t="shared" si="121"/>
        <v>33493190.18</v>
      </c>
      <c r="AV517" s="12" t="e">
        <f>#REF!+S517+H517</f>
        <v>#REF!</v>
      </c>
      <c r="AW517" s="12" t="e">
        <f t="shared" si="122"/>
        <v>#REF!</v>
      </c>
      <c r="AX517" s="12" t="e">
        <f t="shared" si="123"/>
        <v>#REF!</v>
      </c>
      <c r="AY517" s="12" t="e">
        <f t="shared" si="124"/>
        <v>#REF!</v>
      </c>
      <c r="AZ517" s="12">
        <f t="shared" si="118"/>
        <v>-11181642025.13</v>
      </c>
      <c r="BA517" s="12">
        <f t="shared" si="119"/>
        <v>466363752.249999</v>
      </c>
      <c r="BB517" s="12" t="e">
        <f t="shared" si="125"/>
        <v>#REF!</v>
      </c>
    </row>
    <row r="518" spans="1:54">
      <c r="A518" s="5" t="s">
        <v>1085</v>
      </c>
      <c r="B518" s="5" t="s">
        <v>1086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12"/>
        <v>11004265716.86</v>
      </c>
      <c r="AF518" s="9">
        <f t="shared" si="113"/>
        <v>10259536811.34</v>
      </c>
      <c r="AG518" s="9">
        <f t="shared" si="114"/>
        <v>871696942.28</v>
      </c>
      <c r="AH518" s="9">
        <f t="shared" si="115"/>
        <v>870815894.72</v>
      </c>
      <c r="AI518" s="9">
        <f t="shared" si="116"/>
        <v>776164389.84</v>
      </c>
      <c r="AJ518" s="12" t="e">
        <f>#REF!-A518</f>
        <v>#REF!</v>
      </c>
      <c r="AK518" s="16"/>
      <c r="AL518" s="9">
        <f t="shared" si="120"/>
        <v>841324050.14</v>
      </c>
      <c r="AM518" s="16"/>
      <c r="AN518" s="16"/>
      <c r="AO518" s="16"/>
      <c r="AP518" s="16"/>
      <c r="AQ518" s="12" t="e">
        <f>#REF!+#REF!+#REF!</f>
        <v>#REF!</v>
      </c>
      <c r="AR518" s="12">
        <f t="shared" si="117"/>
        <v>-2701362.63</v>
      </c>
      <c r="AS518" s="12" t="e">
        <f>#REF!-AU518+#REF!+#REF!</f>
        <v>#REF!</v>
      </c>
      <c r="AT518" s="12" t="e">
        <f>AS518-VLOOKUP(A518,[1]选股结果!$A$2:$BJ$3005,48,FALSE)*0.08</f>
        <v>#REF!</v>
      </c>
      <c r="AU518" s="12">
        <f t="shared" si="121"/>
        <v>94651504.88</v>
      </c>
      <c r="AV518" s="12" t="e">
        <f>#REF!+S518+H518</f>
        <v>#REF!</v>
      </c>
      <c r="AW518" s="12" t="e">
        <f t="shared" si="122"/>
        <v>#REF!</v>
      </c>
      <c r="AX518" s="12" t="e">
        <f t="shared" si="123"/>
        <v>#REF!</v>
      </c>
      <c r="AY518" s="12" t="e">
        <f t="shared" si="124"/>
        <v>#REF!</v>
      </c>
      <c r="AZ518" s="12">
        <f t="shared" si="118"/>
        <v>-11058819652.39</v>
      </c>
      <c r="BA518" s="12">
        <f t="shared" si="119"/>
        <v>871696942.28</v>
      </c>
      <c r="BB518" s="12" t="e">
        <f t="shared" si="125"/>
        <v>#REF!</v>
      </c>
    </row>
    <row r="519" spans="1:54">
      <c r="A519" s="5" t="s">
        <v>1087</v>
      </c>
      <c r="B519" s="5" t="s">
        <v>1088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12"/>
        <v>10949471928.33</v>
      </c>
      <c r="AF519" s="9">
        <f t="shared" si="113"/>
        <v>9881220593.97</v>
      </c>
      <c r="AG519" s="9">
        <f t="shared" si="114"/>
        <v>1087262410.63</v>
      </c>
      <c r="AH519" s="9">
        <f t="shared" si="115"/>
        <v>1070298781.99</v>
      </c>
      <c r="AI519" s="9">
        <f t="shared" si="116"/>
        <v>895133836.8</v>
      </c>
      <c r="AJ519" s="12" t="e">
        <f>#REF!-A519</f>
        <v>#REF!</v>
      </c>
      <c r="AK519" s="16"/>
      <c r="AL519" s="9">
        <f t="shared" si="120"/>
        <v>305836730.39</v>
      </c>
      <c r="AM519" s="16"/>
      <c r="AN519" s="16"/>
      <c r="AO519" s="16"/>
      <c r="AP519" s="16"/>
      <c r="AQ519" s="12" t="e">
        <f>#REF!+#REF!+#REF!</f>
        <v>#REF!</v>
      </c>
      <c r="AR519" s="12">
        <f t="shared" si="117"/>
        <v>-3027037.89</v>
      </c>
      <c r="AS519" s="12" t="e">
        <f>#REF!-AU519+#REF!+#REF!</f>
        <v>#REF!</v>
      </c>
      <c r="AT519" s="12" t="e">
        <f>AS519-VLOOKUP(A519,[1]选股结果!$A$2:$BJ$3005,48,FALSE)*0.08</f>
        <v>#REF!</v>
      </c>
      <c r="AU519" s="12">
        <f t="shared" si="121"/>
        <v>175164945.19</v>
      </c>
      <c r="AV519" s="12" t="e">
        <f>#REF!+S519+H519</f>
        <v>#REF!</v>
      </c>
      <c r="AW519" s="12" t="e">
        <f t="shared" si="122"/>
        <v>#REF!</v>
      </c>
      <c r="AX519" s="12" t="e">
        <f t="shared" si="123"/>
        <v>#REF!</v>
      </c>
      <c r="AY519" s="12" t="e">
        <f t="shared" si="124"/>
        <v>#REF!</v>
      </c>
      <c r="AZ519" s="12">
        <f t="shared" si="118"/>
        <v>-11015443053.58</v>
      </c>
      <c r="BA519" s="12">
        <f t="shared" si="119"/>
        <v>1087262410.63</v>
      </c>
      <c r="BB519" s="12" t="e">
        <f t="shared" si="125"/>
        <v>#REF!</v>
      </c>
    </row>
    <row r="520" spans="1:54">
      <c r="A520" s="5" t="s">
        <v>1089</v>
      </c>
      <c r="B520" s="5" t="s">
        <v>1090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12"/>
        <v>10937989218.32</v>
      </c>
      <c r="AF520" s="9">
        <f t="shared" si="113"/>
        <v>9943989015.12</v>
      </c>
      <c r="AG520" s="9">
        <f t="shared" si="114"/>
        <v>994199646.169999</v>
      </c>
      <c r="AH520" s="9">
        <f t="shared" si="115"/>
        <v>994213939.809999</v>
      </c>
      <c r="AI520" s="9">
        <f t="shared" si="116"/>
        <v>731224545.389999</v>
      </c>
      <c r="AJ520" s="12" t="e">
        <f>#REF!-A520</f>
        <v>#REF!</v>
      </c>
      <c r="AK520" s="16"/>
      <c r="AL520" s="9">
        <f t="shared" si="120"/>
        <v>3439393677.96</v>
      </c>
      <c r="AM520" s="16"/>
      <c r="AN520" s="16"/>
      <c r="AO520" s="16"/>
      <c r="AP520" s="16"/>
      <c r="AQ520" s="12" t="e">
        <f>#REF!+#REF!+#REF!</f>
        <v>#REF!</v>
      </c>
      <c r="AR520" s="12">
        <f t="shared" si="117"/>
        <v>-7269264.11</v>
      </c>
      <c r="AS520" s="12" t="e">
        <f>#REF!-AU520+#REF!+#REF!</f>
        <v>#REF!</v>
      </c>
      <c r="AT520" s="12" t="e">
        <f>AS520-VLOOKUP(A520,[1]选股结果!$A$2:$BJ$3005,48,FALSE)*0.08</f>
        <v>#REF!</v>
      </c>
      <c r="AU520" s="12">
        <f t="shared" si="121"/>
        <v>262989394.42</v>
      </c>
      <c r="AV520" s="12" t="e">
        <f>#REF!+S520+H520</f>
        <v>#REF!</v>
      </c>
      <c r="AW520" s="12" t="e">
        <f t="shared" si="122"/>
        <v>#REF!</v>
      </c>
      <c r="AX520" s="12" t="e">
        <f t="shared" si="123"/>
        <v>#REF!</v>
      </c>
      <c r="AY520" s="12" t="e">
        <f t="shared" si="124"/>
        <v>#REF!</v>
      </c>
      <c r="AZ520" s="12">
        <f t="shared" si="118"/>
        <v>-11263306835.19</v>
      </c>
      <c r="BA520" s="12">
        <f t="shared" si="119"/>
        <v>994199646.169999</v>
      </c>
      <c r="BB520" s="12" t="e">
        <f t="shared" si="125"/>
        <v>#REF!</v>
      </c>
    </row>
    <row r="521" spans="1:54">
      <c r="A521" s="5" t="s">
        <v>1091</v>
      </c>
      <c r="B521" s="5" t="s">
        <v>1092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12"/>
        <v>10921872000</v>
      </c>
      <c r="AF521" s="9">
        <f t="shared" si="113"/>
        <v>107816000</v>
      </c>
      <c r="AG521" s="9">
        <f t="shared" si="114"/>
        <v>8547539000</v>
      </c>
      <c r="AH521" s="9">
        <f t="shared" si="115"/>
        <v>8547539000</v>
      </c>
      <c r="AI521" s="9">
        <f t="shared" si="116"/>
        <v>8162954000</v>
      </c>
      <c r="AJ521" s="12" t="e">
        <f>#REF!-A521</f>
        <v>#REF!</v>
      </c>
      <c r="AK521" s="16"/>
      <c r="AL521" s="9">
        <f t="shared" si="120"/>
        <v>107816000</v>
      </c>
      <c r="AM521" s="16"/>
      <c r="AN521" s="16"/>
      <c r="AO521" s="16"/>
      <c r="AP521" s="16"/>
      <c r="AQ521" s="12" t="e">
        <f>#REF!+#REF!+#REF!</f>
        <v>#REF!</v>
      </c>
      <c r="AR521" s="12">
        <f t="shared" si="117"/>
        <v>-2921000</v>
      </c>
      <c r="AS521" s="12" t="e">
        <f>#REF!-AU521+#REF!+#REF!</f>
        <v>#REF!</v>
      </c>
      <c r="AT521" s="12" t="e">
        <f>AS521-VLOOKUP(A521,[1]选股结果!$A$2:$BJ$3005,48,FALSE)*0.08</f>
        <v>#REF!</v>
      </c>
      <c r="AU521" s="12">
        <f t="shared" si="121"/>
        <v>384585000</v>
      </c>
      <c r="AV521" s="12" t="e">
        <f>#REF!+S521+H521</f>
        <v>#REF!</v>
      </c>
      <c r="AW521" s="12" t="e">
        <f t="shared" si="122"/>
        <v>#REF!</v>
      </c>
      <c r="AX521" s="12" t="e">
        <f t="shared" si="123"/>
        <v>#REF!</v>
      </c>
      <c r="AY521" s="12" t="e">
        <f t="shared" si="124"/>
        <v>#REF!</v>
      </c>
      <c r="AZ521" s="12">
        <f t="shared" si="118"/>
        <v>-11204483000</v>
      </c>
      <c r="BA521" s="12">
        <f t="shared" si="119"/>
        <v>8547539000</v>
      </c>
      <c r="BB521" s="12" t="e">
        <f t="shared" si="125"/>
        <v>#REF!</v>
      </c>
    </row>
    <row r="522" spans="1:54">
      <c r="A522" s="5" t="s">
        <v>1093</v>
      </c>
      <c r="B522" s="5" t="s">
        <v>1094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12"/>
        <v>10867963799.76</v>
      </c>
      <c r="AF522" s="9">
        <f t="shared" si="113"/>
        <v>10552780265.51</v>
      </c>
      <c r="AG522" s="9">
        <f t="shared" si="114"/>
        <v>266363466.91</v>
      </c>
      <c r="AH522" s="9">
        <f t="shared" si="115"/>
        <v>272289002.24</v>
      </c>
      <c r="AI522" s="9">
        <f t="shared" si="116"/>
        <v>223222081.59</v>
      </c>
      <c r="AJ522" s="12" t="e">
        <f>#REF!-A522</f>
        <v>#REF!</v>
      </c>
      <c r="AK522" s="16"/>
      <c r="AL522" s="9">
        <f t="shared" si="120"/>
        <v>2349348598.43</v>
      </c>
      <c r="AM522" s="16"/>
      <c r="AN522" s="16"/>
      <c r="AO522" s="16"/>
      <c r="AP522" s="16"/>
      <c r="AQ522" s="12" t="e">
        <f>#REF!+#REF!+#REF!</f>
        <v>#REF!</v>
      </c>
      <c r="AR522" s="12">
        <f t="shared" si="117"/>
        <v>-76612688.47</v>
      </c>
      <c r="AS522" s="12" t="e">
        <f>#REF!-AU522+#REF!+#REF!</f>
        <v>#REF!</v>
      </c>
      <c r="AT522" s="12" t="e">
        <f>AS522-VLOOKUP(A522,[1]选股结果!$A$2:$BJ$3005,48,FALSE)*0.08</f>
        <v>#REF!</v>
      </c>
      <c r="AU522" s="12">
        <f t="shared" si="121"/>
        <v>49066920.65</v>
      </c>
      <c r="AV522" s="12" t="e">
        <f>#REF!+S522+H522</f>
        <v>#REF!</v>
      </c>
      <c r="AW522" s="12" t="e">
        <f t="shared" si="122"/>
        <v>#REF!</v>
      </c>
      <c r="AX522" s="12" t="e">
        <f t="shared" si="123"/>
        <v>#REF!</v>
      </c>
      <c r="AY522" s="12" t="e">
        <f t="shared" si="124"/>
        <v>#REF!</v>
      </c>
      <c r="AZ522" s="12">
        <f t="shared" si="118"/>
        <v>-11016349785.44</v>
      </c>
      <c r="BA522" s="12">
        <f t="shared" si="119"/>
        <v>266363466.91</v>
      </c>
      <c r="BB522" s="12" t="e">
        <f t="shared" si="125"/>
        <v>#REF!</v>
      </c>
    </row>
    <row r="523" spans="1:54">
      <c r="A523" s="5" t="s">
        <v>1095</v>
      </c>
      <c r="B523" s="5" t="s">
        <v>1096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26">C523</f>
        <v>10849281108.99</v>
      </c>
      <c r="AF523" s="9">
        <f t="shared" ref="AF523:AF586" si="127">(G523+O523+P523+Q523+R523)+S523</f>
        <v>10900649682.78</v>
      </c>
      <c r="AG523" s="9">
        <f t="shared" ref="AG523:AG586" si="128">AE523-AF523+T523+V523+W523-X523-Y523+Z523+AA523</f>
        <v>-41124024.1900009</v>
      </c>
      <c r="AH523" s="9">
        <f t="shared" ref="AH523:AH586" si="129">AG523+AB523-AC523</f>
        <v>-19480307.9900009</v>
      </c>
      <c r="AI523" s="9">
        <f t="shared" ref="AI523:AI586" si="130">AH523-AD523</f>
        <v>-67389963.0700009</v>
      </c>
      <c r="AJ523" s="12" t="e">
        <f>#REF!-A523</f>
        <v>#REF!</v>
      </c>
      <c r="AK523" s="16"/>
      <c r="AL523" s="9">
        <f t="shared" si="120"/>
        <v>755945568.78</v>
      </c>
      <c r="AM523" s="16"/>
      <c r="AN523" s="16"/>
      <c r="AO523" s="16"/>
      <c r="AP523" s="16"/>
      <c r="AQ523" s="12" t="e">
        <f>#REF!+#REF!+#REF!</f>
        <v>#REF!</v>
      </c>
      <c r="AR523" s="12">
        <f t="shared" si="117"/>
        <v>-30485757.42</v>
      </c>
      <c r="AS523" s="12" t="e">
        <f>#REF!-AU523+#REF!+#REF!</f>
        <v>#REF!</v>
      </c>
      <c r="AT523" s="12" t="e">
        <f>AS523-VLOOKUP(A523,[1]选股结果!$A$2:$BJ$3005,48,FALSE)*0.08</f>
        <v>#REF!</v>
      </c>
      <c r="AU523" s="12">
        <f t="shared" si="121"/>
        <v>47909655.08</v>
      </c>
      <c r="AV523" s="12" t="e">
        <f>#REF!+S523+H523</f>
        <v>#REF!</v>
      </c>
      <c r="AW523" s="12" t="e">
        <f t="shared" si="122"/>
        <v>#REF!</v>
      </c>
      <c r="AX523" s="12" t="e">
        <f t="shared" si="123"/>
        <v>#REF!</v>
      </c>
      <c r="AY523" s="12" t="e">
        <f t="shared" si="124"/>
        <v>#REF!</v>
      </c>
      <c r="AZ523" s="12">
        <f t="shared" si="118"/>
        <v>-10859000443.74</v>
      </c>
      <c r="BA523" s="12">
        <f t="shared" si="119"/>
        <v>-41124024.1900009</v>
      </c>
      <c r="BB523" s="12" t="e">
        <f t="shared" si="125"/>
        <v>#REF!</v>
      </c>
    </row>
    <row r="524" spans="1:54">
      <c r="A524" s="5" t="s">
        <v>1097</v>
      </c>
      <c r="B524" s="5" t="s">
        <v>1098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26"/>
        <v>10798597233.12</v>
      </c>
      <c r="AF524" s="9">
        <f t="shared" si="127"/>
        <v>5551220548.41</v>
      </c>
      <c r="AG524" s="9">
        <f t="shared" si="128"/>
        <v>5288893472.34</v>
      </c>
      <c r="AH524" s="9">
        <f t="shared" si="129"/>
        <v>4924573499.58</v>
      </c>
      <c r="AI524" s="9">
        <f t="shared" si="130"/>
        <v>4109186507.66</v>
      </c>
      <c r="AJ524" s="12" t="e">
        <f>#REF!-A524</f>
        <v>#REF!</v>
      </c>
      <c r="AK524" s="16"/>
      <c r="AL524" s="9">
        <f t="shared" si="120"/>
        <v>1687169706.93</v>
      </c>
      <c r="AM524" s="16"/>
      <c r="AN524" s="16"/>
      <c r="AO524" s="16"/>
      <c r="AP524" s="16"/>
      <c r="AQ524" s="12" t="e">
        <f>#REF!+#REF!+#REF!</f>
        <v>#REF!</v>
      </c>
      <c r="AR524" s="12">
        <f t="shared" si="117"/>
        <v>-22407419.97</v>
      </c>
      <c r="AS524" s="12" t="e">
        <f>#REF!-AU524+#REF!+#REF!</f>
        <v>#REF!</v>
      </c>
      <c r="AT524" s="12" t="e">
        <f>AS524-VLOOKUP(A524,[1]选股结果!$A$2:$BJ$3005,48,FALSE)*0.08</f>
        <v>#REF!</v>
      </c>
      <c r="AU524" s="12">
        <f t="shared" si="121"/>
        <v>815386991.92</v>
      </c>
      <c r="AV524" s="12" t="e">
        <f>#REF!+S524+H524</f>
        <v>#REF!</v>
      </c>
      <c r="AW524" s="12" t="e">
        <f t="shared" si="122"/>
        <v>#REF!</v>
      </c>
      <c r="AX524" s="12" t="e">
        <f t="shared" si="123"/>
        <v>#REF!</v>
      </c>
      <c r="AY524" s="12" t="e">
        <f t="shared" si="124"/>
        <v>#REF!</v>
      </c>
      <c r="AZ524" s="12">
        <f t="shared" si="118"/>
        <v>-11521234824.14</v>
      </c>
      <c r="BA524" s="12">
        <f t="shared" si="119"/>
        <v>5288893472.34</v>
      </c>
      <c r="BB524" s="12" t="e">
        <f t="shared" si="125"/>
        <v>#REF!</v>
      </c>
    </row>
    <row r="525" spans="1:54">
      <c r="A525" s="5" t="s">
        <v>1099</v>
      </c>
      <c r="B525" s="5" t="s">
        <v>1100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26"/>
        <v>10785984774.83</v>
      </c>
      <c r="AF525" s="9">
        <f t="shared" si="127"/>
        <v>9828052888.49</v>
      </c>
      <c r="AG525" s="9">
        <f t="shared" si="128"/>
        <v>3616895606.49</v>
      </c>
      <c r="AH525" s="9">
        <f t="shared" si="129"/>
        <v>3608889277.54</v>
      </c>
      <c r="AI525" s="9">
        <f t="shared" si="130"/>
        <v>2785813519.29</v>
      </c>
      <c r="AJ525" s="12" t="e">
        <f>#REF!-A525</f>
        <v>#REF!</v>
      </c>
      <c r="AK525" s="16"/>
      <c r="AL525" s="9">
        <f t="shared" si="120"/>
        <v>3485338744.08</v>
      </c>
      <c r="AM525" s="16"/>
      <c r="AN525" s="16"/>
      <c r="AO525" s="16"/>
      <c r="AP525" s="16"/>
      <c r="AQ525" s="12" t="e">
        <f>#REF!+#REF!+#REF!</f>
        <v>#REF!</v>
      </c>
      <c r="AR525" s="12">
        <f t="shared" si="117"/>
        <v>-3981493.89</v>
      </c>
      <c r="AS525" s="12" t="e">
        <f>#REF!-AU525+#REF!+#REF!</f>
        <v>#REF!</v>
      </c>
      <c r="AT525" s="12" t="e">
        <f>AS525-VLOOKUP(A525,[1]选股结果!$A$2:$BJ$3005,48,FALSE)*0.08</f>
        <v>#REF!</v>
      </c>
      <c r="AU525" s="12">
        <f t="shared" si="121"/>
        <v>823075758.25</v>
      </c>
      <c r="AV525" s="12" t="e">
        <f>#REF!+S525+H525</f>
        <v>#REF!</v>
      </c>
      <c r="AW525" s="12" t="e">
        <f t="shared" si="122"/>
        <v>#REF!</v>
      </c>
      <c r="AX525" s="12" t="e">
        <f t="shared" si="123"/>
        <v>#REF!</v>
      </c>
      <c r="AY525" s="12" t="e">
        <f t="shared" si="124"/>
        <v>#REF!</v>
      </c>
      <c r="AZ525" s="12">
        <f t="shared" si="118"/>
        <v>-11908422335.43</v>
      </c>
      <c r="BA525" s="12">
        <f t="shared" si="119"/>
        <v>3616895606.49</v>
      </c>
      <c r="BB525" s="12" t="e">
        <f t="shared" si="125"/>
        <v>#REF!</v>
      </c>
    </row>
    <row r="526" spans="1:54">
      <c r="A526" s="5" t="s">
        <v>1101</v>
      </c>
      <c r="B526" s="5" t="s">
        <v>1102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26"/>
        <v>10784320227.98</v>
      </c>
      <c r="AF526" s="9">
        <f t="shared" si="127"/>
        <v>10640858234.28</v>
      </c>
      <c r="AG526" s="9">
        <f t="shared" si="128"/>
        <v>194691455.550001</v>
      </c>
      <c r="AH526" s="9">
        <f t="shared" si="129"/>
        <v>198927023.180001</v>
      </c>
      <c r="AI526" s="9">
        <f t="shared" si="130"/>
        <v>149510185.780001</v>
      </c>
      <c r="AJ526" s="12" t="e">
        <f>#REF!-A526</f>
        <v>#REF!</v>
      </c>
      <c r="AK526" s="16"/>
      <c r="AL526" s="9">
        <f t="shared" si="120"/>
        <v>377044140.99</v>
      </c>
      <c r="AM526" s="16"/>
      <c r="AN526" s="16"/>
      <c r="AO526" s="16"/>
      <c r="AP526" s="16"/>
      <c r="AQ526" s="12" t="e">
        <f>#REF!+#REF!+#REF!</f>
        <v>#REF!</v>
      </c>
      <c r="AR526" s="12">
        <f t="shared" si="117"/>
        <v>-6205809.86</v>
      </c>
      <c r="AS526" s="12" t="e">
        <f>#REF!-AU526+#REF!+#REF!</f>
        <v>#REF!</v>
      </c>
      <c r="AT526" s="12" t="e">
        <f>AS526-VLOOKUP(A526,[1]选股结果!$A$2:$BJ$3005,48,FALSE)*0.08</f>
        <v>#REF!</v>
      </c>
      <c r="AU526" s="12">
        <f t="shared" si="121"/>
        <v>49416837.4</v>
      </c>
      <c r="AV526" s="12" t="e">
        <f>#REF!+S526+H526</f>
        <v>#REF!</v>
      </c>
      <c r="AW526" s="12" t="e">
        <f t="shared" si="122"/>
        <v>#REF!</v>
      </c>
      <c r="AX526" s="12" t="e">
        <f t="shared" si="123"/>
        <v>#REF!</v>
      </c>
      <c r="AY526" s="12" t="e">
        <f t="shared" si="124"/>
        <v>#REF!</v>
      </c>
      <c r="AZ526" s="12">
        <f t="shared" si="118"/>
        <v>-10855894162.73</v>
      </c>
      <c r="BA526" s="12">
        <f t="shared" si="119"/>
        <v>194691455.550001</v>
      </c>
      <c r="BB526" s="12" t="e">
        <f t="shared" si="125"/>
        <v>#REF!</v>
      </c>
    </row>
    <row r="527" spans="1:54">
      <c r="A527" s="5" t="s">
        <v>1103</v>
      </c>
      <c r="B527" s="5" t="s">
        <v>1104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26"/>
        <v>10783797353.98</v>
      </c>
      <c r="AF527" s="9">
        <f t="shared" si="127"/>
        <v>9844199882.61</v>
      </c>
      <c r="AG527" s="9">
        <f t="shared" si="128"/>
        <v>1231868500.84</v>
      </c>
      <c r="AH527" s="9">
        <f t="shared" si="129"/>
        <v>1238431378.84</v>
      </c>
      <c r="AI527" s="9">
        <f t="shared" si="130"/>
        <v>947286879.48</v>
      </c>
      <c r="AJ527" s="12" t="e">
        <f>#REF!-A527</f>
        <v>#REF!</v>
      </c>
      <c r="AK527" s="16"/>
      <c r="AL527" s="9">
        <f t="shared" si="120"/>
        <v>1045136596.26</v>
      </c>
      <c r="AM527" s="16"/>
      <c r="AN527" s="16"/>
      <c r="AO527" s="16"/>
      <c r="AP527" s="16"/>
      <c r="AQ527" s="12" t="e">
        <f>#REF!+#REF!+#REF!</f>
        <v>#REF!</v>
      </c>
      <c r="AR527" s="12">
        <f t="shared" si="117"/>
        <v>-9631449.71</v>
      </c>
      <c r="AS527" s="12" t="e">
        <f>#REF!-AU527+#REF!+#REF!</f>
        <v>#REF!</v>
      </c>
      <c r="AT527" s="12" t="e">
        <f>AS527-VLOOKUP(A527,[1]选股结果!$A$2:$BJ$3005,48,FALSE)*0.08</f>
        <v>#REF!</v>
      </c>
      <c r="AU527" s="12">
        <f t="shared" si="121"/>
        <v>291144499.36</v>
      </c>
      <c r="AV527" s="12" t="e">
        <f>#REF!+S527+H527</f>
        <v>#REF!</v>
      </c>
      <c r="AW527" s="12" t="e">
        <f t="shared" si="122"/>
        <v>#REF!</v>
      </c>
      <c r="AX527" s="12" t="e">
        <f t="shared" si="123"/>
        <v>#REF!</v>
      </c>
      <c r="AY527" s="12" t="e">
        <f t="shared" si="124"/>
        <v>#REF!</v>
      </c>
      <c r="AZ527" s="12">
        <f t="shared" si="118"/>
        <v>-11293957022.09</v>
      </c>
      <c r="BA527" s="12">
        <f t="shared" si="119"/>
        <v>1231868500.84</v>
      </c>
      <c r="BB527" s="12" t="e">
        <f t="shared" si="125"/>
        <v>#REF!</v>
      </c>
    </row>
    <row r="528" spans="1:54">
      <c r="A528" s="5" t="s">
        <v>1105</v>
      </c>
      <c r="B528" s="5" t="s">
        <v>1106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26"/>
        <v>10765939063.15</v>
      </c>
      <c r="AF528" s="9">
        <f t="shared" si="127"/>
        <v>6661832134.21</v>
      </c>
      <c r="AG528" s="9">
        <f t="shared" si="128"/>
        <v>4097174569.66</v>
      </c>
      <c r="AH528" s="9">
        <f t="shared" si="129"/>
        <v>4097520017.39</v>
      </c>
      <c r="AI528" s="9">
        <f t="shared" si="130"/>
        <v>3570891110.43</v>
      </c>
      <c r="AJ528" s="12" t="e">
        <f>#REF!-A528</f>
        <v>#REF!</v>
      </c>
      <c r="AK528" s="16"/>
      <c r="AL528" s="9">
        <f t="shared" si="120"/>
        <v>1213931799.16</v>
      </c>
      <c r="AM528" s="16"/>
      <c r="AN528" s="16"/>
      <c r="AO528" s="16"/>
      <c r="AP528" s="16"/>
      <c r="AQ528" s="12" t="e">
        <f>#REF!+#REF!+#REF!</f>
        <v>#REF!</v>
      </c>
      <c r="AR528" s="12">
        <f t="shared" si="117"/>
        <v>-1825345.74</v>
      </c>
      <c r="AS528" s="12" t="e">
        <f>#REF!-AU528+#REF!+#REF!</f>
        <v>#REF!</v>
      </c>
      <c r="AT528" s="12" t="e">
        <f>AS528-VLOOKUP(A528,[1]选股结果!$A$2:$BJ$3005,48,FALSE)*0.08</f>
        <v>#REF!</v>
      </c>
      <c r="AU528" s="12">
        <f t="shared" si="121"/>
        <v>526628906.96</v>
      </c>
      <c r="AV528" s="12" t="e">
        <f>#REF!+S528+H528</f>
        <v>#REF!</v>
      </c>
      <c r="AW528" s="12" t="e">
        <f t="shared" si="122"/>
        <v>#REF!</v>
      </c>
      <c r="AX528" s="12" t="e">
        <f t="shared" si="123"/>
        <v>#REF!</v>
      </c>
      <c r="AY528" s="12" t="e">
        <f t="shared" si="124"/>
        <v>#REF!</v>
      </c>
      <c r="AZ528" s="12">
        <f t="shared" si="118"/>
        <v>-11218589087.56</v>
      </c>
      <c r="BA528" s="12">
        <f t="shared" si="119"/>
        <v>4097174569.66</v>
      </c>
      <c r="BB528" s="12" t="e">
        <f t="shared" si="125"/>
        <v>#REF!</v>
      </c>
    </row>
    <row r="529" spans="1:54">
      <c r="A529" s="5" t="s">
        <v>1107</v>
      </c>
      <c r="B529" s="5" t="s">
        <v>1108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26"/>
        <v>10758166341.65</v>
      </c>
      <c r="AF529" s="9">
        <f t="shared" si="127"/>
        <v>10534542091.49</v>
      </c>
      <c r="AG529" s="9">
        <f t="shared" si="128"/>
        <v>217199843.149998</v>
      </c>
      <c r="AH529" s="9">
        <f t="shared" si="129"/>
        <v>218328177.589998</v>
      </c>
      <c r="AI529" s="9">
        <f t="shared" si="130"/>
        <v>158064733.939998</v>
      </c>
      <c r="AJ529" s="12" t="e">
        <f>#REF!-A529</f>
        <v>#REF!</v>
      </c>
      <c r="AK529" s="16"/>
      <c r="AL529" s="9">
        <f t="shared" si="120"/>
        <v>750920984.12</v>
      </c>
      <c r="AM529" s="16"/>
      <c r="AN529" s="16"/>
      <c r="AO529" s="16"/>
      <c r="AP529" s="16"/>
      <c r="AQ529" s="12" t="e">
        <f>#REF!+#REF!+#REF!</f>
        <v>#REF!</v>
      </c>
      <c r="AR529" s="12">
        <f t="shared" si="117"/>
        <v>-22056063.17</v>
      </c>
      <c r="AS529" s="12" t="e">
        <f>#REF!-AU529+#REF!+#REF!</f>
        <v>#REF!</v>
      </c>
      <c r="AT529" s="12" t="e">
        <f>AS529-VLOOKUP(A529,[1]选股结果!$A$2:$BJ$3005,48,FALSE)*0.08</f>
        <v>#REF!</v>
      </c>
      <c r="AU529" s="12">
        <f t="shared" si="121"/>
        <v>60263443.65</v>
      </c>
      <c r="AV529" s="12" t="e">
        <f>#REF!+S529+H529</f>
        <v>#REF!</v>
      </c>
      <c r="AW529" s="12" t="e">
        <f t="shared" si="122"/>
        <v>#REF!</v>
      </c>
      <c r="AX529" s="12" t="e">
        <f t="shared" si="123"/>
        <v>#REF!</v>
      </c>
      <c r="AY529" s="12" t="e">
        <f t="shared" si="124"/>
        <v>#REF!</v>
      </c>
      <c r="AZ529" s="12">
        <f t="shared" si="118"/>
        <v>-10876893208.23</v>
      </c>
      <c r="BA529" s="12">
        <f t="shared" si="119"/>
        <v>217199843.149998</v>
      </c>
      <c r="BB529" s="12" t="e">
        <f t="shared" si="125"/>
        <v>#REF!</v>
      </c>
    </row>
    <row r="530" spans="1:54">
      <c r="A530" s="5" t="s">
        <v>1109</v>
      </c>
      <c r="B530" s="5" t="s">
        <v>1110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26"/>
        <v>10727285400.99</v>
      </c>
      <c r="AF530" s="9">
        <f t="shared" si="127"/>
        <v>11637667335.55</v>
      </c>
      <c r="AG530" s="9">
        <f t="shared" si="128"/>
        <v>-1054052506.38</v>
      </c>
      <c r="AH530" s="9">
        <f t="shared" si="129"/>
        <v>-1008099844.77</v>
      </c>
      <c r="AI530" s="9">
        <f t="shared" si="130"/>
        <v>-1014055619.74</v>
      </c>
      <c r="AJ530" s="12" t="e">
        <f>#REF!-A530</f>
        <v>#REF!</v>
      </c>
      <c r="AK530" s="16"/>
      <c r="AL530" s="9">
        <f t="shared" si="120"/>
        <v>635020910.44</v>
      </c>
      <c r="AM530" s="16"/>
      <c r="AN530" s="16"/>
      <c r="AO530" s="16"/>
      <c r="AP530" s="16"/>
      <c r="AQ530" s="12" t="e">
        <f>#REF!+#REF!+#REF!</f>
        <v>#REF!</v>
      </c>
      <c r="AR530" s="12">
        <f t="shared" si="117"/>
        <v>-49198126.7</v>
      </c>
      <c r="AS530" s="12" t="e">
        <f>#REF!-AU530+#REF!+#REF!</f>
        <v>#REF!</v>
      </c>
      <c r="AT530" s="12" t="e">
        <f>AS530-VLOOKUP(A530,[1]选股结果!$A$2:$BJ$3005,48,FALSE)*0.08</f>
        <v>#REF!</v>
      </c>
      <c r="AU530" s="12">
        <f t="shared" si="121"/>
        <v>5955774.97000003</v>
      </c>
      <c r="AV530" s="12" t="e">
        <f>#REF!+S530+H530</f>
        <v>#REF!</v>
      </c>
      <c r="AW530" s="12" t="e">
        <f t="shared" si="122"/>
        <v>#REF!</v>
      </c>
      <c r="AX530" s="12" t="e">
        <f t="shared" si="123"/>
        <v>#REF!</v>
      </c>
      <c r="AY530" s="12" t="e">
        <f t="shared" si="124"/>
        <v>#REF!</v>
      </c>
      <c r="AZ530" s="12">
        <f t="shared" si="118"/>
        <v>-11132687719.52</v>
      </c>
      <c r="BA530" s="12">
        <f t="shared" si="119"/>
        <v>-1054052506.38</v>
      </c>
      <c r="BB530" s="12" t="e">
        <f t="shared" si="125"/>
        <v>#REF!</v>
      </c>
    </row>
    <row r="531" spans="1:54">
      <c r="A531" s="5" t="s">
        <v>1111</v>
      </c>
      <c r="B531" s="5" t="s">
        <v>1112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26"/>
        <v>10710170799.63</v>
      </c>
      <c r="AF531" s="9">
        <f t="shared" si="127"/>
        <v>9829243735.14</v>
      </c>
      <c r="AG531" s="9">
        <f t="shared" si="128"/>
        <v>819901834.12</v>
      </c>
      <c r="AH531" s="9">
        <f t="shared" si="129"/>
        <v>853308088.38</v>
      </c>
      <c r="AI531" s="9">
        <f t="shared" si="130"/>
        <v>756456028.39</v>
      </c>
      <c r="AJ531" s="12" t="e">
        <f>#REF!-A531</f>
        <v>#REF!</v>
      </c>
      <c r="AK531" s="16"/>
      <c r="AL531" s="9">
        <f t="shared" si="120"/>
        <v>3385856583.4</v>
      </c>
      <c r="AM531" s="16"/>
      <c r="AN531" s="16"/>
      <c r="AO531" s="16"/>
      <c r="AP531" s="16"/>
      <c r="AQ531" s="12" t="e">
        <f>#REF!+#REF!+#REF!</f>
        <v>#REF!</v>
      </c>
      <c r="AR531" s="12">
        <f t="shared" si="117"/>
        <v>-51373436.19</v>
      </c>
      <c r="AS531" s="12" t="e">
        <f>#REF!-AU531+#REF!+#REF!</f>
        <v>#REF!</v>
      </c>
      <c r="AT531" s="12" t="e">
        <f>AS531-VLOOKUP(A531,[1]选股结果!$A$2:$BJ$3005,48,FALSE)*0.08</f>
        <v>#REF!</v>
      </c>
      <c r="AU531" s="12">
        <f t="shared" si="121"/>
        <v>96852059.99</v>
      </c>
      <c r="AV531" s="12" t="e">
        <f>#REF!+S531+H531</f>
        <v>#REF!</v>
      </c>
      <c r="AW531" s="12" t="e">
        <f t="shared" si="122"/>
        <v>#REF!</v>
      </c>
      <c r="AX531" s="12" t="e">
        <f t="shared" si="123"/>
        <v>#REF!</v>
      </c>
      <c r="AY531" s="12" t="e">
        <f t="shared" si="124"/>
        <v>#REF!</v>
      </c>
      <c r="AZ531" s="12">
        <f t="shared" si="118"/>
        <v>-10846052213.25</v>
      </c>
      <c r="BA531" s="12">
        <f t="shared" si="119"/>
        <v>819901834.12</v>
      </c>
      <c r="BB531" s="12" t="e">
        <f t="shared" si="125"/>
        <v>#REF!</v>
      </c>
    </row>
    <row r="532" spans="1:54">
      <c r="A532" s="5" t="s">
        <v>1113</v>
      </c>
      <c r="B532" s="5" t="s">
        <v>1114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26"/>
        <v>10703769300.5</v>
      </c>
      <c r="AF532" s="9">
        <f t="shared" si="127"/>
        <v>10050113249.63</v>
      </c>
      <c r="AG532" s="9">
        <f t="shared" si="128"/>
        <v>700973924.649999</v>
      </c>
      <c r="AH532" s="9">
        <f t="shared" si="129"/>
        <v>704964211.489999</v>
      </c>
      <c r="AI532" s="9">
        <f t="shared" si="130"/>
        <v>576166941.139999</v>
      </c>
      <c r="AJ532" s="12" t="e">
        <f>#REF!-A532</f>
        <v>#REF!</v>
      </c>
      <c r="AK532" s="16"/>
      <c r="AL532" s="9">
        <f t="shared" si="120"/>
        <v>911775998.34</v>
      </c>
      <c r="AM532" s="16"/>
      <c r="AN532" s="16"/>
      <c r="AO532" s="16"/>
      <c r="AP532" s="16"/>
      <c r="AQ532" s="12" t="e">
        <f>#REF!+#REF!+#REF!</f>
        <v>#REF!</v>
      </c>
      <c r="AR532" s="12">
        <f t="shared" si="117"/>
        <v>-13173618.09</v>
      </c>
      <c r="AS532" s="12" t="e">
        <f>#REF!-AU532+#REF!+#REF!</f>
        <v>#REF!</v>
      </c>
      <c r="AT532" s="12" t="e">
        <f>AS532-VLOOKUP(A532,[1]选股结果!$A$2:$BJ$3005,48,FALSE)*0.08</f>
        <v>#REF!</v>
      </c>
      <c r="AU532" s="12">
        <f t="shared" si="121"/>
        <v>128797270.35</v>
      </c>
      <c r="AV532" s="12" t="e">
        <f>#REF!+S532+H532</f>
        <v>#REF!</v>
      </c>
      <c r="AW532" s="12" t="e">
        <f t="shared" si="122"/>
        <v>#REF!</v>
      </c>
      <c r="AX532" s="12" t="e">
        <f t="shared" si="123"/>
        <v>#REF!</v>
      </c>
      <c r="AY532" s="12" t="e">
        <f t="shared" si="124"/>
        <v>#REF!</v>
      </c>
      <c r="AZ532" s="12">
        <f t="shared" si="118"/>
        <v>-10810880744.88</v>
      </c>
      <c r="BA532" s="12">
        <f t="shared" si="119"/>
        <v>700973924.649999</v>
      </c>
      <c r="BB532" s="12" t="e">
        <f t="shared" si="125"/>
        <v>#REF!</v>
      </c>
    </row>
    <row r="533" spans="1:54">
      <c r="A533" s="5" t="s">
        <v>1115</v>
      </c>
      <c r="B533" s="5" t="s">
        <v>1116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26"/>
        <v>10701177849.78</v>
      </c>
      <c r="AF533" s="9">
        <f t="shared" si="127"/>
        <v>8746487894.04</v>
      </c>
      <c r="AG533" s="9">
        <f t="shared" si="128"/>
        <v>2142333703.79</v>
      </c>
      <c r="AH533" s="9">
        <f t="shared" si="129"/>
        <v>2163288262.05</v>
      </c>
      <c r="AI533" s="9">
        <f t="shared" si="130"/>
        <v>1838223522.31</v>
      </c>
      <c r="AJ533" s="12" t="e">
        <f>#REF!-A533</f>
        <v>#REF!</v>
      </c>
      <c r="AK533" s="16"/>
      <c r="AL533" s="9">
        <f t="shared" si="120"/>
        <v>420981622.95</v>
      </c>
      <c r="AM533" s="16"/>
      <c r="AN533" s="16"/>
      <c r="AO533" s="16"/>
      <c r="AP533" s="16"/>
      <c r="AQ533" s="12" t="e">
        <f>#REF!+#REF!+#REF!</f>
        <v>#REF!</v>
      </c>
      <c r="AR533" s="12">
        <f t="shared" si="117"/>
        <v>-24394978.82</v>
      </c>
      <c r="AS533" s="12" t="e">
        <f>#REF!-AU533+#REF!+#REF!</f>
        <v>#REF!</v>
      </c>
      <c r="AT533" s="12" t="e">
        <f>AS533-VLOOKUP(A533,[1]选股结果!$A$2:$BJ$3005,48,FALSE)*0.08</f>
        <v>#REF!</v>
      </c>
      <c r="AU533" s="12">
        <f t="shared" si="121"/>
        <v>325064739.74</v>
      </c>
      <c r="AV533" s="12" t="e">
        <f>#REF!+S533+H533</f>
        <v>#REF!</v>
      </c>
      <c r="AW533" s="12" t="e">
        <f t="shared" si="122"/>
        <v>#REF!</v>
      </c>
      <c r="AX533" s="12" t="e">
        <f t="shared" si="123"/>
        <v>#REF!</v>
      </c>
      <c r="AY533" s="12" t="e">
        <f t="shared" si="124"/>
        <v>#REF!</v>
      </c>
      <c r="AZ533" s="12">
        <f t="shared" si="118"/>
        <v>-11877805658.45</v>
      </c>
      <c r="BA533" s="12">
        <f t="shared" si="119"/>
        <v>2142333703.79</v>
      </c>
      <c r="BB533" s="12" t="e">
        <f t="shared" si="125"/>
        <v>#REF!</v>
      </c>
    </row>
    <row r="534" spans="1:54">
      <c r="A534" s="5" t="s">
        <v>1117</v>
      </c>
      <c r="B534" s="5" t="s">
        <v>1118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26"/>
        <v>10683183324.41</v>
      </c>
      <c r="AF534" s="9">
        <f t="shared" si="127"/>
        <v>8909080849.06</v>
      </c>
      <c r="AG534" s="9">
        <f t="shared" si="128"/>
        <v>1699364625.79</v>
      </c>
      <c r="AH534" s="9">
        <f t="shared" si="129"/>
        <v>1705360659.74</v>
      </c>
      <c r="AI534" s="9">
        <f t="shared" si="130"/>
        <v>1383770400.87</v>
      </c>
      <c r="AJ534" s="12" t="e">
        <f>#REF!-A534</f>
        <v>#REF!</v>
      </c>
      <c r="AK534" s="16"/>
      <c r="AL534" s="9">
        <f t="shared" si="120"/>
        <v>3277116204.77</v>
      </c>
      <c r="AM534" s="16"/>
      <c r="AN534" s="16"/>
      <c r="AO534" s="16"/>
      <c r="AP534" s="16"/>
      <c r="AQ534" s="12" t="e">
        <f>#REF!+#REF!+#REF!</f>
        <v>#REF!</v>
      </c>
      <c r="AR534" s="12">
        <f t="shared" si="117"/>
        <v>-13805835.91</v>
      </c>
      <c r="AS534" s="12" t="e">
        <f>#REF!-AU534+#REF!+#REF!</f>
        <v>#REF!</v>
      </c>
      <c r="AT534" s="12" t="e">
        <f>AS534-VLOOKUP(A534,[1]选股结果!$A$2:$BJ$3005,48,FALSE)*0.08</f>
        <v>#REF!</v>
      </c>
      <c r="AU534" s="12">
        <f t="shared" si="121"/>
        <v>321590258.87</v>
      </c>
      <c r="AV534" s="12" t="e">
        <f>#REF!+S534+H534</f>
        <v>#REF!</v>
      </c>
      <c r="AW534" s="12" t="e">
        <f t="shared" si="122"/>
        <v>#REF!</v>
      </c>
      <c r="AX534" s="12" t="e">
        <f t="shared" si="123"/>
        <v>#REF!</v>
      </c>
      <c r="AY534" s="12" t="e">
        <f t="shared" si="124"/>
        <v>#REF!</v>
      </c>
      <c r="AZ534" s="12">
        <f t="shared" si="118"/>
        <v>-10941553858.53</v>
      </c>
      <c r="BA534" s="12">
        <f t="shared" si="119"/>
        <v>1699364625.79</v>
      </c>
      <c r="BB534" s="12" t="e">
        <f t="shared" si="125"/>
        <v>#REF!</v>
      </c>
    </row>
    <row r="535" spans="1:54">
      <c r="A535" s="5" t="s">
        <v>1119</v>
      </c>
      <c r="B535" s="5" t="s">
        <v>1120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26"/>
        <v>10551436970.87</v>
      </c>
      <c r="AF535" s="9">
        <f t="shared" si="127"/>
        <v>9001655865.74</v>
      </c>
      <c r="AG535" s="9">
        <f t="shared" si="128"/>
        <v>1712215688.83</v>
      </c>
      <c r="AH535" s="9">
        <f t="shared" si="129"/>
        <v>1700375928.37</v>
      </c>
      <c r="AI535" s="9">
        <f t="shared" si="130"/>
        <v>1458138916.95</v>
      </c>
      <c r="AJ535" s="12" t="e">
        <f>#REF!-A535</f>
        <v>#REF!</v>
      </c>
      <c r="AK535" s="16"/>
      <c r="AL535" s="9">
        <f t="shared" si="120"/>
        <v>346940029.83</v>
      </c>
      <c r="AM535" s="16"/>
      <c r="AN535" s="16"/>
      <c r="AO535" s="16"/>
      <c r="AP535" s="16"/>
      <c r="AQ535" s="12" t="e">
        <f>#REF!+#REF!+#REF!</f>
        <v>#REF!</v>
      </c>
      <c r="AR535" s="12">
        <f t="shared" si="117"/>
        <v>-5868217.44</v>
      </c>
      <c r="AS535" s="12" t="e">
        <f>#REF!-AU535+#REF!+#REF!</f>
        <v>#REF!</v>
      </c>
      <c r="AT535" s="12" t="e">
        <f>AS535-VLOOKUP(A535,[1]选股结果!$A$2:$BJ$3005,48,FALSE)*0.08</f>
        <v>#REF!</v>
      </c>
      <c r="AU535" s="12">
        <f t="shared" si="121"/>
        <v>242237011.42</v>
      </c>
      <c r="AV535" s="12" t="e">
        <f>#REF!+S535+H535</f>
        <v>#REF!</v>
      </c>
      <c r="AW535" s="12" t="e">
        <f t="shared" si="122"/>
        <v>#REF!</v>
      </c>
      <c r="AX535" s="12" t="e">
        <f t="shared" si="123"/>
        <v>#REF!</v>
      </c>
      <c r="AY535" s="12" t="e">
        <f t="shared" si="124"/>
        <v>#REF!</v>
      </c>
      <c r="AZ535" s="12">
        <f t="shared" si="118"/>
        <v>-10913475297.79</v>
      </c>
      <c r="BA535" s="12">
        <f t="shared" si="119"/>
        <v>1712215688.83</v>
      </c>
      <c r="BB535" s="12" t="e">
        <f t="shared" si="125"/>
        <v>#REF!</v>
      </c>
    </row>
    <row r="536" spans="1:54">
      <c r="A536" s="5" t="s">
        <v>1121</v>
      </c>
      <c r="B536" s="5" t="s">
        <v>1122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26"/>
        <v>10516296574.9</v>
      </c>
      <c r="AF536" s="9">
        <f t="shared" si="127"/>
        <v>6768859660.1</v>
      </c>
      <c r="AG536" s="9">
        <f t="shared" si="128"/>
        <v>3805761463.75</v>
      </c>
      <c r="AH536" s="9">
        <f t="shared" si="129"/>
        <v>3813036803.93</v>
      </c>
      <c r="AI536" s="9">
        <f t="shared" si="130"/>
        <v>3279967750.68</v>
      </c>
      <c r="AJ536" s="12" t="e">
        <f>#REF!-A536</f>
        <v>#REF!</v>
      </c>
      <c r="AK536" s="16"/>
      <c r="AL536" s="9">
        <f t="shared" si="120"/>
        <v>472261938.37</v>
      </c>
      <c r="AM536" s="16"/>
      <c r="AN536" s="16"/>
      <c r="AO536" s="16"/>
      <c r="AP536" s="16"/>
      <c r="AQ536" s="12" t="e">
        <f>#REF!+#REF!+#REF!</f>
        <v>#REF!</v>
      </c>
      <c r="AR536" s="12">
        <f t="shared" si="117"/>
        <v>-11062337.09</v>
      </c>
      <c r="AS536" s="12" t="e">
        <f>#REF!-AU536+#REF!+#REF!</f>
        <v>#REF!</v>
      </c>
      <c r="AT536" s="12" t="e">
        <f>AS536-VLOOKUP(A536,[1]选股结果!$A$2:$BJ$3005,48,FALSE)*0.08</f>
        <v>#REF!</v>
      </c>
      <c r="AU536" s="12">
        <f t="shared" si="121"/>
        <v>533069053.25</v>
      </c>
      <c r="AV536" s="12" t="e">
        <f>#REF!+S536+H536</f>
        <v>#REF!</v>
      </c>
      <c r="AW536" s="12" t="e">
        <f t="shared" si="122"/>
        <v>#REF!</v>
      </c>
      <c r="AX536" s="12" t="e">
        <f t="shared" si="123"/>
        <v>#REF!</v>
      </c>
      <c r="AY536" s="12" t="e">
        <f t="shared" si="124"/>
        <v>#REF!</v>
      </c>
      <c r="AZ536" s="12">
        <f t="shared" si="118"/>
        <v>-11162575475.74</v>
      </c>
      <c r="BA536" s="12">
        <f t="shared" si="119"/>
        <v>3805761463.75</v>
      </c>
      <c r="BB536" s="12" t="e">
        <f t="shared" si="125"/>
        <v>#REF!</v>
      </c>
    </row>
    <row r="537" spans="1:54">
      <c r="A537" s="5" t="s">
        <v>1123</v>
      </c>
      <c r="B537" s="5" t="s">
        <v>1124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26"/>
        <v>10514327953.48</v>
      </c>
      <c r="AF537" s="9">
        <f t="shared" si="127"/>
        <v>10060262097.48</v>
      </c>
      <c r="AG537" s="9">
        <f t="shared" si="128"/>
        <v>428434631.24</v>
      </c>
      <c r="AH537" s="9">
        <f t="shared" si="129"/>
        <v>433180602.74</v>
      </c>
      <c r="AI537" s="9">
        <f t="shared" si="130"/>
        <v>384866864.65</v>
      </c>
      <c r="AJ537" s="12" t="e">
        <f>#REF!-A537</f>
        <v>#REF!</v>
      </c>
      <c r="AK537" s="16"/>
      <c r="AL537" s="9">
        <f t="shared" si="120"/>
        <v>615734220.83</v>
      </c>
      <c r="AM537" s="16"/>
      <c r="AN537" s="16"/>
      <c r="AO537" s="16"/>
      <c r="AP537" s="16"/>
      <c r="AQ537" s="12" t="e">
        <f>#REF!+#REF!+#REF!</f>
        <v>#REF!</v>
      </c>
      <c r="AR537" s="12">
        <f t="shared" si="117"/>
        <v>-7161056.25</v>
      </c>
      <c r="AS537" s="12" t="e">
        <f>#REF!-AU537+#REF!+#REF!</f>
        <v>#REF!</v>
      </c>
      <c r="AT537" s="12" t="e">
        <f>AS537-VLOOKUP(A537,[1]选股结果!$A$2:$BJ$3005,48,FALSE)*0.08</f>
        <v>#REF!</v>
      </c>
      <c r="AU537" s="12">
        <f t="shared" si="121"/>
        <v>48313738.09</v>
      </c>
      <c r="AV537" s="12" t="e">
        <f>#REF!+S537+H537</f>
        <v>#REF!</v>
      </c>
      <c r="AW537" s="12" t="e">
        <f t="shared" si="122"/>
        <v>#REF!</v>
      </c>
      <c r="AX537" s="12" t="e">
        <f t="shared" si="123"/>
        <v>#REF!</v>
      </c>
      <c r="AY537" s="12" t="e">
        <f t="shared" si="124"/>
        <v>#REF!</v>
      </c>
      <c r="AZ537" s="12">
        <f t="shared" si="118"/>
        <v>-10516080892.74</v>
      </c>
      <c r="BA537" s="12">
        <f t="shared" si="119"/>
        <v>428434631.24</v>
      </c>
      <c r="BB537" s="12" t="e">
        <f t="shared" si="125"/>
        <v>#REF!</v>
      </c>
    </row>
    <row r="538" spans="1:54">
      <c r="A538" s="5" t="s">
        <v>1125</v>
      </c>
      <c r="B538" s="5" t="s">
        <v>1126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26"/>
        <v>10498301379.32</v>
      </c>
      <c r="AF538" s="9">
        <f t="shared" si="127"/>
        <v>9616859460.15</v>
      </c>
      <c r="AG538" s="9">
        <f t="shared" si="128"/>
        <v>819032663.089998</v>
      </c>
      <c r="AH538" s="9">
        <f t="shared" si="129"/>
        <v>831439817.979998</v>
      </c>
      <c r="AI538" s="9">
        <f t="shared" si="130"/>
        <v>723497770.289998</v>
      </c>
      <c r="AJ538" s="12" t="e">
        <f>#REF!-A538</f>
        <v>#REF!</v>
      </c>
      <c r="AK538" s="16"/>
      <c r="AL538" s="9">
        <f t="shared" si="120"/>
        <v>3120891817.87</v>
      </c>
      <c r="AM538" s="16"/>
      <c r="AN538" s="16"/>
      <c r="AO538" s="16"/>
      <c r="AP538" s="16"/>
      <c r="AQ538" s="12" t="e">
        <f>#REF!+#REF!+#REF!</f>
        <v>#REF!</v>
      </c>
      <c r="AR538" s="12">
        <f t="shared" si="117"/>
        <v>-20325119.79</v>
      </c>
      <c r="AS538" s="12" t="e">
        <f>#REF!-AU538+#REF!+#REF!</f>
        <v>#REF!</v>
      </c>
      <c r="AT538" s="12" t="e">
        <f>AS538-VLOOKUP(A538,[1]选股结果!$A$2:$BJ$3005,48,FALSE)*0.08</f>
        <v>#REF!</v>
      </c>
      <c r="AU538" s="12">
        <f t="shared" si="121"/>
        <v>107942047.69</v>
      </c>
      <c r="AV538" s="12" t="e">
        <f>#REF!+S538+H538</f>
        <v>#REF!</v>
      </c>
      <c r="AW538" s="12" t="e">
        <f t="shared" si="122"/>
        <v>#REF!</v>
      </c>
      <c r="AX538" s="12" t="e">
        <f t="shared" si="123"/>
        <v>#REF!</v>
      </c>
      <c r="AY538" s="12" t="e">
        <f t="shared" si="124"/>
        <v>#REF!</v>
      </c>
      <c r="AZ538" s="12">
        <f t="shared" si="118"/>
        <v>-10664037090.82</v>
      </c>
      <c r="BA538" s="12">
        <f t="shared" si="119"/>
        <v>819032663.089998</v>
      </c>
      <c r="BB538" s="12" t="e">
        <f t="shared" si="125"/>
        <v>#REF!</v>
      </c>
    </row>
    <row r="539" spans="1:54">
      <c r="A539" s="5" t="s">
        <v>1127</v>
      </c>
      <c r="B539" s="5" t="s">
        <v>1128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26"/>
        <v>10477651183.1</v>
      </c>
      <c r="AF539" s="9">
        <f t="shared" si="127"/>
        <v>9806999777.51</v>
      </c>
      <c r="AG539" s="9">
        <f t="shared" si="128"/>
        <v>794536219.77</v>
      </c>
      <c r="AH539" s="9">
        <f t="shared" si="129"/>
        <v>752698451.47</v>
      </c>
      <c r="AI539" s="9">
        <f t="shared" si="130"/>
        <v>623275504.6</v>
      </c>
      <c r="AJ539" s="12" t="e">
        <f>#REF!-A539</f>
        <v>#REF!</v>
      </c>
      <c r="AK539" s="16"/>
      <c r="AL539" s="9">
        <f t="shared" si="120"/>
        <v>1263610144.03</v>
      </c>
      <c r="AM539" s="16"/>
      <c r="AN539" s="16"/>
      <c r="AO539" s="16"/>
      <c r="AP539" s="16"/>
      <c r="AQ539" s="12" t="e">
        <f>#REF!+#REF!+#REF!</f>
        <v>#REF!</v>
      </c>
      <c r="AR539" s="12">
        <f t="shared" si="117"/>
        <v>-9579635.69</v>
      </c>
      <c r="AS539" s="12" t="e">
        <f>#REF!-AU539+#REF!+#REF!</f>
        <v>#REF!</v>
      </c>
      <c r="AT539" s="12" t="e">
        <f>AS539-VLOOKUP(A539,[1]选股结果!$A$2:$BJ$3005,48,FALSE)*0.08</f>
        <v>#REF!</v>
      </c>
      <c r="AU539" s="12">
        <f t="shared" si="121"/>
        <v>129422946.87</v>
      </c>
      <c r="AV539" s="12" t="e">
        <f>#REF!+S539+H539</f>
        <v>#REF!</v>
      </c>
      <c r="AW539" s="12" t="e">
        <f t="shared" si="122"/>
        <v>#REF!</v>
      </c>
      <c r="AX539" s="12" t="e">
        <f t="shared" si="123"/>
        <v>#REF!</v>
      </c>
      <c r="AY539" s="12" t="e">
        <f t="shared" si="124"/>
        <v>#REF!</v>
      </c>
      <c r="AZ539" s="12">
        <f t="shared" si="118"/>
        <v>-10858794161.27</v>
      </c>
      <c r="BA539" s="12">
        <f t="shared" si="119"/>
        <v>794536219.77</v>
      </c>
      <c r="BB539" s="12" t="e">
        <f t="shared" si="125"/>
        <v>#REF!</v>
      </c>
    </row>
    <row r="540" spans="1:54">
      <c r="A540" s="5" t="s">
        <v>1129</v>
      </c>
      <c r="B540" s="5" t="s">
        <v>1130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26"/>
        <v>10474888671.74</v>
      </c>
      <c r="AF540" s="9">
        <f t="shared" si="127"/>
        <v>11186378346.42</v>
      </c>
      <c r="AG540" s="9">
        <f t="shared" si="128"/>
        <v>256086586.84</v>
      </c>
      <c r="AH540" s="9">
        <f t="shared" si="129"/>
        <v>251992722.5</v>
      </c>
      <c r="AI540" s="9">
        <f t="shared" si="130"/>
        <v>251333222.88</v>
      </c>
      <c r="AJ540" s="12" t="e">
        <f>#REF!-A540</f>
        <v>#REF!</v>
      </c>
      <c r="AK540" s="16"/>
      <c r="AL540" s="9">
        <f t="shared" si="120"/>
        <v>318776766.17</v>
      </c>
      <c r="AM540" s="16"/>
      <c r="AN540" s="16"/>
      <c r="AO540" s="16"/>
      <c r="AP540" s="16"/>
      <c r="AQ540" s="12" t="e">
        <f>#REF!+#REF!+#REF!</f>
        <v>#REF!</v>
      </c>
      <c r="AR540" s="12">
        <f t="shared" si="117"/>
        <v>-2111155.89</v>
      </c>
      <c r="AS540" s="12" t="e">
        <f>#REF!-AU540+#REF!+#REF!</f>
        <v>#REF!</v>
      </c>
      <c r="AT540" s="12" t="e">
        <f>AS540-VLOOKUP(A540,[1]选股结果!$A$2:$BJ$3005,48,FALSE)*0.08</f>
        <v>#REF!</v>
      </c>
      <c r="AU540" s="12">
        <f t="shared" si="121"/>
        <v>659499.620000005</v>
      </c>
      <c r="AV540" s="12" t="e">
        <f>#REF!+S540+H540</f>
        <v>#REF!</v>
      </c>
      <c r="AW540" s="12" t="e">
        <f t="shared" si="122"/>
        <v>#REF!</v>
      </c>
      <c r="AX540" s="12" t="e">
        <f t="shared" si="123"/>
        <v>#REF!</v>
      </c>
      <c r="AY540" s="12" t="e">
        <f t="shared" si="124"/>
        <v>#REF!</v>
      </c>
      <c r="AZ540" s="12">
        <f t="shared" si="118"/>
        <v>-11128243847.08</v>
      </c>
      <c r="BA540" s="12">
        <f t="shared" si="119"/>
        <v>256086586.84</v>
      </c>
      <c r="BB540" s="12" t="e">
        <f t="shared" si="125"/>
        <v>#REF!</v>
      </c>
    </row>
    <row r="541" spans="1:54">
      <c r="A541" s="5" t="s">
        <v>1131</v>
      </c>
      <c r="B541" s="5" t="s">
        <v>1132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26"/>
        <v>10470190430.3</v>
      </c>
      <c r="AF541" s="9">
        <f t="shared" si="127"/>
        <v>10746538112.62</v>
      </c>
      <c r="AG541" s="9">
        <f t="shared" si="128"/>
        <v>196973659.12</v>
      </c>
      <c r="AH541" s="9">
        <f t="shared" si="129"/>
        <v>124368656.86</v>
      </c>
      <c r="AI541" s="9">
        <f t="shared" si="130"/>
        <v>61430618.34</v>
      </c>
      <c r="AJ541" s="12" t="e">
        <f>#REF!-A541</f>
        <v>#REF!</v>
      </c>
      <c r="AK541" s="16"/>
      <c r="AL541" s="9">
        <f t="shared" si="120"/>
        <v>3240316267.82</v>
      </c>
      <c r="AM541" s="16"/>
      <c r="AN541" s="16"/>
      <c r="AO541" s="16"/>
      <c r="AP541" s="16"/>
      <c r="AQ541" s="12" t="e">
        <f>#REF!+#REF!+#REF!</f>
        <v>#REF!</v>
      </c>
      <c r="AR541" s="12">
        <f t="shared" si="117"/>
        <v>-24672719.74</v>
      </c>
      <c r="AS541" s="12" t="e">
        <f>#REF!-AU541+#REF!+#REF!</f>
        <v>#REF!</v>
      </c>
      <c r="AT541" s="12" t="e">
        <f>AS541-VLOOKUP(A541,[1]选股结果!$A$2:$BJ$3005,48,FALSE)*0.08</f>
        <v>#REF!</v>
      </c>
      <c r="AU541" s="12">
        <f t="shared" si="121"/>
        <v>62938038.52</v>
      </c>
      <c r="AV541" s="12" t="e">
        <f>#REF!+S541+H541</f>
        <v>#REF!</v>
      </c>
      <c r="AW541" s="12" t="e">
        <f t="shared" si="122"/>
        <v>#REF!</v>
      </c>
      <c r="AX541" s="12" t="e">
        <f t="shared" si="123"/>
        <v>#REF!</v>
      </c>
      <c r="AY541" s="12" t="e">
        <f t="shared" si="124"/>
        <v>#REF!</v>
      </c>
      <c r="AZ541" s="12">
        <f t="shared" si="118"/>
        <v>-10922412535.34</v>
      </c>
      <c r="BA541" s="12">
        <f t="shared" si="119"/>
        <v>196973659.12</v>
      </c>
      <c r="BB541" s="12" t="e">
        <f t="shared" si="125"/>
        <v>#REF!</v>
      </c>
    </row>
    <row r="542" spans="1:54">
      <c r="A542" s="5" t="s">
        <v>1133</v>
      </c>
      <c r="B542" s="5" t="s">
        <v>1134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26"/>
        <v>10468588972.62</v>
      </c>
      <c r="AF542" s="9">
        <f t="shared" si="127"/>
        <v>10062148743.46</v>
      </c>
      <c r="AG542" s="9">
        <f t="shared" si="128"/>
        <v>387549911.16</v>
      </c>
      <c r="AH542" s="9">
        <f t="shared" si="129"/>
        <v>378837854.05</v>
      </c>
      <c r="AI542" s="9">
        <f t="shared" si="130"/>
        <v>336166554.72</v>
      </c>
      <c r="AJ542" s="12" t="e">
        <f>#REF!-A542</f>
        <v>#REF!</v>
      </c>
      <c r="AK542" s="16"/>
      <c r="AL542" s="9">
        <f t="shared" si="120"/>
        <v>463785242.99</v>
      </c>
      <c r="AM542" s="16"/>
      <c r="AN542" s="16"/>
      <c r="AO542" s="16"/>
      <c r="AP542" s="16"/>
      <c r="AQ542" s="12" t="e">
        <f>#REF!+#REF!+#REF!</f>
        <v>#REF!</v>
      </c>
      <c r="AR542" s="12">
        <f t="shared" si="117"/>
        <v>-3012303.5</v>
      </c>
      <c r="AS542" s="12" t="e">
        <f>#REF!-AU542+#REF!+#REF!</f>
        <v>#REF!</v>
      </c>
      <c r="AT542" s="12" t="e">
        <f>AS542-VLOOKUP(A542,[1]选股结果!$A$2:$BJ$3005,48,FALSE)*0.08</f>
        <v>#REF!</v>
      </c>
      <c r="AU542" s="12">
        <f t="shared" si="121"/>
        <v>42671299.33</v>
      </c>
      <c r="AV542" s="12" t="e">
        <f>#REF!+S542+H542</f>
        <v>#REF!</v>
      </c>
      <c r="AW542" s="12" t="e">
        <f t="shared" si="122"/>
        <v>#REF!</v>
      </c>
      <c r="AX542" s="12" t="e">
        <f t="shared" si="123"/>
        <v>#REF!</v>
      </c>
      <c r="AY542" s="12" t="e">
        <f t="shared" si="124"/>
        <v>#REF!</v>
      </c>
      <c r="AZ542" s="12">
        <f t="shared" si="118"/>
        <v>-10590262249.25</v>
      </c>
      <c r="BA542" s="12">
        <f t="shared" si="119"/>
        <v>387549911.16</v>
      </c>
      <c r="BB542" s="12" t="e">
        <f t="shared" si="125"/>
        <v>#REF!</v>
      </c>
    </row>
    <row r="543" spans="1:54">
      <c r="A543" s="5" t="s">
        <v>1135</v>
      </c>
      <c r="B543" s="5" t="s">
        <v>1136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26"/>
        <v>10435097000</v>
      </c>
      <c r="AF543" s="9">
        <f t="shared" si="127"/>
        <v>115657000</v>
      </c>
      <c r="AG543" s="9">
        <f t="shared" si="128"/>
        <v>6986383000</v>
      </c>
      <c r="AH543" s="9">
        <f t="shared" si="129"/>
        <v>6984673000</v>
      </c>
      <c r="AI543" s="9">
        <f t="shared" si="130"/>
        <v>6204362000</v>
      </c>
      <c r="AJ543" s="12" t="e">
        <f>#REF!-A543</f>
        <v>#REF!</v>
      </c>
      <c r="AK543" s="16"/>
      <c r="AL543" s="9">
        <f t="shared" si="120"/>
        <v>117367000</v>
      </c>
      <c r="AM543" s="16"/>
      <c r="AN543" s="16"/>
      <c r="AO543" s="16"/>
      <c r="AP543" s="16"/>
      <c r="AQ543" s="12" t="e">
        <f>#REF!+#REF!+#REF!</f>
        <v>#REF!</v>
      </c>
      <c r="AR543" s="12">
        <f t="shared" si="117"/>
        <v>-8353000</v>
      </c>
      <c r="AS543" s="12" t="e">
        <f>#REF!-AU543+#REF!+#REF!</f>
        <v>#REF!</v>
      </c>
      <c r="AT543" s="12" t="e">
        <f>AS543-VLOOKUP(A543,[1]选股结果!$A$2:$BJ$3005,48,FALSE)*0.08</f>
        <v>#REF!</v>
      </c>
      <c r="AU543" s="12">
        <f t="shared" si="121"/>
        <v>780311000</v>
      </c>
      <c r="AV543" s="12" t="e">
        <f>#REF!+S543+H543</f>
        <v>#REF!</v>
      </c>
      <c r="AW543" s="12" t="e">
        <f t="shared" si="122"/>
        <v>#REF!</v>
      </c>
      <c r="AX543" s="12" t="e">
        <f t="shared" si="123"/>
        <v>#REF!</v>
      </c>
      <c r="AY543" s="12" t="e">
        <f t="shared" si="124"/>
        <v>#REF!</v>
      </c>
      <c r="AZ543" s="12">
        <f t="shared" si="118"/>
        <v>-11118167000</v>
      </c>
      <c r="BA543" s="12">
        <f t="shared" si="119"/>
        <v>6986383000</v>
      </c>
      <c r="BB543" s="12" t="e">
        <f t="shared" si="125"/>
        <v>#REF!</v>
      </c>
    </row>
    <row r="544" spans="1:54">
      <c r="A544" s="5" t="s">
        <v>1137</v>
      </c>
      <c r="B544" s="5" t="s">
        <v>1138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26"/>
        <v>10394955067.5</v>
      </c>
      <c r="AF544" s="9">
        <f t="shared" si="127"/>
        <v>9831175876.38</v>
      </c>
      <c r="AG544" s="9">
        <f t="shared" si="128"/>
        <v>556271796.159997</v>
      </c>
      <c r="AH544" s="9">
        <f t="shared" si="129"/>
        <v>572891605.089997</v>
      </c>
      <c r="AI544" s="9">
        <f t="shared" si="130"/>
        <v>532696196.129997</v>
      </c>
      <c r="AJ544" s="12" t="e">
        <f>#REF!-A544</f>
        <v>#REF!</v>
      </c>
      <c r="AK544" s="16"/>
      <c r="AL544" s="9">
        <f t="shared" si="120"/>
        <v>413553528.61</v>
      </c>
      <c r="AM544" s="16"/>
      <c r="AN544" s="16"/>
      <c r="AO544" s="16"/>
      <c r="AP544" s="16"/>
      <c r="AQ544" s="12" t="e">
        <f>#REF!+#REF!+#REF!</f>
        <v>#REF!</v>
      </c>
      <c r="AR544" s="12">
        <f t="shared" si="117"/>
        <v>-19053474.91</v>
      </c>
      <c r="AS544" s="12" t="e">
        <f>#REF!-AU544+#REF!+#REF!</f>
        <v>#REF!</v>
      </c>
      <c r="AT544" s="12" t="e">
        <f>AS544-VLOOKUP(A544,[1]选股结果!$A$2:$BJ$3005,48,FALSE)*0.08</f>
        <v>#REF!</v>
      </c>
      <c r="AU544" s="12">
        <f t="shared" si="121"/>
        <v>40195408.96</v>
      </c>
      <c r="AV544" s="12" t="e">
        <f>#REF!+S544+H544</f>
        <v>#REF!</v>
      </c>
      <c r="AW544" s="12" t="e">
        <f t="shared" si="122"/>
        <v>#REF!</v>
      </c>
      <c r="AX544" s="12" t="e">
        <f t="shared" si="123"/>
        <v>#REF!</v>
      </c>
      <c r="AY544" s="12" t="e">
        <f t="shared" si="124"/>
        <v>#REF!</v>
      </c>
      <c r="AZ544" s="12">
        <f t="shared" si="118"/>
        <v>-10519906604.67</v>
      </c>
      <c r="BA544" s="12">
        <f t="shared" si="119"/>
        <v>556271796.159997</v>
      </c>
      <c r="BB544" s="12" t="e">
        <f t="shared" si="125"/>
        <v>#REF!</v>
      </c>
    </row>
    <row r="545" spans="1:54">
      <c r="A545" s="5" t="s">
        <v>1139</v>
      </c>
      <c r="B545" s="5" t="s">
        <v>1140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26"/>
        <v>10385826537.88</v>
      </c>
      <c r="AF545" s="9">
        <f t="shared" si="127"/>
        <v>9574998368.79</v>
      </c>
      <c r="AG545" s="9">
        <f t="shared" si="128"/>
        <v>809797307.989998</v>
      </c>
      <c r="AH545" s="9">
        <f t="shared" si="129"/>
        <v>809617767.119998</v>
      </c>
      <c r="AI545" s="9">
        <f t="shared" si="130"/>
        <v>646221074.999998</v>
      </c>
      <c r="AJ545" s="12" t="e">
        <f>#REF!-A545</f>
        <v>#REF!</v>
      </c>
      <c r="AK545" s="16"/>
      <c r="AL545" s="9">
        <f t="shared" si="120"/>
        <v>3397560239.86</v>
      </c>
      <c r="AM545" s="16"/>
      <c r="AN545" s="16"/>
      <c r="AO545" s="16"/>
      <c r="AP545" s="16"/>
      <c r="AQ545" s="12" t="e">
        <f>#REF!+#REF!+#REF!</f>
        <v>#REF!</v>
      </c>
      <c r="AR545" s="12">
        <f t="shared" si="117"/>
        <v>-4140374.07</v>
      </c>
      <c r="AS545" s="12" t="e">
        <f>#REF!-AU545+#REF!+#REF!</f>
        <v>#REF!</v>
      </c>
      <c r="AT545" s="12" t="e">
        <f>AS545-VLOOKUP(A545,[1]选股结果!$A$2:$BJ$3005,48,FALSE)*0.08</f>
        <v>#REF!</v>
      </c>
      <c r="AU545" s="12">
        <f t="shared" si="121"/>
        <v>163396692.12</v>
      </c>
      <c r="AV545" s="12" t="e">
        <f>#REF!+S545+H545</f>
        <v>#REF!</v>
      </c>
      <c r="AW545" s="12" t="e">
        <f t="shared" si="122"/>
        <v>#REF!</v>
      </c>
      <c r="AX545" s="12" t="e">
        <f t="shared" si="123"/>
        <v>#REF!</v>
      </c>
      <c r="AY545" s="12" t="e">
        <f t="shared" si="124"/>
        <v>#REF!</v>
      </c>
      <c r="AZ545" s="12">
        <f t="shared" si="118"/>
        <v>-9545396562.72</v>
      </c>
      <c r="BA545" s="12">
        <f t="shared" si="119"/>
        <v>809797307.989998</v>
      </c>
      <c r="BB545" s="12" t="e">
        <f t="shared" si="125"/>
        <v>#REF!</v>
      </c>
    </row>
    <row r="546" spans="1:54">
      <c r="A546" s="5" t="s">
        <v>1141</v>
      </c>
      <c r="B546" s="5" t="s">
        <v>1142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26"/>
        <v>10337252255.69</v>
      </c>
      <c r="AF546" s="9">
        <f t="shared" si="127"/>
        <v>10749829214.16</v>
      </c>
      <c r="AG546" s="9">
        <f t="shared" si="128"/>
        <v>-326153092.539999</v>
      </c>
      <c r="AH546" s="9">
        <f t="shared" si="129"/>
        <v>-286115193.029999</v>
      </c>
      <c r="AI546" s="9">
        <f t="shared" si="130"/>
        <v>-296276275.789999</v>
      </c>
      <c r="AJ546" s="12" t="e">
        <f>#REF!-A546</f>
        <v>#REF!</v>
      </c>
      <c r="AK546" s="16"/>
      <c r="AL546" s="9">
        <f t="shared" si="120"/>
        <v>985972467.21</v>
      </c>
      <c r="AM546" s="16"/>
      <c r="AN546" s="16"/>
      <c r="AO546" s="16"/>
      <c r="AP546" s="16"/>
      <c r="AQ546" s="12" t="e">
        <f>#REF!+#REF!+#REF!</f>
        <v>#REF!</v>
      </c>
      <c r="AR546" s="12">
        <f t="shared" si="117"/>
        <v>-50990816.23</v>
      </c>
      <c r="AS546" s="12" t="e">
        <f>#REF!-AU546+#REF!+#REF!</f>
        <v>#REF!</v>
      </c>
      <c r="AT546" s="12" t="e">
        <f>AS546-VLOOKUP(A546,[1]选股结果!$A$2:$BJ$3005,48,FALSE)*0.08</f>
        <v>#REF!</v>
      </c>
      <c r="AU546" s="12">
        <f t="shared" si="121"/>
        <v>10161082.76</v>
      </c>
      <c r="AV546" s="12" t="e">
        <f>#REF!+S546+H546</f>
        <v>#REF!</v>
      </c>
      <c r="AW546" s="12" t="e">
        <f t="shared" si="122"/>
        <v>#REF!</v>
      </c>
      <c r="AX546" s="12" t="e">
        <f t="shared" si="123"/>
        <v>#REF!</v>
      </c>
      <c r="AY546" s="12" t="e">
        <f t="shared" si="124"/>
        <v>#REF!</v>
      </c>
      <c r="AZ546" s="12">
        <f t="shared" si="118"/>
        <v>-10573692505.33</v>
      </c>
      <c r="BA546" s="12">
        <f t="shared" si="119"/>
        <v>-326153092.539999</v>
      </c>
      <c r="BB546" s="12" t="e">
        <f t="shared" si="125"/>
        <v>#REF!</v>
      </c>
    </row>
    <row r="547" spans="1:54">
      <c r="A547" s="5" t="s">
        <v>1143</v>
      </c>
      <c r="B547" s="5" t="s">
        <v>1144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26"/>
        <v>10299309441.66</v>
      </c>
      <c r="AF547" s="9">
        <f t="shared" si="127"/>
        <v>10099686674.98</v>
      </c>
      <c r="AG547" s="9">
        <f t="shared" si="128"/>
        <v>643261833.950002</v>
      </c>
      <c r="AH547" s="9">
        <f t="shared" si="129"/>
        <v>643097626.100002</v>
      </c>
      <c r="AI547" s="9">
        <f t="shared" si="130"/>
        <v>498953814.300002</v>
      </c>
      <c r="AJ547" s="12" t="e">
        <f>#REF!-A547</f>
        <v>#REF!</v>
      </c>
      <c r="AK547" s="16"/>
      <c r="AL547" s="9">
        <f t="shared" si="120"/>
        <v>410478136.72</v>
      </c>
      <c r="AM547" s="16"/>
      <c r="AN547" s="16"/>
      <c r="AO547" s="16"/>
      <c r="AP547" s="16"/>
      <c r="AQ547" s="12" t="e">
        <f>#REF!+#REF!+#REF!</f>
        <v>#REF!</v>
      </c>
      <c r="AR547" s="12">
        <f t="shared" si="117"/>
        <v>-2078599.04</v>
      </c>
      <c r="AS547" s="12" t="e">
        <f>#REF!-AU547+#REF!+#REF!</f>
        <v>#REF!</v>
      </c>
      <c r="AT547" s="12" t="e">
        <f>AS547-VLOOKUP(A547,[1]选股结果!$A$2:$BJ$3005,48,FALSE)*0.08</f>
        <v>#REF!</v>
      </c>
      <c r="AU547" s="12">
        <f t="shared" si="121"/>
        <v>144143811.8</v>
      </c>
      <c r="AV547" s="12" t="e">
        <f>#REF!+S547+H547</f>
        <v>#REF!</v>
      </c>
      <c r="AW547" s="12" t="e">
        <f t="shared" si="122"/>
        <v>#REF!</v>
      </c>
      <c r="AX547" s="12" t="e">
        <f t="shared" si="123"/>
        <v>#REF!</v>
      </c>
      <c r="AY547" s="12" t="e">
        <f t="shared" si="124"/>
        <v>#REF!</v>
      </c>
      <c r="AZ547" s="12">
        <f t="shared" si="118"/>
        <v>-10533570902.95</v>
      </c>
      <c r="BA547" s="12">
        <f t="shared" si="119"/>
        <v>643261833.950002</v>
      </c>
      <c r="BB547" s="12" t="e">
        <f t="shared" si="125"/>
        <v>#REF!</v>
      </c>
    </row>
    <row r="548" spans="1:54">
      <c r="A548" s="5" t="s">
        <v>1145</v>
      </c>
      <c r="B548" s="5" t="s">
        <v>1146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26"/>
        <v>10278127697.69</v>
      </c>
      <c r="AF548" s="9">
        <f t="shared" si="127"/>
        <v>9934017802.95</v>
      </c>
      <c r="AG548" s="9">
        <f t="shared" si="128"/>
        <v>768390938.349998</v>
      </c>
      <c r="AH548" s="9">
        <f t="shared" si="129"/>
        <v>768865908.309998</v>
      </c>
      <c r="AI548" s="9">
        <f t="shared" si="130"/>
        <v>675050244.089998</v>
      </c>
      <c r="AJ548" s="12" t="e">
        <f>#REF!-A548</f>
        <v>#REF!</v>
      </c>
      <c r="AK548" s="16"/>
      <c r="AL548" s="9">
        <f t="shared" si="120"/>
        <v>325659551.91</v>
      </c>
      <c r="AM548" s="16"/>
      <c r="AN548" s="16"/>
      <c r="AO548" s="16"/>
      <c r="AP548" s="16"/>
      <c r="AQ548" s="12" t="e">
        <f>#REF!+#REF!+#REF!</f>
        <v>#REF!</v>
      </c>
      <c r="AR548" s="12">
        <f t="shared" si="117"/>
        <v>-7758050.69</v>
      </c>
      <c r="AS548" s="12" t="e">
        <f>#REF!-AU548+#REF!+#REF!</f>
        <v>#REF!</v>
      </c>
      <c r="AT548" s="12" t="e">
        <f>AS548-VLOOKUP(A548,[1]选股结果!$A$2:$BJ$3005,48,FALSE)*0.08</f>
        <v>#REF!</v>
      </c>
      <c r="AU548" s="12">
        <f t="shared" si="121"/>
        <v>93815664.22</v>
      </c>
      <c r="AV548" s="12" t="e">
        <f>#REF!+S548+H548</f>
        <v>#REF!</v>
      </c>
      <c r="AW548" s="12" t="e">
        <f t="shared" si="122"/>
        <v>#REF!</v>
      </c>
      <c r="AX548" s="12" t="e">
        <f t="shared" si="123"/>
        <v>#REF!</v>
      </c>
      <c r="AY548" s="12" t="e">
        <f t="shared" si="124"/>
        <v>#REF!</v>
      </c>
      <c r="AZ548" s="12">
        <f t="shared" si="118"/>
        <v>-10836180327.99</v>
      </c>
      <c r="BA548" s="12">
        <f t="shared" si="119"/>
        <v>768390938.349998</v>
      </c>
      <c r="BB548" s="12" t="e">
        <f t="shared" si="125"/>
        <v>#REF!</v>
      </c>
    </row>
    <row r="549" spans="1:54">
      <c r="A549" s="5" t="s">
        <v>1147</v>
      </c>
      <c r="B549" s="5" t="s">
        <v>1148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26"/>
        <v>10246839119</v>
      </c>
      <c r="AF549" s="9">
        <f t="shared" si="127"/>
        <v>7722584968</v>
      </c>
      <c r="AG549" s="9">
        <f t="shared" si="128"/>
        <v>1825147058</v>
      </c>
      <c r="AH549" s="9">
        <f t="shared" si="129"/>
        <v>1815433458</v>
      </c>
      <c r="AI549" s="9">
        <f t="shared" si="130"/>
        <v>1478400363</v>
      </c>
      <c r="AJ549" s="12" t="e">
        <f>#REF!-A549</f>
        <v>#REF!</v>
      </c>
      <c r="AK549" s="16"/>
      <c r="AL549" s="9">
        <f t="shared" si="120"/>
        <v>1539933665</v>
      </c>
      <c r="AM549" s="16"/>
      <c r="AN549" s="16"/>
      <c r="AO549" s="16"/>
      <c r="AP549" s="16"/>
      <c r="AQ549" s="12" t="e">
        <f>#REF!+#REF!+#REF!</f>
        <v>#REF!</v>
      </c>
      <c r="AR549" s="12">
        <f t="shared" si="117"/>
        <v>-10787406</v>
      </c>
      <c r="AS549" s="12" t="e">
        <f>#REF!-AU549+#REF!+#REF!</f>
        <v>#REF!</v>
      </c>
      <c r="AT549" s="12" t="e">
        <f>AS549-VLOOKUP(A549,[1]选股结果!$A$2:$BJ$3005,48,FALSE)*0.08</f>
        <v>#REF!</v>
      </c>
      <c r="AU549" s="12">
        <f t="shared" si="121"/>
        <v>337033095</v>
      </c>
      <c r="AV549" s="12" t="e">
        <f>#REF!+S549+H549</f>
        <v>#REF!</v>
      </c>
      <c r="AW549" s="12" t="e">
        <f t="shared" si="122"/>
        <v>#REF!</v>
      </c>
      <c r="AX549" s="12" t="e">
        <f t="shared" si="123"/>
        <v>#REF!</v>
      </c>
      <c r="AY549" s="12" t="e">
        <f t="shared" si="124"/>
        <v>#REF!</v>
      </c>
      <c r="AZ549" s="12">
        <f t="shared" si="118"/>
        <v>-10622834548</v>
      </c>
      <c r="BA549" s="12">
        <f t="shared" si="119"/>
        <v>1825147058</v>
      </c>
      <c r="BB549" s="12" t="e">
        <f t="shared" si="125"/>
        <v>#REF!</v>
      </c>
    </row>
    <row r="550" spans="1:54">
      <c r="A550" s="5" t="s">
        <v>1149</v>
      </c>
      <c r="B550" s="5" t="s">
        <v>1150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26"/>
        <v>10132521320.75</v>
      </c>
      <c r="AF550" s="9">
        <f t="shared" si="127"/>
        <v>9996537774.07</v>
      </c>
      <c r="AG550" s="9">
        <f t="shared" si="128"/>
        <v>184550885.969998</v>
      </c>
      <c r="AH550" s="9">
        <f t="shared" si="129"/>
        <v>189109227.439998</v>
      </c>
      <c r="AI550" s="9">
        <f t="shared" si="130"/>
        <v>158431023.939998</v>
      </c>
      <c r="AJ550" s="12" t="e">
        <f>#REF!-A550</f>
        <v>#REF!</v>
      </c>
      <c r="AK550" s="16"/>
      <c r="AL550" s="9">
        <f t="shared" si="120"/>
        <v>358147180.26</v>
      </c>
      <c r="AM550" s="16"/>
      <c r="AN550" s="16"/>
      <c r="AO550" s="16"/>
      <c r="AP550" s="16"/>
      <c r="AQ550" s="12" t="e">
        <f>#REF!+#REF!+#REF!</f>
        <v>#REF!</v>
      </c>
      <c r="AR550" s="12">
        <f t="shared" si="117"/>
        <v>-4959394.5</v>
      </c>
      <c r="AS550" s="12" t="e">
        <f>#REF!-AU550+#REF!+#REF!</f>
        <v>#REF!</v>
      </c>
      <c r="AT550" s="12" t="e">
        <f>AS550-VLOOKUP(A550,[1]选股结果!$A$2:$BJ$3005,48,FALSE)*0.08</f>
        <v>#REF!</v>
      </c>
      <c r="AU550" s="12">
        <f t="shared" si="121"/>
        <v>30678203.5</v>
      </c>
      <c r="AV550" s="12" t="e">
        <f>#REF!+S550+H550</f>
        <v>#REF!</v>
      </c>
      <c r="AW550" s="12" t="e">
        <f t="shared" si="122"/>
        <v>#REF!</v>
      </c>
      <c r="AX550" s="12" t="e">
        <f t="shared" si="123"/>
        <v>#REF!</v>
      </c>
      <c r="AY550" s="12" t="e">
        <f t="shared" si="124"/>
        <v>#REF!</v>
      </c>
      <c r="AZ550" s="12">
        <f t="shared" si="118"/>
        <v>-10150910015.74</v>
      </c>
      <c r="BA550" s="12">
        <f t="shared" si="119"/>
        <v>184550885.969998</v>
      </c>
      <c r="BB550" s="12" t="e">
        <f t="shared" si="125"/>
        <v>#REF!</v>
      </c>
    </row>
    <row r="551" spans="1:54">
      <c r="A551" s="5" t="s">
        <v>1151</v>
      </c>
      <c r="B551" s="5" t="s">
        <v>1152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26"/>
        <v>10102272382.54</v>
      </c>
      <c r="AF551" s="9">
        <f t="shared" si="127"/>
        <v>7482458725.55</v>
      </c>
      <c r="AG551" s="9">
        <f t="shared" si="128"/>
        <v>2619689819.87</v>
      </c>
      <c r="AH551" s="9">
        <f t="shared" si="129"/>
        <v>2666801341</v>
      </c>
      <c r="AI551" s="9">
        <f t="shared" si="130"/>
        <v>1988385151.14</v>
      </c>
      <c r="AJ551" s="12" t="e">
        <f>#REF!-A551</f>
        <v>#REF!</v>
      </c>
      <c r="AK551" s="16"/>
      <c r="AL551" s="9">
        <f t="shared" si="120"/>
        <v>5123401342.94</v>
      </c>
      <c r="AM551" s="16"/>
      <c r="AN551" s="16"/>
      <c r="AO551" s="16"/>
      <c r="AP551" s="16"/>
      <c r="AQ551" s="12" t="e">
        <f>#REF!+#REF!+#REF!</f>
        <v>#REF!</v>
      </c>
      <c r="AR551" s="12">
        <f t="shared" si="117"/>
        <v>-52942882.45</v>
      </c>
      <c r="AS551" s="12" t="e">
        <f>#REF!-AU551+#REF!+#REF!</f>
        <v>#REF!</v>
      </c>
      <c r="AT551" s="12" t="e">
        <f>AS551-VLOOKUP(A551,[1]选股结果!$A$2:$BJ$3005,48,FALSE)*0.08</f>
        <v>#REF!</v>
      </c>
      <c r="AU551" s="12">
        <f t="shared" si="121"/>
        <v>678416189.86</v>
      </c>
      <c r="AV551" s="12" t="e">
        <f>#REF!+S551+H551</f>
        <v>#REF!</v>
      </c>
      <c r="AW551" s="12" t="e">
        <f t="shared" si="122"/>
        <v>#REF!</v>
      </c>
      <c r="AX551" s="12" t="e">
        <f t="shared" si="123"/>
        <v>#REF!</v>
      </c>
      <c r="AY551" s="12" t="e">
        <f t="shared" si="124"/>
        <v>#REF!</v>
      </c>
      <c r="AZ551" s="12">
        <f t="shared" si="118"/>
        <v>-9173598909.94</v>
      </c>
      <c r="BA551" s="12">
        <f t="shared" si="119"/>
        <v>2619689819.87</v>
      </c>
      <c r="BB551" s="12" t="e">
        <f t="shared" si="125"/>
        <v>#REF!</v>
      </c>
    </row>
    <row r="552" spans="1:54">
      <c r="A552" s="5" t="s">
        <v>1153</v>
      </c>
      <c r="B552" s="5" t="s">
        <v>1154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26"/>
        <v>10091997750.9</v>
      </c>
      <c r="AF552" s="9">
        <f t="shared" si="127"/>
        <v>9166268885.13</v>
      </c>
      <c r="AG552" s="9">
        <f t="shared" si="128"/>
        <v>918995848.54</v>
      </c>
      <c r="AH552" s="9">
        <f t="shared" si="129"/>
        <v>915368531</v>
      </c>
      <c r="AI552" s="9">
        <f t="shared" si="130"/>
        <v>739938532.18</v>
      </c>
      <c r="AJ552" s="12" t="e">
        <f>#REF!-A552</f>
        <v>#REF!</v>
      </c>
      <c r="AK552" s="16"/>
      <c r="AL552" s="9">
        <f t="shared" si="120"/>
        <v>760351316.74</v>
      </c>
      <c r="AM552" s="16"/>
      <c r="AN552" s="16"/>
      <c r="AO552" s="16"/>
      <c r="AP552" s="16"/>
      <c r="AQ552" s="12" t="e">
        <f>#REF!+#REF!+#REF!</f>
        <v>#REF!</v>
      </c>
      <c r="AR552" s="12">
        <f t="shared" si="117"/>
        <v>-6067196.87</v>
      </c>
      <c r="AS552" s="12" t="e">
        <f>#REF!-AU552+#REF!+#REF!</f>
        <v>#REF!</v>
      </c>
      <c r="AT552" s="12" t="e">
        <f>AS552-VLOOKUP(A552,[1]选股结果!$A$2:$BJ$3005,48,FALSE)*0.08</f>
        <v>#REF!</v>
      </c>
      <c r="AU552" s="12">
        <f t="shared" si="121"/>
        <v>175429998.82</v>
      </c>
      <c r="AV552" s="12" t="e">
        <f>#REF!+S552+H552</f>
        <v>#REF!</v>
      </c>
      <c r="AW552" s="12" t="e">
        <f t="shared" si="122"/>
        <v>#REF!</v>
      </c>
      <c r="AX552" s="12" t="e">
        <f t="shared" si="123"/>
        <v>#REF!</v>
      </c>
      <c r="AY552" s="12" t="e">
        <f t="shared" si="124"/>
        <v>#REF!</v>
      </c>
      <c r="AZ552" s="12">
        <f t="shared" si="118"/>
        <v>-10385916676.47</v>
      </c>
      <c r="BA552" s="12">
        <f t="shared" si="119"/>
        <v>918995848.54</v>
      </c>
      <c r="BB552" s="12" t="e">
        <f t="shared" si="125"/>
        <v>#REF!</v>
      </c>
    </row>
    <row r="553" spans="1:54">
      <c r="A553" s="5" t="s">
        <v>1155</v>
      </c>
      <c r="B553" s="5" t="s">
        <v>1156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26"/>
        <v>10055188304.45</v>
      </c>
      <c r="AF553" s="9">
        <f t="shared" si="127"/>
        <v>9331256944.71</v>
      </c>
      <c r="AG553" s="9">
        <f t="shared" si="128"/>
        <v>761098405.07</v>
      </c>
      <c r="AH553" s="9">
        <f t="shared" si="129"/>
        <v>759848620.24</v>
      </c>
      <c r="AI553" s="9">
        <f t="shared" si="130"/>
        <v>644280107.09</v>
      </c>
      <c r="AJ553" s="12" t="e">
        <f>#REF!-A553</f>
        <v>#REF!</v>
      </c>
      <c r="AK553" s="16"/>
      <c r="AL553" s="9">
        <f t="shared" si="120"/>
        <v>978773128.4</v>
      </c>
      <c r="AM553" s="16"/>
      <c r="AN553" s="16"/>
      <c r="AO553" s="16"/>
      <c r="AP553" s="16"/>
      <c r="AQ553" s="12" t="e">
        <f>#REF!+#REF!+#REF!</f>
        <v>#REF!</v>
      </c>
      <c r="AR553" s="12">
        <f t="shared" si="117"/>
        <v>-12797122.58</v>
      </c>
      <c r="AS553" s="12" t="e">
        <f>#REF!-AU553+#REF!+#REF!</f>
        <v>#REF!</v>
      </c>
      <c r="AT553" s="12" t="e">
        <f>AS553-VLOOKUP(A553,[1]选股结果!$A$2:$BJ$3005,48,FALSE)*0.08</f>
        <v>#REF!</v>
      </c>
      <c r="AU553" s="12">
        <f t="shared" si="121"/>
        <v>115568513.15</v>
      </c>
      <c r="AV553" s="12" t="e">
        <f>#REF!+S553+H553</f>
        <v>#REF!</v>
      </c>
      <c r="AW553" s="12" t="e">
        <f t="shared" si="122"/>
        <v>#REF!</v>
      </c>
      <c r="AX553" s="12" t="e">
        <f t="shared" si="123"/>
        <v>#REF!</v>
      </c>
      <c r="AY553" s="12" t="e">
        <f t="shared" si="124"/>
        <v>#REF!</v>
      </c>
      <c r="AZ553" s="12">
        <f t="shared" si="118"/>
        <v>-10239741682.74</v>
      </c>
      <c r="BA553" s="12">
        <f t="shared" si="119"/>
        <v>761098405.07</v>
      </c>
      <c r="BB553" s="12" t="e">
        <f t="shared" si="125"/>
        <v>#REF!</v>
      </c>
    </row>
    <row r="554" spans="1:54">
      <c r="A554" s="5" t="s">
        <v>1157</v>
      </c>
      <c r="B554" s="5" t="s">
        <v>1158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26"/>
        <v>10042104900.8</v>
      </c>
      <c r="AF554" s="9">
        <f t="shared" si="127"/>
        <v>7599276506.67</v>
      </c>
      <c r="AG554" s="9">
        <f t="shared" si="128"/>
        <v>4542612148.86</v>
      </c>
      <c r="AH554" s="9">
        <f t="shared" si="129"/>
        <v>4555225767.15</v>
      </c>
      <c r="AI554" s="9">
        <f t="shared" si="130"/>
        <v>3770734275.53</v>
      </c>
      <c r="AJ554" s="12" t="e">
        <f>#REF!-A554</f>
        <v>#REF!</v>
      </c>
      <c r="AK554" s="16"/>
      <c r="AL554" s="9">
        <f t="shared" si="120"/>
        <v>3449108503.69</v>
      </c>
      <c r="AM554" s="16"/>
      <c r="AN554" s="16"/>
      <c r="AO554" s="16"/>
      <c r="AP554" s="16"/>
      <c r="AQ554" s="12" t="e">
        <f>#REF!+#REF!+#REF!</f>
        <v>#REF!</v>
      </c>
      <c r="AR554" s="12">
        <f t="shared" si="117"/>
        <v>-55583604.84</v>
      </c>
      <c r="AS554" s="12" t="e">
        <f>#REF!-AU554+#REF!+#REF!</f>
        <v>#REF!</v>
      </c>
      <c r="AT554" s="12" t="e">
        <f>AS554-VLOOKUP(A554,[1]选股结果!$A$2:$BJ$3005,48,FALSE)*0.08</f>
        <v>#REF!</v>
      </c>
      <c r="AU554" s="12">
        <f t="shared" si="121"/>
        <v>784491491.619999</v>
      </c>
      <c r="AV554" s="12" t="e">
        <f>#REF!+S554+H554</f>
        <v>#REF!</v>
      </c>
      <c r="AW554" s="12" t="e">
        <f t="shared" si="122"/>
        <v>#REF!</v>
      </c>
      <c r="AX554" s="12" t="e">
        <f t="shared" si="123"/>
        <v>#REF!</v>
      </c>
      <c r="AY554" s="12" t="e">
        <f t="shared" si="124"/>
        <v>#REF!</v>
      </c>
      <c r="AZ554" s="12">
        <f t="shared" si="118"/>
        <v>-10258589201.75</v>
      </c>
      <c r="BA554" s="12">
        <f t="shared" si="119"/>
        <v>4542612148.86</v>
      </c>
      <c r="BB554" s="12" t="e">
        <f t="shared" si="125"/>
        <v>#REF!</v>
      </c>
    </row>
    <row r="555" spans="1:54">
      <c r="A555" s="5" t="s">
        <v>1159</v>
      </c>
      <c r="B555" s="5" t="s">
        <v>1160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26"/>
        <v>10020883048.31</v>
      </c>
      <c r="AF555" s="9">
        <f t="shared" si="127"/>
        <v>8460890955.72</v>
      </c>
      <c r="AG555" s="9">
        <f t="shared" si="128"/>
        <v>1220588910.5</v>
      </c>
      <c r="AH555" s="9">
        <f t="shared" si="129"/>
        <v>1216137111.35</v>
      </c>
      <c r="AI555" s="9">
        <f t="shared" si="130"/>
        <v>894612820.19</v>
      </c>
      <c r="AJ555" s="12" t="e">
        <f>#REF!-A555</f>
        <v>#REF!</v>
      </c>
      <c r="AK555" s="16"/>
      <c r="AL555" s="9">
        <f t="shared" si="120"/>
        <v>2920985619.44</v>
      </c>
      <c r="AM555" s="16"/>
      <c r="AN555" s="16"/>
      <c r="AO555" s="16"/>
      <c r="AP555" s="16"/>
      <c r="AQ555" s="12" t="e">
        <f>#REF!+#REF!+#REF!</f>
        <v>#REF!</v>
      </c>
      <c r="AR555" s="12">
        <f t="shared" si="117"/>
        <v>-3755268.09</v>
      </c>
      <c r="AS555" s="12" t="e">
        <f>#REF!-AU555+#REF!+#REF!</f>
        <v>#REF!</v>
      </c>
      <c r="AT555" s="12" t="e">
        <f>AS555-VLOOKUP(A555,[1]选股结果!$A$2:$BJ$3005,48,FALSE)*0.08</f>
        <v>#REF!</v>
      </c>
      <c r="AU555" s="12">
        <f t="shared" si="121"/>
        <v>321524291.16</v>
      </c>
      <c r="AV555" s="12" t="e">
        <f>#REF!+S555+H555</f>
        <v>#REF!</v>
      </c>
      <c r="AW555" s="12" t="e">
        <f t="shared" si="122"/>
        <v>#REF!</v>
      </c>
      <c r="AX555" s="12" t="e">
        <f t="shared" si="123"/>
        <v>#REF!</v>
      </c>
      <c r="AY555" s="12" t="e">
        <f t="shared" si="124"/>
        <v>#REF!</v>
      </c>
      <c r="AZ555" s="12">
        <f t="shared" si="118"/>
        <v>-10174551668.98</v>
      </c>
      <c r="BA555" s="12">
        <f t="shared" si="119"/>
        <v>1220588910.5</v>
      </c>
      <c r="BB555" s="12" t="e">
        <f t="shared" si="125"/>
        <v>#REF!</v>
      </c>
    </row>
    <row r="556" spans="1:54">
      <c r="A556" s="5" t="s">
        <v>1161</v>
      </c>
      <c r="B556" s="5" t="s">
        <v>1162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26"/>
        <v>10005722545.8</v>
      </c>
      <c r="AF556" s="9">
        <f t="shared" si="127"/>
        <v>7767438268.69</v>
      </c>
      <c r="AG556" s="9">
        <f t="shared" si="128"/>
        <v>2988318051.79</v>
      </c>
      <c r="AH556" s="9">
        <f t="shared" si="129"/>
        <v>3037840516.51</v>
      </c>
      <c r="AI556" s="9">
        <f t="shared" si="130"/>
        <v>2311264224.72</v>
      </c>
      <c r="AJ556" s="12" t="e">
        <f>#REF!-A556</f>
        <v>#REF!</v>
      </c>
      <c r="AK556" s="16"/>
      <c r="AL556" s="9">
        <f t="shared" si="120"/>
        <v>424628656.57</v>
      </c>
      <c r="AM556" s="16"/>
      <c r="AN556" s="16"/>
      <c r="AO556" s="16"/>
      <c r="AP556" s="16"/>
      <c r="AQ556" s="12" t="e">
        <f>#REF!+#REF!+#REF!</f>
        <v>#REF!</v>
      </c>
      <c r="AR556" s="12">
        <f t="shared" si="117"/>
        <v>-53851515.31</v>
      </c>
      <c r="AS556" s="12" t="e">
        <f>#REF!-AU556+#REF!+#REF!</f>
        <v>#REF!</v>
      </c>
      <c r="AT556" s="12" t="e">
        <f>AS556-VLOOKUP(A556,[1]选股结果!$A$2:$BJ$3005,48,FALSE)*0.08</f>
        <v>#REF!</v>
      </c>
      <c r="AU556" s="12">
        <f t="shared" si="121"/>
        <v>726576291.79</v>
      </c>
      <c r="AV556" s="12" t="e">
        <f>#REF!+S556+H556</f>
        <v>#REF!</v>
      </c>
      <c r="AW556" s="12" t="e">
        <f t="shared" si="122"/>
        <v>#REF!</v>
      </c>
      <c r="AX556" s="12" t="e">
        <f t="shared" si="123"/>
        <v>#REF!</v>
      </c>
      <c r="AY556" s="12" t="e">
        <f t="shared" si="124"/>
        <v>#REF!</v>
      </c>
      <c r="AZ556" s="12">
        <f t="shared" si="118"/>
        <v>-12053416614.81</v>
      </c>
      <c r="BA556" s="12">
        <f t="shared" si="119"/>
        <v>2988318051.79</v>
      </c>
      <c r="BB556" s="12" t="e">
        <f t="shared" si="125"/>
        <v>#REF!</v>
      </c>
    </row>
    <row r="557" spans="1:54">
      <c r="A557" s="5" t="s">
        <v>1163</v>
      </c>
      <c r="B557" s="5" t="s">
        <v>1164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26"/>
        <v>10004579769</v>
      </c>
      <c r="AF557" s="9">
        <f t="shared" si="127"/>
        <v>9085029337</v>
      </c>
      <c r="AG557" s="9">
        <f t="shared" si="128"/>
        <v>1071987233</v>
      </c>
      <c r="AH557" s="9">
        <f t="shared" si="129"/>
        <v>1073844195</v>
      </c>
      <c r="AI557" s="9">
        <f t="shared" si="130"/>
        <v>775646212</v>
      </c>
      <c r="AJ557" s="12" t="e">
        <f>#REF!-A557</f>
        <v>#REF!</v>
      </c>
      <c r="AK557" s="16"/>
      <c r="AL557" s="9">
        <f t="shared" si="120"/>
        <v>584844077</v>
      </c>
      <c r="AM557" s="16"/>
      <c r="AN557" s="16"/>
      <c r="AO557" s="16"/>
      <c r="AP557" s="16"/>
      <c r="AQ557" s="12" t="e">
        <f>#REF!+#REF!+#REF!</f>
        <v>#REF!</v>
      </c>
      <c r="AR557" s="12">
        <f t="shared" si="117"/>
        <v>-6444806</v>
      </c>
      <c r="AS557" s="12" t="e">
        <f>#REF!-AU557+#REF!+#REF!</f>
        <v>#REF!</v>
      </c>
      <c r="AT557" s="12" t="e">
        <f>AS557-VLOOKUP(A557,[1]选股结果!$A$2:$BJ$3005,48,FALSE)*0.08</f>
        <v>#REF!</v>
      </c>
      <c r="AU557" s="12">
        <f t="shared" si="121"/>
        <v>298197983</v>
      </c>
      <c r="AV557" s="12" t="e">
        <f>#REF!+S557+H557</f>
        <v>#REF!</v>
      </c>
      <c r="AW557" s="12" t="e">
        <f t="shared" si="122"/>
        <v>#REF!</v>
      </c>
      <c r="AX557" s="12" t="e">
        <f t="shared" si="123"/>
        <v>#REF!</v>
      </c>
      <c r="AY557" s="12" t="e">
        <f t="shared" si="124"/>
        <v>#REF!</v>
      </c>
      <c r="AZ557" s="12">
        <f t="shared" si="118"/>
        <v>-10499145201</v>
      </c>
      <c r="BA557" s="12">
        <f t="shared" si="119"/>
        <v>1071987233</v>
      </c>
      <c r="BB557" s="12" t="e">
        <f t="shared" si="125"/>
        <v>#REF!</v>
      </c>
    </row>
    <row r="558" spans="1:54">
      <c r="A558" s="5" t="s">
        <v>1165</v>
      </c>
      <c r="B558" s="5" t="s">
        <v>1166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26"/>
        <v>9927219050.27</v>
      </c>
      <c r="AF558" s="9">
        <f t="shared" si="127"/>
        <v>10384082184.24</v>
      </c>
      <c r="AG558" s="9">
        <f t="shared" si="128"/>
        <v>-431421504.160001</v>
      </c>
      <c r="AH558" s="9">
        <f t="shared" si="129"/>
        <v>-430629286.330001</v>
      </c>
      <c r="AI558" s="9">
        <f t="shared" si="130"/>
        <v>-434032179.540001</v>
      </c>
      <c r="AJ558" s="12" t="e">
        <f>#REF!-A558</f>
        <v>#REF!</v>
      </c>
      <c r="AK558" s="16"/>
      <c r="AL558" s="9">
        <f t="shared" si="120"/>
        <v>983690774.05</v>
      </c>
      <c r="AM558" s="16"/>
      <c r="AN558" s="16"/>
      <c r="AO558" s="16"/>
      <c r="AP558" s="16"/>
      <c r="AQ558" s="12" t="e">
        <f>#REF!+#REF!+#REF!</f>
        <v>#REF!</v>
      </c>
      <c r="AR558" s="12">
        <f t="shared" si="117"/>
        <v>-7479703.55</v>
      </c>
      <c r="AS558" s="12" t="e">
        <f>#REF!-AU558+#REF!+#REF!</f>
        <v>#REF!</v>
      </c>
      <c r="AT558" s="12" t="e">
        <f>AS558-VLOOKUP(A558,[1]选股结果!$A$2:$BJ$3005,48,FALSE)*0.08</f>
        <v>#REF!</v>
      </c>
      <c r="AU558" s="12">
        <f t="shared" si="121"/>
        <v>3402893.20999998</v>
      </c>
      <c r="AV558" s="12" t="e">
        <f>#REF!+S558+H558</f>
        <v>#REF!</v>
      </c>
      <c r="AW558" s="12" t="e">
        <f t="shared" si="122"/>
        <v>#REF!</v>
      </c>
      <c r="AX558" s="12" t="e">
        <f t="shared" si="123"/>
        <v>#REF!</v>
      </c>
      <c r="AY558" s="12" t="e">
        <f t="shared" si="124"/>
        <v>#REF!</v>
      </c>
      <c r="AZ558" s="12">
        <f t="shared" si="118"/>
        <v>-9916712969.24</v>
      </c>
      <c r="BA558" s="12">
        <f t="shared" si="119"/>
        <v>-431421504.160001</v>
      </c>
      <c r="BB558" s="12" t="e">
        <f t="shared" si="125"/>
        <v>#REF!</v>
      </c>
    </row>
    <row r="559" spans="1:54">
      <c r="A559" s="5" t="s">
        <v>1167</v>
      </c>
      <c r="B559" s="5" t="s">
        <v>1168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26"/>
        <v>9917115481.45</v>
      </c>
      <c r="AF559" s="9">
        <f t="shared" si="127"/>
        <v>8043861897.87</v>
      </c>
      <c r="AG559" s="9">
        <f t="shared" si="128"/>
        <v>1894656874.47</v>
      </c>
      <c r="AH559" s="9">
        <f t="shared" si="129"/>
        <v>1890016632.45</v>
      </c>
      <c r="AI559" s="9">
        <f t="shared" si="130"/>
        <v>1615592553.58</v>
      </c>
      <c r="AJ559" s="12" t="e">
        <f>#REF!-A559</f>
        <v>#REF!</v>
      </c>
      <c r="AK559" s="16"/>
      <c r="AL559" s="9">
        <f t="shared" si="120"/>
        <v>512460211.43</v>
      </c>
      <c r="AM559" s="16"/>
      <c r="AN559" s="16"/>
      <c r="AO559" s="16"/>
      <c r="AP559" s="16"/>
      <c r="AQ559" s="12" t="e">
        <f>#REF!+#REF!+#REF!</f>
        <v>#REF!</v>
      </c>
      <c r="AR559" s="12">
        <f t="shared" si="117"/>
        <v>-1787981.16</v>
      </c>
      <c r="AS559" s="12" t="e">
        <f>#REF!-AU559+#REF!+#REF!</f>
        <v>#REF!</v>
      </c>
      <c r="AT559" s="12" t="e">
        <f>AS559-VLOOKUP(A559,[1]选股结果!$A$2:$BJ$3005,48,FALSE)*0.08</f>
        <v>#REF!</v>
      </c>
      <c r="AU559" s="12">
        <f t="shared" si="121"/>
        <v>274424078.87</v>
      </c>
      <c r="AV559" s="12" t="e">
        <f>#REF!+S559+H559</f>
        <v>#REF!</v>
      </c>
      <c r="AW559" s="12" t="e">
        <f t="shared" si="122"/>
        <v>#REF!</v>
      </c>
      <c r="AX559" s="12" t="e">
        <f t="shared" si="123"/>
        <v>#REF!</v>
      </c>
      <c r="AY559" s="12" t="e">
        <f t="shared" si="124"/>
        <v>#REF!</v>
      </c>
      <c r="AZ559" s="12">
        <f t="shared" si="118"/>
        <v>-10400435162.18</v>
      </c>
      <c r="BA559" s="12">
        <f t="shared" si="119"/>
        <v>1894656874.47</v>
      </c>
      <c r="BB559" s="12" t="e">
        <f t="shared" si="125"/>
        <v>#REF!</v>
      </c>
    </row>
    <row r="560" spans="1:54">
      <c r="A560" s="5" t="s">
        <v>1169</v>
      </c>
      <c r="B560" s="5" t="s">
        <v>1170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26"/>
        <v>9902080965.44</v>
      </c>
      <c r="AF560" s="9">
        <f t="shared" si="127"/>
        <v>9483726578.6</v>
      </c>
      <c r="AG560" s="9">
        <f t="shared" si="128"/>
        <v>312099622.95</v>
      </c>
      <c r="AH560" s="9">
        <f t="shared" si="129"/>
        <v>308237678.63</v>
      </c>
      <c r="AI560" s="9">
        <f t="shared" si="130"/>
        <v>252893797.44</v>
      </c>
      <c r="AJ560" s="12" t="e">
        <f>#REF!-A560</f>
        <v>#REF!</v>
      </c>
      <c r="AK560" s="16"/>
      <c r="AL560" s="9">
        <f t="shared" si="120"/>
        <v>233904522.6</v>
      </c>
      <c r="AM560" s="16"/>
      <c r="AN560" s="16"/>
      <c r="AO560" s="16"/>
      <c r="AP560" s="16"/>
      <c r="AQ560" s="12" t="e">
        <f>#REF!+#REF!+#REF!</f>
        <v>#REF!</v>
      </c>
      <c r="AR560" s="12">
        <f t="shared" si="117"/>
        <v>-365460.88</v>
      </c>
      <c r="AS560" s="12" t="e">
        <f>#REF!-AU560+#REF!+#REF!</f>
        <v>#REF!</v>
      </c>
      <c r="AT560" s="12" t="e">
        <f>AS560-VLOOKUP(A560,[1]选股结果!$A$2:$BJ$3005,48,FALSE)*0.08</f>
        <v>#REF!</v>
      </c>
      <c r="AU560" s="12">
        <f t="shared" si="121"/>
        <v>55343881.19</v>
      </c>
      <c r="AV560" s="12" t="e">
        <f>#REF!+S560+H560</f>
        <v>#REF!</v>
      </c>
      <c r="AW560" s="12" t="e">
        <f t="shared" si="122"/>
        <v>#REF!</v>
      </c>
      <c r="AX560" s="12" t="e">
        <f t="shared" si="123"/>
        <v>#REF!</v>
      </c>
      <c r="AY560" s="12" t="e">
        <f t="shared" si="124"/>
        <v>#REF!</v>
      </c>
      <c r="AZ560" s="12">
        <f t="shared" si="118"/>
        <v>-10374334204.92</v>
      </c>
      <c r="BA560" s="12">
        <f t="shared" si="119"/>
        <v>312099622.95</v>
      </c>
      <c r="BB560" s="12" t="e">
        <f t="shared" si="125"/>
        <v>#REF!</v>
      </c>
    </row>
    <row r="561" spans="1:54">
      <c r="A561" s="5" t="s">
        <v>1171</v>
      </c>
      <c r="B561" s="5" t="s">
        <v>1172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26"/>
        <v>9876764579.15</v>
      </c>
      <c r="AF561" s="9">
        <f t="shared" si="127"/>
        <v>7877488431.48</v>
      </c>
      <c r="AG561" s="9">
        <f t="shared" si="128"/>
        <v>1863909024.19</v>
      </c>
      <c r="AH561" s="9">
        <f t="shared" si="129"/>
        <v>1881473808.86</v>
      </c>
      <c r="AI561" s="9">
        <f t="shared" si="130"/>
        <v>1699583573.46</v>
      </c>
      <c r="AJ561" s="12" t="e">
        <f>#REF!-A561</f>
        <v>#REF!</v>
      </c>
      <c r="AK561" s="16"/>
      <c r="AL561" s="9">
        <f t="shared" si="120"/>
        <v>898300001.99</v>
      </c>
      <c r="AM561" s="16"/>
      <c r="AN561" s="16"/>
      <c r="AO561" s="16"/>
      <c r="AP561" s="16"/>
      <c r="AQ561" s="12" t="e">
        <f>#REF!+#REF!+#REF!</f>
        <v>#REF!</v>
      </c>
      <c r="AR561" s="12">
        <f t="shared" si="117"/>
        <v>-24628832.35</v>
      </c>
      <c r="AS561" s="12" t="e">
        <f>#REF!-AU561+#REF!+#REF!</f>
        <v>#REF!</v>
      </c>
      <c r="AT561" s="12" t="e">
        <f>AS561-VLOOKUP(A561,[1]选股结果!$A$2:$BJ$3005,48,FALSE)*0.08</f>
        <v>#REF!</v>
      </c>
      <c r="AU561" s="12">
        <f t="shared" si="121"/>
        <v>181890235.4</v>
      </c>
      <c r="AV561" s="12" t="e">
        <f>#REF!+S561+H561</f>
        <v>#REF!</v>
      </c>
      <c r="AW561" s="12" t="e">
        <f t="shared" si="122"/>
        <v>#REF!</v>
      </c>
      <c r="AX561" s="12" t="e">
        <f t="shared" si="123"/>
        <v>#REF!</v>
      </c>
      <c r="AY561" s="12" t="e">
        <f t="shared" si="124"/>
        <v>#REF!</v>
      </c>
      <c r="AZ561" s="12">
        <f t="shared" si="118"/>
        <v>-10077756623.72</v>
      </c>
      <c r="BA561" s="12">
        <f t="shared" si="119"/>
        <v>1863909024.19</v>
      </c>
      <c r="BB561" s="12" t="e">
        <f t="shared" si="125"/>
        <v>#REF!</v>
      </c>
    </row>
    <row r="562" spans="1:54">
      <c r="A562" s="5" t="s">
        <v>1173</v>
      </c>
      <c r="B562" s="5" t="s">
        <v>1174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26"/>
        <v>9772563962.45</v>
      </c>
      <c r="AF562" s="9">
        <f t="shared" si="127"/>
        <v>7384592080.72</v>
      </c>
      <c r="AG562" s="9">
        <f t="shared" si="128"/>
        <v>2338580913.65</v>
      </c>
      <c r="AH562" s="9">
        <f t="shared" si="129"/>
        <v>2323370206.51</v>
      </c>
      <c r="AI562" s="9">
        <f t="shared" si="130"/>
        <v>1737379763.15</v>
      </c>
      <c r="AJ562" s="12" t="e">
        <f>#REF!-A562</f>
        <v>#REF!</v>
      </c>
      <c r="AK562" s="16"/>
      <c r="AL562" s="9">
        <f t="shared" si="120"/>
        <v>1343125195.43</v>
      </c>
      <c r="AM562" s="16"/>
      <c r="AN562" s="16"/>
      <c r="AO562" s="16"/>
      <c r="AP562" s="16"/>
      <c r="AQ562" s="12" t="e">
        <f>#REF!+#REF!+#REF!</f>
        <v>#REF!</v>
      </c>
      <c r="AR562" s="12">
        <f t="shared" si="117"/>
        <v>-5177067.55</v>
      </c>
      <c r="AS562" s="12" t="e">
        <f>#REF!-AU562+#REF!+#REF!</f>
        <v>#REF!</v>
      </c>
      <c r="AT562" s="12" t="e">
        <f>AS562-VLOOKUP(A562,[1]选股结果!$A$2:$BJ$3005,48,FALSE)*0.08</f>
        <v>#REF!</v>
      </c>
      <c r="AU562" s="12">
        <f t="shared" si="121"/>
        <v>585990443.36</v>
      </c>
      <c r="AV562" s="12" t="e">
        <f>#REF!+S562+H562</f>
        <v>#REF!</v>
      </c>
      <c r="AW562" s="12" t="e">
        <f t="shared" si="122"/>
        <v>#REF!</v>
      </c>
      <c r="AX562" s="12" t="e">
        <f t="shared" si="123"/>
        <v>#REF!</v>
      </c>
      <c r="AY562" s="12" t="e">
        <f t="shared" si="124"/>
        <v>#REF!</v>
      </c>
      <c r="AZ562" s="12">
        <f t="shared" si="118"/>
        <v>-11141110623.04</v>
      </c>
      <c r="BA562" s="12">
        <f t="shared" si="119"/>
        <v>2338580913.65</v>
      </c>
      <c r="BB562" s="12" t="e">
        <f t="shared" si="125"/>
        <v>#REF!</v>
      </c>
    </row>
    <row r="563" spans="1:54">
      <c r="A563" s="5" t="s">
        <v>1175</v>
      </c>
      <c r="B563" s="5" t="s">
        <v>1176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26"/>
        <v>9755352306.91</v>
      </c>
      <c r="AF563" s="9">
        <f t="shared" si="127"/>
        <v>8609001464.2</v>
      </c>
      <c r="AG563" s="9">
        <f t="shared" si="128"/>
        <v>1010221139.4</v>
      </c>
      <c r="AH563" s="9">
        <f t="shared" si="129"/>
        <v>1005686246.22</v>
      </c>
      <c r="AI563" s="9">
        <f t="shared" si="130"/>
        <v>915921614.08</v>
      </c>
      <c r="AJ563" s="12" t="e">
        <f>#REF!-A563</f>
        <v>#REF!</v>
      </c>
      <c r="AK563" s="16"/>
      <c r="AL563" s="9">
        <f t="shared" si="120"/>
        <v>711672028.58</v>
      </c>
      <c r="AM563" s="16"/>
      <c r="AN563" s="16"/>
      <c r="AO563" s="16"/>
      <c r="AP563" s="16"/>
      <c r="AQ563" s="12" t="e">
        <f>#REF!+#REF!+#REF!</f>
        <v>#REF!</v>
      </c>
      <c r="AR563" s="12">
        <f t="shared" si="117"/>
        <v>-2427808.15</v>
      </c>
      <c r="AS563" s="12" t="e">
        <f>#REF!-AU563+#REF!+#REF!</f>
        <v>#REF!</v>
      </c>
      <c r="AT563" s="12" t="e">
        <f>AS563-VLOOKUP(A563,[1]选股结果!$A$2:$BJ$3005,48,FALSE)*0.08</f>
        <v>#REF!</v>
      </c>
      <c r="AU563" s="12">
        <f t="shared" si="121"/>
        <v>89764632.14</v>
      </c>
      <c r="AV563" s="12" t="e">
        <f>#REF!+S563+H563</f>
        <v>#REF!</v>
      </c>
      <c r="AW563" s="12" t="e">
        <f t="shared" si="122"/>
        <v>#REF!</v>
      </c>
      <c r="AX563" s="12" t="e">
        <f t="shared" si="123"/>
        <v>#REF!</v>
      </c>
      <c r="AY563" s="12" t="e">
        <f t="shared" si="124"/>
        <v>#REF!</v>
      </c>
      <c r="AZ563" s="12">
        <f t="shared" si="118"/>
        <v>-9863220979.78</v>
      </c>
      <c r="BA563" s="12">
        <f t="shared" si="119"/>
        <v>1010221139.4</v>
      </c>
      <c r="BB563" s="12" t="e">
        <f t="shared" si="125"/>
        <v>#REF!</v>
      </c>
    </row>
    <row r="564" spans="1:54">
      <c r="A564" s="5" t="s">
        <v>1177</v>
      </c>
      <c r="B564" s="5" t="s">
        <v>1178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26"/>
        <v>9739388256.55</v>
      </c>
      <c r="AF564" s="9">
        <f t="shared" si="127"/>
        <v>9169764055.18</v>
      </c>
      <c r="AG564" s="9">
        <f t="shared" si="128"/>
        <v>644677683.869999</v>
      </c>
      <c r="AH564" s="9">
        <f t="shared" si="129"/>
        <v>629071661.869999</v>
      </c>
      <c r="AI564" s="9">
        <f t="shared" si="130"/>
        <v>473225522.159999</v>
      </c>
      <c r="AJ564" s="12" t="e">
        <f>#REF!-A564</f>
        <v>#REF!</v>
      </c>
      <c r="AK564" s="16"/>
      <c r="AL564" s="9">
        <f t="shared" si="120"/>
        <v>1633580549.74</v>
      </c>
      <c r="AM564" s="16"/>
      <c r="AN564" s="16"/>
      <c r="AO564" s="16"/>
      <c r="AP564" s="16"/>
      <c r="AQ564" s="12" t="e">
        <f>#REF!+#REF!+#REF!</f>
        <v>#REF!</v>
      </c>
      <c r="AR564" s="12">
        <f t="shared" si="117"/>
        <v>-3087697.53</v>
      </c>
      <c r="AS564" s="12" t="e">
        <f>#REF!-AU564+#REF!+#REF!</f>
        <v>#REF!</v>
      </c>
      <c r="AT564" s="12" t="e">
        <f>AS564-VLOOKUP(A564,[1]选股结果!$A$2:$BJ$3005,48,FALSE)*0.08</f>
        <v>#REF!</v>
      </c>
      <c r="AU564" s="12">
        <f t="shared" si="121"/>
        <v>155846139.71</v>
      </c>
      <c r="AV564" s="12" t="e">
        <f>#REF!+S564+H564</f>
        <v>#REF!</v>
      </c>
      <c r="AW564" s="12" t="e">
        <f t="shared" si="122"/>
        <v>#REF!</v>
      </c>
      <c r="AX564" s="12" t="e">
        <f t="shared" si="123"/>
        <v>#REF!</v>
      </c>
      <c r="AY564" s="12" t="e">
        <f t="shared" si="124"/>
        <v>#REF!</v>
      </c>
      <c r="AZ564" s="12">
        <f t="shared" si="118"/>
        <v>-9899578268.35</v>
      </c>
      <c r="BA564" s="12">
        <f t="shared" si="119"/>
        <v>644677683.869999</v>
      </c>
      <c r="BB564" s="12" t="e">
        <f t="shared" si="125"/>
        <v>#REF!</v>
      </c>
    </row>
    <row r="565" spans="1:54">
      <c r="A565" s="5" t="s">
        <v>1179</v>
      </c>
      <c r="B565" s="5" t="s">
        <v>1180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26"/>
        <v>9689543221.95</v>
      </c>
      <c r="AF565" s="9">
        <f t="shared" si="127"/>
        <v>9092511768.44</v>
      </c>
      <c r="AG565" s="9">
        <f t="shared" si="128"/>
        <v>510556328.499998</v>
      </c>
      <c r="AH565" s="9">
        <f t="shared" si="129"/>
        <v>505785140.999998</v>
      </c>
      <c r="AI565" s="9">
        <f t="shared" si="130"/>
        <v>448447862.429998</v>
      </c>
      <c r="AJ565" s="12" t="e">
        <f>#REF!-A565</f>
        <v>#REF!</v>
      </c>
      <c r="AK565" s="16"/>
      <c r="AL565" s="9">
        <f t="shared" si="120"/>
        <v>862525056.29</v>
      </c>
      <c r="AM565" s="16"/>
      <c r="AN565" s="16"/>
      <c r="AO565" s="16"/>
      <c r="AP565" s="16"/>
      <c r="AQ565" s="12" t="e">
        <f>#REF!+#REF!+#REF!</f>
        <v>#REF!</v>
      </c>
      <c r="AR565" s="12">
        <f t="shared" si="117"/>
        <v>-2154114.95</v>
      </c>
      <c r="AS565" s="12" t="e">
        <f>#REF!-AU565+#REF!+#REF!</f>
        <v>#REF!</v>
      </c>
      <c r="AT565" s="12" t="e">
        <f>AS565-VLOOKUP(A565,[1]选股结果!$A$2:$BJ$3005,48,FALSE)*0.08</f>
        <v>#REF!</v>
      </c>
      <c r="AU565" s="12">
        <f t="shared" si="121"/>
        <v>57337278.57</v>
      </c>
      <c r="AV565" s="12" t="e">
        <f>#REF!+S565+H565</f>
        <v>#REF!</v>
      </c>
      <c r="AW565" s="12" t="e">
        <f t="shared" si="122"/>
        <v>#REF!</v>
      </c>
      <c r="AX565" s="12" t="e">
        <f t="shared" si="123"/>
        <v>#REF!</v>
      </c>
      <c r="AY565" s="12" t="e">
        <f t="shared" si="124"/>
        <v>#REF!</v>
      </c>
      <c r="AZ565" s="12">
        <f t="shared" si="118"/>
        <v>-9783154666.86</v>
      </c>
      <c r="BA565" s="12">
        <f t="shared" si="119"/>
        <v>510556328.499998</v>
      </c>
      <c r="BB565" s="12" t="e">
        <f t="shared" si="125"/>
        <v>#REF!</v>
      </c>
    </row>
    <row r="566" spans="1:54">
      <c r="A566" s="5" t="s">
        <v>1181</v>
      </c>
      <c r="B566" s="5" t="s">
        <v>1182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26"/>
        <v>9666336351.33</v>
      </c>
      <c r="AF566" s="9">
        <f t="shared" si="127"/>
        <v>9428100797.38</v>
      </c>
      <c r="AG566" s="9">
        <f t="shared" si="128"/>
        <v>1702231203.63</v>
      </c>
      <c r="AH566" s="9">
        <f t="shared" si="129"/>
        <v>1722180296.26</v>
      </c>
      <c r="AI566" s="9">
        <f t="shared" si="130"/>
        <v>1121672708.7</v>
      </c>
      <c r="AJ566" s="12" t="e">
        <f>#REF!-A566</f>
        <v>#REF!</v>
      </c>
      <c r="AK566" s="16"/>
      <c r="AL566" s="9">
        <f t="shared" si="120"/>
        <v>1190638401.53</v>
      </c>
      <c r="AM566" s="16"/>
      <c r="AN566" s="16"/>
      <c r="AO566" s="16"/>
      <c r="AP566" s="16"/>
      <c r="AQ566" s="12" t="e">
        <f>#REF!+#REF!+#REF!</f>
        <v>#REF!</v>
      </c>
      <c r="AR566" s="12">
        <f t="shared" si="117"/>
        <v>-23306917.42</v>
      </c>
      <c r="AS566" s="12" t="e">
        <f>#REF!-AU566+#REF!+#REF!</f>
        <v>#REF!</v>
      </c>
      <c r="AT566" s="12" t="e">
        <f>AS566-VLOOKUP(A566,[1]选股结果!$A$2:$BJ$3005,48,FALSE)*0.08</f>
        <v>#REF!</v>
      </c>
      <c r="AU566" s="12">
        <f t="shared" si="121"/>
        <v>600507587.56</v>
      </c>
      <c r="AV566" s="12" t="e">
        <f>#REF!+S566+H566</f>
        <v>#REF!</v>
      </c>
      <c r="AW566" s="12" t="e">
        <f t="shared" si="122"/>
        <v>#REF!</v>
      </c>
      <c r="AX566" s="12" t="e">
        <f t="shared" si="123"/>
        <v>#REF!</v>
      </c>
      <c r="AY566" s="12" t="e">
        <f t="shared" si="124"/>
        <v>#REF!</v>
      </c>
      <c r="AZ566" s="12">
        <f t="shared" si="118"/>
        <v>-11013052506.54</v>
      </c>
      <c r="BA566" s="12">
        <f t="shared" si="119"/>
        <v>1702231203.63</v>
      </c>
      <c r="BB566" s="12" t="e">
        <f t="shared" si="125"/>
        <v>#REF!</v>
      </c>
    </row>
    <row r="567" spans="1:54">
      <c r="A567" s="5" t="s">
        <v>1183</v>
      </c>
      <c r="B567" s="5" t="s">
        <v>1184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26"/>
        <v>9634385551.03</v>
      </c>
      <c r="AF567" s="9">
        <f t="shared" si="127"/>
        <v>7796871831.42</v>
      </c>
      <c r="AG567" s="9">
        <f t="shared" si="128"/>
        <v>1982989458.05</v>
      </c>
      <c r="AH567" s="9">
        <f t="shared" si="129"/>
        <v>1969177692.09</v>
      </c>
      <c r="AI567" s="9">
        <f t="shared" si="130"/>
        <v>1508826656.91</v>
      </c>
      <c r="AJ567" s="12" t="e">
        <f>#REF!-A567</f>
        <v>#REF!</v>
      </c>
      <c r="AK567" s="16"/>
      <c r="AL567" s="9">
        <f t="shared" si="120"/>
        <v>574026083.54</v>
      </c>
      <c r="AM567" s="16"/>
      <c r="AN567" s="16"/>
      <c r="AO567" s="16"/>
      <c r="AP567" s="16"/>
      <c r="AQ567" s="12" t="e">
        <f>#REF!+#REF!+#REF!</f>
        <v>#REF!</v>
      </c>
      <c r="AR567" s="12">
        <f t="shared" si="117"/>
        <v>-12031429.42</v>
      </c>
      <c r="AS567" s="12" t="e">
        <f>#REF!-AU567+#REF!+#REF!</f>
        <v>#REF!</v>
      </c>
      <c r="AT567" s="12" t="e">
        <f>AS567-VLOOKUP(A567,[1]选股结果!$A$2:$BJ$3005,48,FALSE)*0.08</f>
        <v>#REF!</v>
      </c>
      <c r="AU567" s="12">
        <f t="shared" si="121"/>
        <v>460351035.18</v>
      </c>
      <c r="AV567" s="12" t="e">
        <f>#REF!+S567+H567</f>
        <v>#REF!</v>
      </c>
      <c r="AW567" s="12" t="e">
        <f t="shared" si="122"/>
        <v>#REF!</v>
      </c>
      <c r="AX567" s="12" t="e">
        <f t="shared" si="123"/>
        <v>#REF!</v>
      </c>
      <c r="AY567" s="12" t="e">
        <f t="shared" si="124"/>
        <v>#REF!</v>
      </c>
      <c r="AZ567" s="12">
        <f t="shared" si="118"/>
        <v>-10085267911.44</v>
      </c>
      <c r="BA567" s="12">
        <f t="shared" si="119"/>
        <v>1982989458.05</v>
      </c>
      <c r="BB567" s="12" t="e">
        <f t="shared" si="125"/>
        <v>#REF!</v>
      </c>
    </row>
    <row r="568" spans="1:54">
      <c r="A568" s="5" t="s">
        <v>1185</v>
      </c>
      <c r="B568" s="5" t="s">
        <v>1186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26"/>
        <v>9631213188.85</v>
      </c>
      <c r="AF568" s="9">
        <f t="shared" si="127"/>
        <v>9068527722.44</v>
      </c>
      <c r="AG568" s="9">
        <f t="shared" si="128"/>
        <v>602482679.57</v>
      </c>
      <c r="AH568" s="9">
        <f t="shared" si="129"/>
        <v>603997616.65</v>
      </c>
      <c r="AI568" s="9">
        <f t="shared" si="130"/>
        <v>468385244.6</v>
      </c>
      <c r="AJ568" s="12" t="e">
        <f>#REF!-A568</f>
        <v>#REF!</v>
      </c>
      <c r="AK568" s="16"/>
      <c r="AL568" s="9">
        <f t="shared" si="120"/>
        <v>241659301.24</v>
      </c>
      <c r="AM568" s="16"/>
      <c r="AN568" s="16"/>
      <c r="AO568" s="16"/>
      <c r="AP568" s="16"/>
      <c r="AQ568" s="12" t="e">
        <f>#REF!+#REF!+#REF!</f>
        <v>#REF!</v>
      </c>
      <c r="AR568" s="12">
        <f t="shared" si="117"/>
        <v>-4935469.7</v>
      </c>
      <c r="AS568" s="12" t="e">
        <f>#REF!-AU568+#REF!+#REF!</f>
        <v>#REF!</v>
      </c>
      <c r="AT568" s="12" t="e">
        <f>AS568-VLOOKUP(A568,[1]选股结果!$A$2:$BJ$3005,48,FALSE)*0.08</f>
        <v>#REF!</v>
      </c>
      <c r="AU568" s="12">
        <f t="shared" si="121"/>
        <v>135612372.05</v>
      </c>
      <c r="AV568" s="12" t="e">
        <f>#REF!+S568+H568</f>
        <v>#REF!</v>
      </c>
      <c r="AW568" s="12" t="e">
        <f t="shared" si="122"/>
        <v>#REF!</v>
      </c>
      <c r="AX568" s="12" t="e">
        <f t="shared" si="123"/>
        <v>#REF!</v>
      </c>
      <c r="AY568" s="12" t="e">
        <f t="shared" si="124"/>
        <v>#REF!</v>
      </c>
      <c r="AZ568" s="12">
        <f t="shared" si="118"/>
        <v>-9899635659.11</v>
      </c>
      <c r="BA568" s="12">
        <f t="shared" si="119"/>
        <v>602482679.57</v>
      </c>
      <c r="BB568" s="12" t="e">
        <f t="shared" si="125"/>
        <v>#REF!</v>
      </c>
    </row>
    <row r="569" spans="1:54">
      <c r="A569" s="5" t="s">
        <v>1187</v>
      </c>
      <c r="B569" s="5" t="s">
        <v>1188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26"/>
        <v>9618720953.4</v>
      </c>
      <c r="AF569" s="9">
        <f t="shared" si="127"/>
        <v>9694200640.45</v>
      </c>
      <c r="AG569" s="9">
        <f t="shared" si="128"/>
        <v>-25733966.5699992</v>
      </c>
      <c r="AH569" s="9">
        <f t="shared" si="129"/>
        <v>20545809.6400008</v>
      </c>
      <c r="AI569" s="9">
        <f t="shared" si="130"/>
        <v>-106919557.089999</v>
      </c>
      <c r="AJ569" s="12" t="e">
        <f>#REF!-A569</f>
        <v>#REF!</v>
      </c>
      <c r="AK569" s="16"/>
      <c r="AL569" s="9">
        <f t="shared" si="120"/>
        <v>183072062.12</v>
      </c>
      <c r="AM569" s="16"/>
      <c r="AN569" s="16"/>
      <c r="AO569" s="16"/>
      <c r="AP569" s="16"/>
      <c r="AQ569" s="12" t="e">
        <f>#REF!+#REF!+#REF!</f>
        <v>#REF!</v>
      </c>
      <c r="AR569" s="12">
        <f t="shared" si="117"/>
        <v>-75362512.99</v>
      </c>
      <c r="AS569" s="12" t="e">
        <f>#REF!-AU569+#REF!+#REF!</f>
        <v>#REF!</v>
      </c>
      <c r="AT569" s="12" t="e">
        <f>AS569-VLOOKUP(A569,[1]选股结果!$A$2:$BJ$3005,48,FALSE)*0.08</f>
        <v>#REF!</v>
      </c>
      <c r="AU569" s="12">
        <f t="shared" si="121"/>
        <v>127465366.73</v>
      </c>
      <c r="AV569" s="12" t="e">
        <f>#REF!+S569+H569</f>
        <v>#REF!</v>
      </c>
      <c r="AW569" s="12" t="e">
        <f t="shared" si="122"/>
        <v>#REF!</v>
      </c>
      <c r="AX569" s="12" t="e">
        <f t="shared" si="123"/>
        <v>#REF!</v>
      </c>
      <c r="AY569" s="12" t="e">
        <f t="shared" si="124"/>
        <v>#REF!</v>
      </c>
      <c r="AZ569" s="12">
        <f t="shared" si="118"/>
        <v>-11074475689.68</v>
      </c>
      <c r="BA569" s="12">
        <f t="shared" si="119"/>
        <v>-25733966.5699992</v>
      </c>
      <c r="BB569" s="12" t="e">
        <f t="shared" si="125"/>
        <v>#REF!</v>
      </c>
    </row>
    <row r="570" spans="1:54">
      <c r="A570" s="5" t="s">
        <v>1189</v>
      </c>
      <c r="B570" s="5" t="s">
        <v>1190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26"/>
        <v>9576671284.06</v>
      </c>
      <c r="AF570" s="9">
        <f t="shared" si="127"/>
        <v>8112556633.04</v>
      </c>
      <c r="AG570" s="9">
        <f t="shared" si="128"/>
        <v>1381643822.62</v>
      </c>
      <c r="AH570" s="9">
        <f t="shared" si="129"/>
        <v>1355847840.73</v>
      </c>
      <c r="AI570" s="9">
        <f t="shared" si="130"/>
        <v>1122053752.86</v>
      </c>
      <c r="AJ570" s="12" t="e">
        <f>#REF!-A570</f>
        <v>#REF!</v>
      </c>
      <c r="AK570" s="16"/>
      <c r="AL570" s="9">
        <f t="shared" si="120"/>
        <v>698776091.94</v>
      </c>
      <c r="AM570" s="16"/>
      <c r="AN570" s="16"/>
      <c r="AO570" s="16"/>
      <c r="AP570" s="16"/>
      <c r="AQ570" s="12" t="e">
        <f>#REF!+#REF!+#REF!</f>
        <v>#REF!</v>
      </c>
      <c r="AR570" s="12">
        <f t="shared" si="117"/>
        <v>-12380163.84</v>
      </c>
      <c r="AS570" s="12" t="e">
        <f>#REF!-AU570+#REF!+#REF!</f>
        <v>#REF!</v>
      </c>
      <c r="AT570" s="12" t="e">
        <f>AS570-VLOOKUP(A570,[1]选股结果!$A$2:$BJ$3005,48,FALSE)*0.08</f>
        <v>#REF!</v>
      </c>
      <c r="AU570" s="12">
        <f t="shared" si="121"/>
        <v>233794087.87</v>
      </c>
      <c r="AV570" s="12" t="e">
        <f>#REF!+S570+H570</f>
        <v>#REF!</v>
      </c>
      <c r="AW570" s="12" t="e">
        <f t="shared" si="122"/>
        <v>#REF!</v>
      </c>
      <c r="AX570" s="12" t="e">
        <f t="shared" si="123"/>
        <v>#REF!</v>
      </c>
      <c r="AY570" s="12" t="e">
        <f t="shared" si="124"/>
        <v>#REF!</v>
      </c>
      <c r="AZ570" s="12">
        <f t="shared" si="118"/>
        <v>-9908124205.15</v>
      </c>
      <c r="BA570" s="12">
        <f t="shared" si="119"/>
        <v>1381643822.62</v>
      </c>
      <c r="BB570" s="12" t="e">
        <f t="shared" si="125"/>
        <v>#REF!</v>
      </c>
    </row>
    <row r="571" spans="1:54">
      <c r="A571" s="5" t="s">
        <v>1191</v>
      </c>
      <c r="B571" s="5" t="s">
        <v>1192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26"/>
        <v>9570056674.21</v>
      </c>
      <c r="AF571" s="9">
        <f t="shared" si="127"/>
        <v>9410506427.48</v>
      </c>
      <c r="AG571" s="9">
        <f t="shared" si="128"/>
        <v>307458706.05</v>
      </c>
      <c r="AH571" s="9">
        <f t="shared" si="129"/>
        <v>310575837.96</v>
      </c>
      <c r="AI571" s="9">
        <f t="shared" si="130"/>
        <v>201529896.42</v>
      </c>
      <c r="AJ571" s="12" t="e">
        <f>#REF!-A571</f>
        <v>#REF!</v>
      </c>
      <c r="AK571" s="16"/>
      <c r="AL571" s="9">
        <f t="shared" si="120"/>
        <v>3660881565.35</v>
      </c>
      <c r="AM571" s="16"/>
      <c r="AN571" s="16"/>
      <c r="AO571" s="16"/>
      <c r="AP571" s="16"/>
      <c r="AQ571" s="12" t="e">
        <f>#REF!+#REF!+#REF!</f>
        <v>#REF!</v>
      </c>
      <c r="AR571" s="12">
        <f t="shared" si="117"/>
        <v>-5824522.93</v>
      </c>
      <c r="AS571" s="12" t="e">
        <f>#REF!-AU571+#REF!+#REF!</f>
        <v>#REF!</v>
      </c>
      <c r="AT571" s="12" t="e">
        <f>AS571-VLOOKUP(A571,[1]选股结果!$A$2:$BJ$3005,48,FALSE)*0.08</f>
        <v>#REF!</v>
      </c>
      <c r="AU571" s="12">
        <f t="shared" si="121"/>
        <v>109045941.54</v>
      </c>
      <c r="AV571" s="12" t="e">
        <f>#REF!+S571+H571</f>
        <v>#REF!</v>
      </c>
      <c r="AW571" s="12" t="e">
        <f t="shared" si="122"/>
        <v>#REF!</v>
      </c>
      <c r="AX571" s="12" t="e">
        <f t="shared" si="123"/>
        <v>#REF!</v>
      </c>
      <c r="AY571" s="12" t="e">
        <f t="shared" si="124"/>
        <v>#REF!</v>
      </c>
      <c r="AZ571" s="12">
        <f t="shared" si="118"/>
        <v>-9761685800.74</v>
      </c>
      <c r="BA571" s="12">
        <f t="shared" si="119"/>
        <v>307458706.05</v>
      </c>
      <c r="BB571" s="12" t="e">
        <f t="shared" si="125"/>
        <v>#REF!</v>
      </c>
    </row>
    <row r="572" spans="1:54">
      <c r="A572" s="5" t="s">
        <v>1193</v>
      </c>
      <c r="B572" s="5" t="s">
        <v>1194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26"/>
        <v>9538692477.59</v>
      </c>
      <c r="AF572" s="9">
        <f t="shared" si="127"/>
        <v>9334494990.84</v>
      </c>
      <c r="AG572" s="9">
        <f t="shared" si="128"/>
        <v>137857402.17</v>
      </c>
      <c r="AH572" s="9">
        <f t="shared" si="129"/>
        <v>141029766.15</v>
      </c>
      <c r="AI572" s="9">
        <f t="shared" si="130"/>
        <v>108362247.35</v>
      </c>
      <c r="AJ572" s="12" t="e">
        <f>#REF!-A572</f>
        <v>#REF!</v>
      </c>
      <c r="AK572" s="16"/>
      <c r="AL572" s="9">
        <f t="shared" si="120"/>
        <v>594117418.14</v>
      </c>
      <c r="AM572" s="16"/>
      <c r="AN572" s="16"/>
      <c r="AO572" s="16"/>
      <c r="AP572" s="16"/>
      <c r="AQ572" s="12" t="e">
        <f>#REF!+#REF!+#REF!</f>
        <v>#REF!</v>
      </c>
      <c r="AR572" s="12">
        <f t="shared" si="117"/>
        <v>-3769761.34</v>
      </c>
      <c r="AS572" s="12" t="e">
        <f>#REF!-AU572+#REF!+#REF!</f>
        <v>#REF!</v>
      </c>
      <c r="AT572" s="12" t="e">
        <f>AS572-VLOOKUP(A572,[1]选股结果!$A$2:$BJ$3005,48,FALSE)*0.08</f>
        <v>#REF!</v>
      </c>
      <c r="AU572" s="12">
        <f t="shared" si="121"/>
        <v>32667518.8</v>
      </c>
      <c r="AV572" s="12" t="e">
        <f>#REF!+S572+H572</f>
        <v>#REF!</v>
      </c>
      <c r="AW572" s="12" t="e">
        <f t="shared" si="122"/>
        <v>#REF!</v>
      </c>
      <c r="AX572" s="12" t="e">
        <f t="shared" si="123"/>
        <v>#REF!</v>
      </c>
      <c r="AY572" s="12" t="e">
        <f t="shared" si="124"/>
        <v>#REF!</v>
      </c>
      <c r="AZ572" s="12">
        <f t="shared" si="118"/>
        <v>-9598752272.39</v>
      </c>
      <c r="BA572" s="12">
        <f t="shared" si="119"/>
        <v>137857402.17</v>
      </c>
      <c r="BB572" s="12" t="e">
        <f t="shared" si="125"/>
        <v>#REF!</v>
      </c>
    </row>
    <row r="573" spans="1:54">
      <c r="A573" s="5" t="s">
        <v>1195</v>
      </c>
      <c r="B573" s="5" t="s">
        <v>1196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26"/>
        <v>9538505669.69</v>
      </c>
      <c r="AF573" s="9">
        <f t="shared" si="127"/>
        <v>8260726885.73</v>
      </c>
      <c r="AG573" s="9">
        <f t="shared" si="128"/>
        <v>1303165420.17</v>
      </c>
      <c r="AH573" s="9">
        <f t="shared" si="129"/>
        <v>1303550020.15</v>
      </c>
      <c r="AI573" s="9">
        <f t="shared" si="130"/>
        <v>1056501235.44</v>
      </c>
      <c r="AJ573" s="12" t="e">
        <f>#REF!-A573</f>
        <v>#REF!</v>
      </c>
      <c r="AK573" s="16"/>
      <c r="AL573" s="9">
        <f t="shared" si="120"/>
        <v>594923442.37</v>
      </c>
      <c r="AM573" s="16"/>
      <c r="AN573" s="16"/>
      <c r="AO573" s="16"/>
      <c r="AP573" s="16"/>
      <c r="AQ573" s="12" t="e">
        <f>#REF!+#REF!+#REF!</f>
        <v>#REF!</v>
      </c>
      <c r="AR573" s="12">
        <f t="shared" si="117"/>
        <v>-3378495.4</v>
      </c>
      <c r="AS573" s="12" t="e">
        <f>#REF!-AU573+#REF!+#REF!</f>
        <v>#REF!</v>
      </c>
      <c r="AT573" s="12" t="e">
        <f>AS573-VLOOKUP(A573,[1]选股结果!$A$2:$BJ$3005,48,FALSE)*0.08</f>
        <v>#REF!</v>
      </c>
      <c r="AU573" s="12">
        <f t="shared" si="121"/>
        <v>247048784.71</v>
      </c>
      <c r="AV573" s="12" t="e">
        <f>#REF!+S573+H573</f>
        <v>#REF!</v>
      </c>
      <c r="AW573" s="12" t="e">
        <f t="shared" si="122"/>
        <v>#REF!</v>
      </c>
      <c r="AX573" s="12" t="e">
        <f t="shared" si="123"/>
        <v>#REF!</v>
      </c>
      <c r="AY573" s="12" t="e">
        <f t="shared" si="124"/>
        <v>#REF!</v>
      </c>
      <c r="AZ573" s="12">
        <f t="shared" si="118"/>
        <v>-9742647638.08</v>
      </c>
      <c r="BA573" s="12">
        <f t="shared" si="119"/>
        <v>1303165420.17</v>
      </c>
      <c r="BB573" s="12" t="e">
        <f t="shared" si="125"/>
        <v>#REF!</v>
      </c>
    </row>
    <row r="574" spans="1:54">
      <c r="A574" s="5" t="s">
        <v>1197</v>
      </c>
      <c r="B574" s="5" t="s">
        <v>1198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26"/>
        <v>9535920595.43</v>
      </c>
      <c r="AF574" s="9">
        <f t="shared" si="127"/>
        <v>7768074534</v>
      </c>
      <c r="AG574" s="9">
        <f t="shared" si="128"/>
        <v>1768009855.86</v>
      </c>
      <c r="AH574" s="9">
        <f t="shared" si="129"/>
        <v>1783000836.74</v>
      </c>
      <c r="AI574" s="9">
        <f t="shared" si="130"/>
        <v>1494044180.7</v>
      </c>
      <c r="AJ574" s="12" t="e">
        <f>#REF!-A574</f>
        <v>#REF!</v>
      </c>
      <c r="AK574" s="16"/>
      <c r="AL574" s="9">
        <f t="shared" si="120"/>
        <v>557146783.65</v>
      </c>
      <c r="AM574" s="16"/>
      <c r="AN574" s="16"/>
      <c r="AO574" s="16"/>
      <c r="AP574" s="16"/>
      <c r="AQ574" s="12" t="e">
        <f>#REF!+#REF!+#REF!</f>
        <v>#REF!</v>
      </c>
      <c r="AR574" s="12">
        <f t="shared" si="117"/>
        <v>-23053598.13</v>
      </c>
      <c r="AS574" s="12" t="e">
        <f>#REF!-AU574+#REF!+#REF!</f>
        <v>#REF!</v>
      </c>
      <c r="AT574" s="12" t="e">
        <f>AS574-VLOOKUP(A574,[1]选股结果!$A$2:$BJ$3005,48,FALSE)*0.08</f>
        <v>#REF!</v>
      </c>
      <c r="AU574" s="12">
        <f t="shared" si="121"/>
        <v>288956656.04</v>
      </c>
      <c r="AV574" s="12" t="e">
        <f>#REF!+S574+H574</f>
        <v>#REF!</v>
      </c>
      <c r="AW574" s="12" t="e">
        <f t="shared" si="122"/>
        <v>#REF!</v>
      </c>
      <c r="AX574" s="12" t="e">
        <f t="shared" si="123"/>
        <v>#REF!</v>
      </c>
      <c r="AY574" s="12" t="e">
        <f t="shared" si="124"/>
        <v>#REF!</v>
      </c>
      <c r="AZ574" s="12">
        <f t="shared" si="118"/>
        <v>-9669967537.88</v>
      </c>
      <c r="BA574" s="12">
        <f t="shared" si="119"/>
        <v>1768009855.86</v>
      </c>
      <c r="BB574" s="12" t="e">
        <f t="shared" si="125"/>
        <v>#REF!</v>
      </c>
    </row>
    <row r="575" spans="1:54">
      <c r="A575" s="5" t="s">
        <v>1199</v>
      </c>
      <c r="B575" s="5" t="s">
        <v>1200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26"/>
        <v>9531583539.63</v>
      </c>
      <c r="AF575" s="9">
        <f t="shared" si="127"/>
        <v>8528413101.5</v>
      </c>
      <c r="AG575" s="9">
        <f t="shared" si="128"/>
        <v>901176485.199998</v>
      </c>
      <c r="AH575" s="9">
        <f t="shared" si="129"/>
        <v>895716130.429998</v>
      </c>
      <c r="AI575" s="9">
        <f t="shared" si="130"/>
        <v>592683449.179998</v>
      </c>
      <c r="AJ575" s="12" t="e">
        <f>#REF!-A575</f>
        <v>#REF!</v>
      </c>
      <c r="AK575" s="16"/>
      <c r="AL575" s="9">
        <f t="shared" si="120"/>
        <v>936939266.66</v>
      </c>
      <c r="AM575" s="16"/>
      <c r="AN575" s="16"/>
      <c r="AO575" s="16"/>
      <c r="AP575" s="16"/>
      <c r="AQ575" s="12" t="e">
        <f>#REF!+#REF!+#REF!</f>
        <v>#REF!</v>
      </c>
      <c r="AR575" s="12">
        <f t="shared" si="117"/>
        <v>-13866271.06</v>
      </c>
      <c r="AS575" s="12" t="e">
        <f>#REF!-AU575+#REF!+#REF!</f>
        <v>#REF!</v>
      </c>
      <c r="AT575" s="12" t="e">
        <f>AS575-VLOOKUP(A575,[1]选股结果!$A$2:$BJ$3005,48,FALSE)*0.08</f>
        <v>#REF!</v>
      </c>
      <c r="AU575" s="12">
        <f t="shared" si="121"/>
        <v>303032681.25</v>
      </c>
      <c r="AV575" s="12" t="e">
        <f>#REF!+S575+H575</f>
        <v>#REF!</v>
      </c>
      <c r="AW575" s="12" t="e">
        <f t="shared" si="122"/>
        <v>#REF!</v>
      </c>
      <c r="AX575" s="12" t="e">
        <f t="shared" si="123"/>
        <v>#REF!</v>
      </c>
      <c r="AY575" s="12" t="e">
        <f t="shared" si="124"/>
        <v>#REF!</v>
      </c>
      <c r="AZ575" s="12">
        <f t="shared" si="118"/>
        <v>-9809094193.77</v>
      </c>
      <c r="BA575" s="12">
        <f t="shared" si="119"/>
        <v>901176485.199998</v>
      </c>
      <c r="BB575" s="12" t="e">
        <f t="shared" si="125"/>
        <v>#REF!</v>
      </c>
    </row>
    <row r="576" spans="1:54">
      <c r="A576" s="5" t="s">
        <v>1201</v>
      </c>
      <c r="B576" s="5" t="s">
        <v>1202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26"/>
        <v>9381891169.22</v>
      </c>
      <c r="AF576" s="9">
        <f t="shared" si="127"/>
        <v>6804500513.95</v>
      </c>
      <c r="AG576" s="9">
        <f t="shared" si="128"/>
        <v>3092503690.37</v>
      </c>
      <c r="AH576" s="9">
        <f t="shared" si="129"/>
        <v>3054550459.49</v>
      </c>
      <c r="AI576" s="9">
        <f t="shared" si="130"/>
        <v>2654899978.26</v>
      </c>
      <c r="AJ576" s="12" t="e">
        <f>#REF!-A576</f>
        <v>#REF!</v>
      </c>
      <c r="AK576" s="16"/>
      <c r="AL576" s="9">
        <f t="shared" si="120"/>
        <v>1437127086.98</v>
      </c>
      <c r="AM576" s="16"/>
      <c r="AN576" s="16"/>
      <c r="AO576" s="16"/>
      <c r="AP576" s="16"/>
      <c r="AQ576" s="12" t="e">
        <f>#REF!+#REF!+#REF!</f>
        <v>#REF!</v>
      </c>
      <c r="AR576" s="12">
        <f t="shared" si="117"/>
        <v>-12375500.7</v>
      </c>
      <c r="AS576" s="12" t="e">
        <f>#REF!-AU576+#REF!+#REF!</f>
        <v>#REF!</v>
      </c>
      <c r="AT576" s="12" t="e">
        <f>AS576-VLOOKUP(A576,[1]选股结果!$A$2:$BJ$3005,48,FALSE)*0.08</f>
        <v>#REF!</v>
      </c>
      <c r="AU576" s="12">
        <f t="shared" si="121"/>
        <v>399650481.23</v>
      </c>
      <c r="AV576" s="12" t="e">
        <f>#REF!+S576+H576</f>
        <v>#REF!</v>
      </c>
      <c r="AW576" s="12" t="e">
        <f t="shared" si="122"/>
        <v>#REF!</v>
      </c>
      <c r="AX576" s="12" t="e">
        <f t="shared" si="123"/>
        <v>#REF!</v>
      </c>
      <c r="AY576" s="12" t="e">
        <f t="shared" si="124"/>
        <v>#REF!</v>
      </c>
      <c r="AZ576" s="12">
        <f t="shared" si="118"/>
        <v>-9704595316.53</v>
      </c>
      <c r="BA576" s="12">
        <f t="shared" si="119"/>
        <v>3092503690.37</v>
      </c>
      <c r="BB576" s="12" t="e">
        <f t="shared" si="125"/>
        <v>#REF!</v>
      </c>
    </row>
    <row r="577" spans="1:54">
      <c r="A577" s="5" t="s">
        <v>1203</v>
      </c>
      <c r="B577" s="5" t="s">
        <v>1204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26"/>
        <v>9381092080.99</v>
      </c>
      <c r="AF577" s="9">
        <f t="shared" si="127"/>
        <v>8403122783.39</v>
      </c>
      <c r="AG577" s="9">
        <f t="shared" si="128"/>
        <v>1177832111.91</v>
      </c>
      <c r="AH577" s="9">
        <f t="shared" si="129"/>
        <v>1187233580.95</v>
      </c>
      <c r="AI577" s="9">
        <f t="shared" si="130"/>
        <v>914129915.36</v>
      </c>
      <c r="AJ577" s="12" t="e">
        <f>#REF!-A577</f>
        <v>#REF!</v>
      </c>
      <c r="AK577" s="16"/>
      <c r="AL577" s="9">
        <f t="shared" si="120"/>
        <v>929568718.6</v>
      </c>
      <c r="AM577" s="16"/>
      <c r="AN577" s="16"/>
      <c r="AO577" s="16"/>
      <c r="AP577" s="16"/>
      <c r="AQ577" s="12" t="e">
        <f>#REF!+#REF!+#REF!</f>
        <v>#REF!</v>
      </c>
      <c r="AR577" s="12">
        <f t="shared" si="117"/>
        <v>-23574141.82</v>
      </c>
      <c r="AS577" s="12" t="e">
        <f>#REF!-AU577+#REF!+#REF!</f>
        <v>#REF!</v>
      </c>
      <c r="AT577" s="12" t="e">
        <f>AS577-VLOOKUP(A577,[1]选股结果!$A$2:$BJ$3005,48,FALSE)*0.08</f>
        <v>#REF!</v>
      </c>
      <c r="AU577" s="12">
        <f t="shared" si="121"/>
        <v>273103665.59</v>
      </c>
      <c r="AV577" s="12" t="e">
        <f>#REF!+S577+H577</f>
        <v>#REF!</v>
      </c>
      <c r="AW577" s="12" t="e">
        <f t="shared" si="122"/>
        <v>#REF!</v>
      </c>
      <c r="AX577" s="12" t="e">
        <f t="shared" si="123"/>
        <v>#REF!</v>
      </c>
      <c r="AY577" s="12" t="e">
        <f t="shared" si="124"/>
        <v>#REF!</v>
      </c>
      <c r="AZ577" s="12">
        <f t="shared" si="118"/>
        <v>-9835555458.12</v>
      </c>
      <c r="BA577" s="12">
        <f t="shared" si="119"/>
        <v>1177832111.91</v>
      </c>
      <c r="BB577" s="12" t="e">
        <f t="shared" si="125"/>
        <v>#REF!</v>
      </c>
    </row>
    <row r="578" spans="1:54">
      <c r="A578" s="5" t="s">
        <v>1205</v>
      </c>
      <c r="B578" s="5" t="s">
        <v>1206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26"/>
        <v>9369264787.55</v>
      </c>
      <c r="AF578" s="9">
        <f t="shared" si="127"/>
        <v>7647143248.72</v>
      </c>
      <c r="AG578" s="9">
        <f t="shared" si="128"/>
        <v>1730573285.97</v>
      </c>
      <c r="AH578" s="9">
        <f t="shared" si="129"/>
        <v>1723975371.77</v>
      </c>
      <c r="AI578" s="9">
        <f t="shared" si="130"/>
        <v>1468172343.02</v>
      </c>
      <c r="AJ578" s="12" t="e">
        <f>#REF!-A578</f>
        <v>#REF!</v>
      </c>
      <c r="AK578" s="16"/>
      <c r="AL578" s="9">
        <f t="shared" si="120"/>
        <v>3723811724.24</v>
      </c>
      <c r="AM578" s="16"/>
      <c r="AN578" s="16"/>
      <c r="AO578" s="16"/>
      <c r="AP578" s="16"/>
      <c r="AQ578" s="12" t="e">
        <f>#REF!+#REF!+#REF!</f>
        <v>#REF!</v>
      </c>
      <c r="AR578" s="12">
        <f t="shared" ref="AR578:AR641" si="131">AA578-AB578</f>
        <v>-4508100.87</v>
      </c>
      <c r="AS578" s="12" t="e">
        <f>#REF!-AU578+#REF!+#REF!</f>
        <v>#REF!</v>
      </c>
      <c r="AT578" s="12" t="e">
        <f>AS578-VLOOKUP(A578,[1]选股结果!$A$2:$BJ$3005,48,FALSE)*0.08</f>
        <v>#REF!</v>
      </c>
      <c r="AU578" s="12">
        <f t="shared" si="121"/>
        <v>255803028.75</v>
      </c>
      <c r="AV578" s="12" t="e">
        <f>#REF!+S578+H578</f>
        <v>#REF!</v>
      </c>
      <c r="AW578" s="12" t="e">
        <f t="shared" si="122"/>
        <v>#REF!</v>
      </c>
      <c r="AX578" s="12" t="e">
        <f t="shared" si="123"/>
        <v>#REF!</v>
      </c>
      <c r="AY578" s="12" t="e">
        <f t="shared" si="124"/>
        <v>#REF!</v>
      </c>
      <c r="AZ578" s="12">
        <f t="shared" ref="AZ578:AZ641" si="132">O578-S578-AA578-AB578-AC578-AD578+AK578-AE578</f>
        <v>-9508828578.43</v>
      </c>
      <c r="BA578" s="12">
        <f t="shared" ref="BA578:BA641" si="133">AG578</f>
        <v>1730573285.97</v>
      </c>
      <c r="BB578" s="12" t="e">
        <f t="shared" si="125"/>
        <v>#REF!</v>
      </c>
    </row>
    <row r="579" spans="1:54">
      <c r="A579" s="5" t="s">
        <v>1207</v>
      </c>
      <c r="B579" s="5" t="s">
        <v>1208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26"/>
        <v>9351941347.3</v>
      </c>
      <c r="AF579" s="9">
        <f t="shared" si="127"/>
        <v>9226466157.05</v>
      </c>
      <c r="AG579" s="9">
        <f t="shared" si="128"/>
        <v>505809456.77</v>
      </c>
      <c r="AH579" s="9">
        <f t="shared" si="129"/>
        <v>588965188.2</v>
      </c>
      <c r="AI579" s="9">
        <f t="shared" si="130"/>
        <v>559216428.13</v>
      </c>
      <c r="AJ579" s="12" t="e">
        <f>#REF!-A579</f>
        <v>#REF!</v>
      </c>
      <c r="AK579" s="16"/>
      <c r="AL579" s="9">
        <f t="shared" ref="AL579:AL642" si="134">O579+P579+Q579+Y579-AB579+AC579</f>
        <v>668520600.9</v>
      </c>
      <c r="AM579" s="16"/>
      <c r="AN579" s="16"/>
      <c r="AO579" s="16"/>
      <c r="AP579" s="16"/>
      <c r="AQ579" s="12" t="e">
        <f>#REF!+#REF!+#REF!</f>
        <v>#REF!</v>
      </c>
      <c r="AR579" s="12">
        <f t="shared" si="131"/>
        <v>-85737044.81</v>
      </c>
      <c r="AS579" s="12" t="e">
        <f>#REF!-AU579+#REF!+#REF!</f>
        <v>#REF!</v>
      </c>
      <c r="AT579" s="12" t="e">
        <f>AS579-VLOOKUP(A579,[1]选股结果!$A$2:$BJ$3005,48,FALSE)*0.08</f>
        <v>#REF!</v>
      </c>
      <c r="AU579" s="12">
        <f t="shared" ref="AU579:AU642" si="135">AH579-AI579</f>
        <v>29748760.0700001</v>
      </c>
      <c r="AV579" s="12" t="e">
        <f>#REF!+S579+H579</f>
        <v>#REF!</v>
      </c>
      <c r="AW579" s="12" t="e">
        <f t="shared" ref="AW579:AW642" si="136">AV579-AU579</f>
        <v>#REF!</v>
      </c>
      <c r="AX579" s="12" t="e">
        <f t="shared" ref="AX579:AX642" si="137">AV579-H579</f>
        <v>#REF!</v>
      </c>
      <c r="AY579" s="12" t="e">
        <f t="shared" ref="AY579:AY642" si="138">AV579-H579-AU579</f>
        <v>#REF!</v>
      </c>
      <c r="AZ579" s="12">
        <f t="shared" si="132"/>
        <v>-9419146682.74</v>
      </c>
      <c r="BA579" s="12">
        <f t="shared" si="133"/>
        <v>505809456.77</v>
      </c>
      <c r="BB579" s="12" t="e">
        <f t="shared" ref="BB579:BB642" si="139">AF579-AG579+AH579+AI579-AJ579+AL579+AM579-AO579+AN579</f>
        <v>#REF!</v>
      </c>
    </row>
    <row r="580" spans="1:54">
      <c r="A580" s="5" t="s">
        <v>1209</v>
      </c>
      <c r="B580" s="5" t="s">
        <v>1210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26"/>
        <v>9342853929</v>
      </c>
      <c r="AF580" s="9">
        <f t="shared" si="127"/>
        <v>7590819240</v>
      </c>
      <c r="AG580" s="9">
        <f t="shared" si="128"/>
        <v>1684937033</v>
      </c>
      <c r="AH580" s="9">
        <f t="shared" si="129"/>
        <v>1674807229</v>
      </c>
      <c r="AI580" s="9">
        <f t="shared" si="130"/>
        <v>1268497082</v>
      </c>
      <c r="AJ580" s="12" t="e">
        <f>#REF!-A580</f>
        <v>#REF!</v>
      </c>
      <c r="AK580" s="16"/>
      <c r="AL580" s="9">
        <f t="shared" si="134"/>
        <v>1674317290</v>
      </c>
      <c r="AM580" s="16"/>
      <c r="AN580" s="16"/>
      <c r="AO580" s="16"/>
      <c r="AP580" s="16"/>
      <c r="AQ580" s="12" t="e">
        <f>#REF!+#REF!+#REF!</f>
        <v>#REF!</v>
      </c>
      <c r="AR580" s="12">
        <f t="shared" si="131"/>
        <v>-11553339</v>
      </c>
      <c r="AS580" s="12" t="e">
        <f>#REF!-AU580+#REF!+#REF!</f>
        <v>#REF!</v>
      </c>
      <c r="AT580" s="12" t="e">
        <f>AS580-VLOOKUP(A580,[1]选股结果!$A$2:$BJ$3005,48,FALSE)*0.08</f>
        <v>#REF!</v>
      </c>
      <c r="AU580" s="12">
        <f t="shared" si="135"/>
        <v>406310147</v>
      </c>
      <c r="AV580" s="12" t="e">
        <f>#REF!+S580+H580</f>
        <v>#REF!</v>
      </c>
      <c r="AW580" s="12" t="e">
        <f t="shared" si="136"/>
        <v>#REF!</v>
      </c>
      <c r="AX580" s="12" t="e">
        <f t="shared" si="137"/>
        <v>#REF!</v>
      </c>
      <c r="AY580" s="12" t="e">
        <f t="shared" si="138"/>
        <v>#REF!</v>
      </c>
      <c r="AZ580" s="12">
        <f t="shared" si="132"/>
        <v>-9710692234</v>
      </c>
      <c r="BA580" s="12">
        <f t="shared" si="133"/>
        <v>1684937033</v>
      </c>
      <c r="BB580" s="12" t="e">
        <f t="shared" si="139"/>
        <v>#REF!</v>
      </c>
    </row>
    <row r="581" spans="1:54">
      <c r="A581" s="5" t="s">
        <v>1211</v>
      </c>
      <c r="B581" s="5" t="s">
        <v>1212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26"/>
        <v>9339864810.46</v>
      </c>
      <c r="AF581" s="9">
        <f t="shared" si="127"/>
        <v>8564892391.15</v>
      </c>
      <c r="AG581" s="9">
        <f t="shared" si="128"/>
        <v>936819894.219998</v>
      </c>
      <c r="AH581" s="9">
        <f t="shared" si="129"/>
        <v>943833026.729998</v>
      </c>
      <c r="AI581" s="9">
        <f t="shared" si="130"/>
        <v>777658665.279998</v>
      </c>
      <c r="AJ581" s="12" t="e">
        <f>#REF!-A581</f>
        <v>#REF!</v>
      </c>
      <c r="AK581" s="16"/>
      <c r="AL581" s="9">
        <f t="shared" si="134"/>
        <v>969839484.77</v>
      </c>
      <c r="AM581" s="16"/>
      <c r="AN581" s="16"/>
      <c r="AO581" s="16"/>
      <c r="AP581" s="16"/>
      <c r="AQ581" s="12" t="e">
        <f>#REF!+#REF!+#REF!</f>
        <v>#REF!</v>
      </c>
      <c r="AR581" s="12">
        <f t="shared" si="131"/>
        <v>-13264345.09</v>
      </c>
      <c r="AS581" s="12" t="e">
        <f>#REF!-AU581+#REF!+#REF!</f>
        <v>#REF!</v>
      </c>
      <c r="AT581" s="12" t="e">
        <f>AS581-VLOOKUP(A581,[1]选股结果!$A$2:$BJ$3005,48,FALSE)*0.08</f>
        <v>#REF!</v>
      </c>
      <c r="AU581" s="12">
        <f t="shared" si="135"/>
        <v>166174361.45</v>
      </c>
      <c r="AV581" s="12" t="e">
        <f>#REF!+S581+H581</f>
        <v>#REF!</v>
      </c>
      <c r="AW581" s="12" t="e">
        <f t="shared" si="136"/>
        <v>#REF!</v>
      </c>
      <c r="AX581" s="12" t="e">
        <f t="shared" si="137"/>
        <v>#REF!</v>
      </c>
      <c r="AY581" s="12" t="e">
        <f t="shared" si="138"/>
        <v>#REF!</v>
      </c>
      <c r="AZ581" s="12">
        <f t="shared" si="132"/>
        <v>-9579265450.55</v>
      </c>
      <c r="BA581" s="12">
        <f t="shared" si="133"/>
        <v>936819894.219998</v>
      </c>
      <c r="BB581" s="12" t="e">
        <f t="shared" si="139"/>
        <v>#REF!</v>
      </c>
    </row>
    <row r="582" spans="1:54">
      <c r="A582" s="5" t="s">
        <v>1213</v>
      </c>
      <c r="B582" s="5" t="s">
        <v>1214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26"/>
        <v>9337681836.78</v>
      </c>
      <c r="AF582" s="9">
        <f t="shared" si="127"/>
        <v>9355788294.51</v>
      </c>
      <c r="AG582" s="9">
        <f t="shared" si="128"/>
        <v>-51856845.5999995</v>
      </c>
      <c r="AH582" s="9">
        <f t="shared" si="129"/>
        <v>-53861145.2699995</v>
      </c>
      <c r="AI582" s="9">
        <f t="shared" si="130"/>
        <v>-81043930.6099995</v>
      </c>
      <c r="AJ582" s="12" t="e">
        <f>#REF!-A582</f>
        <v>#REF!</v>
      </c>
      <c r="AK582" s="16"/>
      <c r="AL582" s="9">
        <f t="shared" si="134"/>
        <v>2259098917.97</v>
      </c>
      <c r="AM582" s="16"/>
      <c r="AN582" s="16"/>
      <c r="AO582" s="16"/>
      <c r="AP582" s="16"/>
      <c r="AQ582" s="12" t="e">
        <f>#REF!+#REF!+#REF!</f>
        <v>#REF!</v>
      </c>
      <c r="AR582" s="12">
        <f t="shared" si="131"/>
        <v>-3713381.52</v>
      </c>
      <c r="AS582" s="12" t="e">
        <f>#REF!-AU582+#REF!+#REF!</f>
        <v>#REF!</v>
      </c>
      <c r="AT582" s="12" t="e">
        <f>AS582-VLOOKUP(A582,[1]选股结果!$A$2:$BJ$3005,48,FALSE)*0.08</f>
        <v>#REF!</v>
      </c>
      <c r="AU582" s="12">
        <f t="shared" si="135"/>
        <v>27182785.34</v>
      </c>
      <c r="AV582" s="12" t="e">
        <f>#REF!+S582+H582</f>
        <v>#REF!</v>
      </c>
      <c r="AW582" s="12" t="e">
        <f t="shared" si="136"/>
        <v>#REF!</v>
      </c>
      <c r="AX582" s="12" t="e">
        <f t="shared" si="137"/>
        <v>#REF!</v>
      </c>
      <c r="AY582" s="12" t="e">
        <f t="shared" si="138"/>
        <v>#REF!</v>
      </c>
      <c r="AZ582" s="12">
        <f t="shared" si="132"/>
        <v>-9398781564.29</v>
      </c>
      <c r="BA582" s="12">
        <f t="shared" si="133"/>
        <v>-51856845.5999995</v>
      </c>
      <c r="BB582" s="12" t="e">
        <f t="shared" si="139"/>
        <v>#REF!</v>
      </c>
    </row>
    <row r="583" spans="1:54">
      <c r="A583" s="5" t="s">
        <v>1215</v>
      </c>
      <c r="B583" s="5" t="s">
        <v>1216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26"/>
        <v>9334820029.55</v>
      </c>
      <c r="AF583" s="9">
        <f t="shared" si="127"/>
        <v>8866477941.54</v>
      </c>
      <c r="AG583" s="9">
        <f t="shared" si="128"/>
        <v>724657664.3</v>
      </c>
      <c r="AH583" s="9">
        <f t="shared" si="129"/>
        <v>747539529.31</v>
      </c>
      <c r="AI583" s="9">
        <f t="shared" si="130"/>
        <v>663145380.59</v>
      </c>
      <c r="AJ583" s="12" t="e">
        <f>#REF!-A583</f>
        <v>#REF!</v>
      </c>
      <c r="AK583" s="16"/>
      <c r="AL583" s="9">
        <f t="shared" si="134"/>
        <v>494942007.85</v>
      </c>
      <c r="AM583" s="16"/>
      <c r="AN583" s="16"/>
      <c r="AO583" s="16"/>
      <c r="AP583" s="16"/>
      <c r="AQ583" s="12" t="e">
        <f>#REF!+#REF!+#REF!</f>
        <v>#REF!</v>
      </c>
      <c r="AR583" s="12">
        <f t="shared" si="131"/>
        <v>-32665712.28</v>
      </c>
      <c r="AS583" s="12" t="e">
        <f>#REF!-AU583+#REF!+#REF!</f>
        <v>#REF!</v>
      </c>
      <c r="AT583" s="12" t="e">
        <f>AS583-VLOOKUP(A583,[1]选股结果!$A$2:$BJ$3005,48,FALSE)*0.08</f>
        <v>#REF!</v>
      </c>
      <c r="AU583" s="12">
        <f t="shared" si="135"/>
        <v>84394148.7199999</v>
      </c>
      <c r="AV583" s="12" t="e">
        <f>#REF!+S583+H583</f>
        <v>#REF!</v>
      </c>
      <c r="AW583" s="12" t="e">
        <f t="shared" si="136"/>
        <v>#REF!</v>
      </c>
      <c r="AX583" s="12" t="e">
        <f t="shared" si="137"/>
        <v>#REF!</v>
      </c>
      <c r="AY583" s="12" t="e">
        <f t="shared" si="138"/>
        <v>#REF!</v>
      </c>
      <c r="AZ583" s="12">
        <f t="shared" si="132"/>
        <v>-9356834411.08</v>
      </c>
      <c r="BA583" s="12">
        <f t="shared" si="133"/>
        <v>724657664.3</v>
      </c>
      <c r="BB583" s="12" t="e">
        <f t="shared" si="139"/>
        <v>#REF!</v>
      </c>
    </row>
    <row r="584" spans="1:54">
      <c r="A584" s="5" t="s">
        <v>1217</v>
      </c>
      <c r="B584" s="5" t="s">
        <v>1218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26"/>
        <v>9315961356.13</v>
      </c>
      <c r="AF584" s="9">
        <f t="shared" si="127"/>
        <v>8952270195.74</v>
      </c>
      <c r="AG584" s="9">
        <f t="shared" si="128"/>
        <v>300011347.709999</v>
      </c>
      <c r="AH584" s="9">
        <f t="shared" si="129"/>
        <v>300850322.349999</v>
      </c>
      <c r="AI584" s="9">
        <f t="shared" si="130"/>
        <v>260285824.369999</v>
      </c>
      <c r="AJ584" s="12" t="e">
        <f>#REF!-A584</f>
        <v>#REF!</v>
      </c>
      <c r="AK584" s="16"/>
      <c r="AL584" s="9">
        <f t="shared" si="134"/>
        <v>535954273.17</v>
      </c>
      <c r="AM584" s="16"/>
      <c r="AN584" s="16"/>
      <c r="AO584" s="16"/>
      <c r="AP584" s="16"/>
      <c r="AQ584" s="12" t="e">
        <f>#REF!+#REF!+#REF!</f>
        <v>#REF!</v>
      </c>
      <c r="AR584" s="12">
        <f t="shared" si="131"/>
        <v>-4776268.46</v>
      </c>
      <c r="AS584" s="12" t="e">
        <f>#REF!-AU584+#REF!+#REF!</f>
        <v>#REF!</v>
      </c>
      <c r="AT584" s="12" t="e">
        <f>AS584-VLOOKUP(A584,[1]选股结果!$A$2:$BJ$3005,48,FALSE)*0.08</f>
        <v>#REF!</v>
      </c>
      <c r="AU584" s="12">
        <f t="shared" si="135"/>
        <v>40564497.98</v>
      </c>
      <c r="AV584" s="12" t="e">
        <f>#REF!+S584+H584</f>
        <v>#REF!</v>
      </c>
      <c r="AW584" s="12" t="e">
        <f t="shared" si="136"/>
        <v>#REF!</v>
      </c>
      <c r="AX584" s="12" t="e">
        <f t="shared" si="137"/>
        <v>#REF!</v>
      </c>
      <c r="AY584" s="12" t="e">
        <f t="shared" si="138"/>
        <v>#REF!</v>
      </c>
      <c r="AZ584" s="12">
        <f t="shared" si="132"/>
        <v>-9400335415.58</v>
      </c>
      <c r="BA584" s="12">
        <f t="shared" si="133"/>
        <v>300011347.709999</v>
      </c>
      <c r="BB584" s="12" t="e">
        <f t="shared" si="139"/>
        <v>#REF!</v>
      </c>
    </row>
    <row r="585" spans="1:54">
      <c r="A585" s="5" t="s">
        <v>1219</v>
      </c>
      <c r="B585" s="5" t="s">
        <v>1220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26"/>
        <v>9304811910.54</v>
      </c>
      <c r="AF585" s="9">
        <f t="shared" si="127"/>
        <v>9129070849.33</v>
      </c>
      <c r="AG585" s="9">
        <f t="shared" si="128"/>
        <v>102777297.200003</v>
      </c>
      <c r="AH585" s="9">
        <f t="shared" si="129"/>
        <v>102308929.880003</v>
      </c>
      <c r="AI585" s="9">
        <f t="shared" si="130"/>
        <v>92317778.370003</v>
      </c>
      <c r="AJ585" s="12" t="e">
        <f>#REF!-A585</f>
        <v>#REF!</v>
      </c>
      <c r="AK585" s="16"/>
      <c r="AL585" s="9">
        <f t="shared" si="134"/>
        <v>640800847.14</v>
      </c>
      <c r="AM585" s="16"/>
      <c r="AN585" s="16"/>
      <c r="AO585" s="16"/>
      <c r="AP585" s="16"/>
      <c r="AQ585" s="12" t="e">
        <f>#REF!+#REF!+#REF!</f>
        <v>#REF!</v>
      </c>
      <c r="AR585" s="12">
        <f t="shared" si="131"/>
        <v>-6072640.59</v>
      </c>
      <c r="AS585" s="12" t="e">
        <f>#REF!-AU585+#REF!+#REF!</f>
        <v>#REF!</v>
      </c>
      <c r="AT585" s="12" t="e">
        <f>AS585-VLOOKUP(A585,[1]选股结果!$A$2:$BJ$3005,48,FALSE)*0.08</f>
        <v>#REF!</v>
      </c>
      <c r="AU585" s="12">
        <f t="shared" si="135"/>
        <v>9991151.51000001</v>
      </c>
      <c r="AV585" s="12" t="e">
        <f>#REF!+S585+H585</f>
        <v>#REF!</v>
      </c>
      <c r="AW585" s="12" t="e">
        <f t="shared" si="136"/>
        <v>#REF!</v>
      </c>
      <c r="AX585" s="12" t="e">
        <f t="shared" si="137"/>
        <v>#REF!</v>
      </c>
      <c r="AY585" s="12" t="e">
        <f t="shared" si="138"/>
        <v>#REF!</v>
      </c>
      <c r="AZ585" s="12">
        <f t="shared" si="132"/>
        <v>-9358316748.16</v>
      </c>
      <c r="BA585" s="12">
        <f t="shared" si="133"/>
        <v>102777297.200003</v>
      </c>
      <c r="BB585" s="12" t="e">
        <f t="shared" si="139"/>
        <v>#REF!</v>
      </c>
    </row>
    <row r="586" spans="1:54">
      <c r="A586" s="5" t="s">
        <v>1221</v>
      </c>
      <c r="B586" s="5" t="s">
        <v>1222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26"/>
        <v>9288439428.3</v>
      </c>
      <c r="AF586" s="9">
        <f t="shared" si="127"/>
        <v>9507455016.56</v>
      </c>
      <c r="AG586" s="9">
        <f t="shared" si="128"/>
        <v>523776093.3</v>
      </c>
      <c r="AH586" s="9">
        <f t="shared" si="129"/>
        <v>507154751.41</v>
      </c>
      <c r="AI586" s="9">
        <f t="shared" si="130"/>
        <v>352640330.97</v>
      </c>
      <c r="AJ586" s="12" t="e">
        <f>#REF!-A586</f>
        <v>#REF!</v>
      </c>
      <c r="AK586" s="16"/>
      <c r="AL586" s="9">
        <f t="shared" si="134"/>
        <v>662407791.44</v>
      </c>
      <c r="AM586" s="16"/>
      <c r="AN586" s="16"/>
      <c r="AO586" s="16"/>
      <c r="AP586" s="16"/>
      <c r="AQ586" s="12" t="e">
        <f>#REF!+#REF!+#REF!</f>
        <v>#REF!</v>
      </c>
      <c r="AR586" s="12">
        <f t="shared" si="131"/>
        <v>-3444309.27</v>
      </c>
      <c r="AS586" s="12" t="e">
        <f>#REF!-AU586+#REF!+#REF!</f>
        <v>#REF!</v>
      </c>
      <c r="AT586" s="12" t="e">
        <f>AS586-VLOOKUP(A586,[1]选股结果!$A$2:$BJ$3005,48,FALSE)*0.08</f>
        <v>#REF!</v>
      </c>
      <c r="AU586" s="12">
        <f t="shared" si="135"/>
        <v>154514420.44</v>
      </c>
      <c r="AV586" s="12" t="e">
        <f>#REF!+S586+H586</f>
        <v>#REF!</v>
      </c>
      <c r="AW586" s="12" t="e">
        <f t="shared" si="136"/>
        <v>#REF!</v>
      </c>
      <c r="AX586" s="12" t="e">
        <f t="shared" si="137"/>
        <v>#REF!</v>
      </c>
      <c r="AY586" s="12" t="e">
        <f t="shared" si="138"/>
        <v>#REF!</v>
      </c>
      <c r="AZ586" s="12">
        <f t="shared" si="132"/>
        <v>-10045382157.88</v>
      </c>
      <c r="BA586" s="12">
        <f t="shared" si="133"/>
        <v>523776093.3</v>
      </c>
      <c r="BB586" s="12" t="e">
        <f t="shared" si="139"/>
        <v>#REF!</v>
      </c>
    </row>
    <row r="587" spans="1:54">
      <c r="A587" s="5" t="s">
        <v>1223</v>
      </c>
      <c r="B587" s="5" t="s">
        <v>1224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40">C587</f>
        <v>9271483128.91</v>
      </c>
      <c r="AF587" s="9">
        <f t="shared" ref="AF587:AF650" si="141">(G587+O587+P587+Q587+R587)+S587</f>
        <v>9016479570.48</v>
      </c>
      <c r="AG587" s="9">
        <f t="shared" ref="AG587:AG650" si="142">AE587-AF587+T587+V587+W587-X587-Y587+Z587+AA587</f>
        <v>258729619.4</v>
      </c>
      <c r="AH587" s="9">
        <f t="shared" ref="AH587:AH650" si="143">AG587+AB587-AC587</f>
        <v>252906206.09</v>
      </c>
      <c r="AI587" s="9">
        <f t="shared" ref="AI587:AI650" si="144">AH587-AD587</f>
        <v>250088955.9</v>
      </c>
      <c r="AJ587" s="12" t="e">
        <f>#REF!-A587</f>
        <v>#REF!</v>
      </c>
      <c r="AK587" s="16"/>
      <c r="AL587" s="9">
        <f t="shared" si="134"/>
        <v>2080554372.82</v>
      </c>
      <c r="AM587" s="16"/>
      <c r="AN587" s="16"/>
      <c r="AO587" s="16"/>
      <c r="AP587" s="16"/>
      <c r="AQ587" s="12" t="e">
        <f>#REF!+#REF!+#REF!</f>
        <v>#REF!</v>
      </c>
      <c r="AR587" s="12">
        <f t="shared" si="131"/>
        <v>-14068364.33</v>
      </c>
      <c r="AS587" s="12" t="e">
        <f>#REF!-AU587+#REF!+#REF!</f>
        <v>#REF!</v>
      </c>
      <c r="AT587" s="12" t="e">
        <f>AS587-VLOOKUP(A587,[1]选股结果!$A$2:$BJ$3005,48,FALSE)*0.08</f>
        <v>#REF!</v>
      </c>
      <c r="AU587" s="12">
        <f t="shared" si="135"/>
        <v>2817250.19</v>
      </c>
      <c r="AV587" s="12" t="e">
        <f>#REF!+S587+H587</f>
        <v>#REF!</v>
      </c>
      <c r="AW587" s="12" t="e">
        <f t="shared" si="136"/>
        <v>#REF!</v>
      </c>
      <c r="AX587" s="12" t="e">
        <f t="shared" si="137"/>
        <v>#REF!</v>
      </c>
      <c r="AY587" s="12" t="e">
        <f t="shared" si="138"/>
        <v>#REF!</v>
      </c>
      <c r="AZ587" s="12">
        <f t="shared" si="132"/>
        <v>-9634601581.49</v>
      </c>
      <c r="BA587" s="12">
        <f t="shared" si="133"/>
        <v>258729619.4</v>
      </c>
      <c r="BB587" s="12" t="e">
        <f t="shared" si="139"/>
        <v>#REF!</v>
      </c>
    </row>
    <row r="588" spans="1:54">
      <c r="A588" s="5" t="s">
        <v>1225</v>
      </c>
      <c r="B588" s="5" t="s">
        <v>1226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40"/>
        <v>9263742888.5</v>
      </c>
      <c r="AF588" s="9">
        <f t="shared" si="141"/>
        <v>8831420222.15</v>
      </c>
      <c r="AG588" s="9">
        <f t="shared" si="142"/>
        <v>417942164.85</v>
      </c>
      <c r="AH588" s="9">
        <f t="shared" si="143"/>
        <v>416477665.74</v>
      </c>
      <c r="AI588" s="9">
        <f t="shared" si="144"/>
        <v>321925077.28</v>
      </c>
      <c r="AJ588" s="12" t="e">
        <f>#REF!-A588</f>
        <v>#REF!</v>
      </c>
      <c r="AK588" s="16"/>
      <c r="AL588" s="9">
        <f t="shared" si="134"/>
        <v>490690917.63</v>
      </c>
      <c r="AM588" s="16"/>
      <c r="AN588" s="16"/>
      <c r="AO588" s="16"/>
      <c r="AP588" s="16"/>
      <c r="AQ588" s="12" t="e">
        <f>#REF!+#REF!+#REF!</f>
        <v>#REF!</v>
      </c>
      <c r="AR588" s="12">
        <f t="shared" si="131"/>
        <v>-1431912.21</v>
      </c>
      <c r="AS588" s="12" t="e">
        <f>#REF!-AU588+#REF!+#REF!</f>
        <v>#REF!</v>
      </c>
      <c r="AT588" s="12" t="e">
        <f>AS588-VLOOKUP(A588,[1]选股结果!$A$2:$BJ$3005,48,FALSE)*0.08</f>
        <v>#REF!</v>
      </c>
      <c r="AU588" s="12">
        <f t="shared" si="135"/>
        <v>94552588.46</v>
      </c>
      <c r="AV588" s="12" t="e">
        <f>#REF!+S588+H588</f>
        <v>#REF!</v>
      </c>
      <c r="AW588" s="12" t="e">
        <f t="shared" si="136"/>
        <v>#REF!</v>
      </c>
      <c r="AX588" s="12" t="e">
        <f t="shared" si="137"/>
        <v>#REF!</v>
      </c>
      <c r="AY588" s="12" t="e">
        <f t="shared" si="138"/>
        <v>#REF!</v>
      </c>
      <c r="AZ588" s="12">
        <f t="shared" si="132"/>
        <v>-9305158703.73</v>
      </c>
      <c r="BA588" s="12">
        <f t="shared" si="133"/>
        <v>417942164.85</v>
      </c>
      <c r="BB588" s="12" t="e">
        <f t="shared" si="139"/>
        <v>#REF!</v>
      </c>
    </row>
    <row r="589" spans="1:54">
      <c r="A589" s="5" t="s">
        <v>1227</v>
      </c>
      <c r="B589" s="5" t="s">
        <v>1228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40"/>
        <v>9241606251.93</v>
      </c>
      <c r="AF589" s="9">
        <f t="shared" si="141"/>
        <v>8020716272.45</v>
      </c>
      <c r="AG589" s="9">
        <f t="shared" si="142"/>
        <v>1192620186.59</v>
      </c>
      <c r="AH589" s="9">
        <f t="shared" si="143"/>
        <v>1193301331.8</v>
      </c>
      <c r="AI589" s="9">
        <f t="shared" si="144"/>
        <v>1002454560.38</v>
      </c>
      <c r="AJ589" s="12" t="e">
        <f>#REF!-A589</f>
        <v>#REF!</v>
      </c>
      <c r="AK589" s="16"/>
      <c r="AL589" s="9">
        <f t="shared" si="134"/>
        <v>626389478.07</v>
      </c>
      <c r="AM589" s="16"/>
      <c r="AN589" s="16"/>
      <c r="AO589" s="16"/>
      <c r="AP589" s="16"/>
      <c r="AQ589" s="12" t="e">
        <f>#REF!+#REF!+#REF!</f>
        <v>#REF!</v>
      </c>
      <c r="AR589" s="12">
        <f t="shared" si="131"/>
        <v>-1710516.28</v>
      </c>
      <c r="AS589" s="12" t="e">
        <f>#REF!-AU589+#REF!+#REF!</f>
        <v>#REF!</v>
      </c>
      <c r="AT589" s="12" t="e">
        <f>AS589-VLOOKUP(A589,[1]选股结果!$A$2:$BJ$3005,48,FALSE)*0.08</f>
        <v>#REF!</v>
      </c>
      <c r="AU589" s="12">
        <f t="shared" si="135"/>
        <v>190846771.42</v>
      </c>
      <c r="AV589" s="12" t="e">
        <f>#REF!+S589+H589</f>
        <v>#REF!</v>
      </c>
      <c r="AW589" s="12" t="e">
        <f t="shared" si="136"/>
        <v>#REF!</v>
      </c>
      <c r="AX589" s="12" t="e">
        <f t="shared" si="137"/>
        <v>#REF!</v>
      </c>
      <c r="AY589" s="12" t="e">
        <f t="shared" si="138"/>
        <v>#REF!</v>
      </c>
      <c r="AZ589" s="12">
        <f t="shared" si="132"/>
        <v>-9440677765.43</v>
      </c>
      <c r="BA589" s="12">
        <f t="shared" si="133"/>
        <v>1192620186.59</v>
      </c>
      <c r="BB589" s="12" t="e">
        <f t="shared" si="139"/>
        <v>#REF!</v>
      </c>
    </row>
    <row r="590" spans="1:54">
      <c r="A590" s="5" t="s">
        <v>1229</v>
      </c>
      <c r="B590" s="5" t="s">
        <v>1230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40"/>
        <v>9197574379.43</v>
      </c>
      <c r="AF590" s="9">
        <f t="shared" si="141"/>
        <v>9218342681.66</v>
      </c>
      <c r="AG590" s="9">
        <f t="shared" si="142"/>
        <v>277389900.87</v>
      </c>
      <c r="AH590" s="9">
        <f t="shared" si="143"/>
        <v>287424669.31</v>
      </c>
      <c r="AI590" s="9">
        <f t="shared" si="144"/>
        <v>215099608.19</v>
      </c>
      <c r="AJ590" s="12" t="e">
        <f>#REF!-A590</f>
        <v>#REF!</v>
      </c>
      <c r="AK590" s="16"/>
      <c r="AL590" s="9">
        <f t="shared" si="134"/>
        <v>3305468019.04</v>
      </c>
      <c r="AM590" s="16"/>
      <c r="AN590" s="16"/>
      <c r="AO590" s="16"/>
      <c r="AP590" s="16"/>
      <c r="AQ590" s="12" t="e">
        <f>#REF!+#REF!+#REF!</f>
        <v>#REF!</v>
      </c>
      <c r="AR590" s="12">
        <f t="shared" si="131"/>
        <v>-31396485.36</v>
      </c>
      <c r="AS590" s="12" t="e">
        <f>#REF!-AU590+#REF!+#REF!</f>
        <v>#REF!</v>
      </c>
      <c r="AT590" s="12" t="e">
        <f>AS590-VLOOKUP(A590,[1]选股结果!$A$2:$BJ$3005,48,FALSE)*0.08</f>
        <v>#REF!</v>
      </c>
      <c r="AU590" s="12">
        <f t="shared" si="135"/>
        <v>72325061.12</v>
      </c>
      <c r="AV590" s="12" t="e">
        <f>#REF!+S590+H590</f>
        <v>#REF!</v>
      </c>
      <c r="AW590" s="12" t="e">
        <f t="shared" si="136"/>
        <v>#REF!</v>
      </c>
      <c r="AX590" s="12" t="e">
        <f t="shared" si="137"/>
        <v>#REF!</v>
      </c>
      <c r="AY590" s="12" t="e">
        <f t="shared" si="138"/>
        <v>#REF!</v>
      </c>
      <c r="AZ590" s="12">
        <f t="shared" si="132"/>
        <v>-9509288729.21</v>
      </c>
      <c r="BA590" s="12">
        <f t="shared" si="133"/>
        <v>277389900.87</v>
      </c>
      <c r="BB590" s="12" t="e">
        <f t="shared" si="139"/>
        <v>#REF!</v>
      </c>
    </row>
    <row r="591" spans="1:54">
      <c r="A591" s="5" t="s">
        <v>1231</v>
      </c>
      <c r="B591" s="5" t="s">
        <v>1232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40"/>
        <v>9191186059.28</v>
      </c>
      <c r="AF591" s="9">
        <f t="shared" si="141"/>
        <v>8641771730.71</v>
      </c>
      <c r="AG591" s="9">
        <f t="shared" si="142"/>
        <v>528051255.760002</v>
      </c>
      <c r="AH591" s="9">
        <f t="shared" si="143"/>
        <v>529784225.790002</v>
      </c>
      <c r="AI591" s="9">
        <f t="shared" si="144"/>
        <v>438482237.740002</v>
      </c>
      <c r="AJ591" s="12" t="e">
        <f>#REF!-A591</f>
        <v>#REF!</v>
      </c>
      <c r="AK591" s="16"/>
      <c r="AL591" s="9">
        <f t="shared" si="134"/>
        <v>1464807542.31</v>
      </c>
      <c r="AM591" s="16"/>
      <c r="AN591" s="16"/>
      <c r="AO591" s="16"/>
      <c r="AP591" s="16"/>
      <c r="AQ591" s="12" t="e">
        <f>#REF!+#REF!+#REF!</f>
        <v>#REF!</v>
      </c>
      <c r="AR591" s="12">
        <f t="shared" si="131"/>
        <v>-7353208.08</v>
      </c>
      <c r="AS591" s="12" t="e">
        <f>#REF!-AU591+#REF!+#REF!</f>
        <v>#REF!</v>
      </c>
      <c r="AT591" s="12" t="e">
        <f>AS591-VLOOKUP(A591,[1]选股结果!$A$2:$BJ$3005,48,FALSE)*0.08</f>
        <v>#REF!</v>
      </c>
      <c r="AU591" s="12">
        <f t="shared" si="135"/>
        <v>91301988.05</v>
      </c>
      <c r="AV591" s="12" t="e">
        <f>#REF!+S591+H591</f>
        <v>#REF!</v>
      </c>
      <c r="AW591" s="12" t="e">
        <f t="shared" si="136"/>
        <v>#REF!</v>
      </c>
      <c r="AX591" s="12" t="e">
        <f t="shared" si="137"/>
        <v>#REF!</v>
      </c>
      <c r="AY591" s="12" t="e">
        <f t="shared" si="138"/>
        <v>#REF!</v>
      </c>
      <c r="AZ591" s="12">
        <f t="shared" si="132"/>
        <v>-9276439891.97</v>
      </c>
      <c r="BA591" s="12">
        <f t="shared" si="133"/>
        <v>528051255.760002</v>
      </c>
      <c r="BB591" s="12" t="e">
        <f t="shared" si="139"/>
        <v>#REF!</v>
      </c>
    </row>
    <row r="592" spans="1:54">
      <c r="A592" s="5" t="s">
        <v>1233</v>
      </c>
      <c r="B592" s="5" t="s">
        <v>1234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40"/>
        <v>9142147712.38</v>
      </c>
      <c r="AF592" s="9">
        <f t="shared" si="141"/>
        <v>8718720991.12</v>
      </c>
      <c r="AG592" s="9">
        <f t="shared" si="142"/>
        <v>471553327.8</v>
      </c>
      <c r="AH592" s="9">
        <f t="shared" si="143"/>
        <v>467014552.38</v>
      </c>
      <c r="AI592" s="9">
        <f t="shared" si="144"/>
        <v>325795907.5</v>
      </c>
      <c r="AJ592" s="12" t="e">
        <f>#REF!-A592</f>
        <v>#REF!</v>
      </c>
      <c r="AK592" s="16"/>
      <c r="AL592" s="9">
        <f t="shared" si="134"/>
        <v>1082562724.9</v>
      </c>
      <c r="AM592" s="16"/>
      <c r="AN592" s="16"/>
      <c r="AO592" s="16"/>
      <c r="AP592" s="16"/>
      <c r="AQ592" s="12" t="e">
        <f>#REF!+#REF!+#REF!</f>
        <v>#REF!</v>
      </c>
      <c r="AR592" s="12">
        <f t="shared" si="131"/>
        <v>-1881817.85</v>
      </c>
      <c r="AS592" s="12" t="e">
        <f>#REF!-AU592+#REF!+#REF!</f>
        <v>#REF!</v>
      </c>
      <c r="AT592" s="12" t="e">
        <f>AS592-VLOOKUP(A592,[1]选股结果!$A$2:$BJ$3005,48,FALSE)*0.08</f>
        <v>#REF!</v>
      </c>
      <c r="AU592" s="12">
        <f t="shared" si="135"/>
        <v>141218644.88</v>
      </c>
      <c r="AV592" s="12" t="e">
        <f>#REF!+S592+H592</f>
        <v>#REF!</v>
      </c>
      <c r="AW592" s="12" t="e">
        <f t="shared" si="136"/>
        <v>#REF!</v>
      </c>
      <c r="AX592" s="12" t="e">
        <f t="shared" si="137"/>
        <v>#REF!</v>
      </c>
      <c r="AY592" s="12" t="e">
        <f t="shared" si="138"/>
        <v>#REF!</v>
      </c>
      <c r="AZ592" s="12">
        <f t="shared" si="132"/>
        <v>-9037825738.74</v>
      </c>
      <c r="BA592" s="12">
        <f t="shared" si="133"/>
        <v>471553327.8</v>
      </c>
      <c r="BB592" s="12" t="e">
        <f t="shared" si="139"/>
        <v>#REF!</v>
      </c>
    </row>
    <row r="593" spans="1:54">
      <c r="A593" s="5" t="s">
        <v>1235</v>
      </c>
      <c r="B593" s="5" t="s">
        <v>1236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40"/>
        <v>9138304746.52</v>
      </c>
      <c r="AF593" s="9">
        <f t="shared" si="141"/>
        <v>9237540889.42</v>
      </c>
      <c r="AG593" s="9">
        <f t="shared" si="142"/>
        <v>-39518915.9099996</v>
      </c>
      <c r="AH593" s="9">
        <f t="shared" si="143"/>
        <v>-93267090.6399996</v>
      </c>
      <c r="AI593" s="9">
        <f t="shared" si="144"/>
        <v>-142235632.12</v>
      </c>
      <c r="AJ593" s="12" t="e">
        <f>#REF!-A593</f>
        <v>#REF!</v>
      </c>
      <c r="AK593" s="16"/>
      <c r="AL593" s="9">
        <f t="shared" si="134"/>
        <v>297320934</v>
      </c>
      <c r="AM593" s="16"/>
      <c r="AN593" s="16"/>
      <c r="AO593" s="16"/>
      <c r="AP593" s="16"/>
      <c r="AQ593" s="12" t="e">
        <f>#REF!+#REF!+#REF!</f>
        <v>#REF!</v>
      </c>
      <c r="AR593" s="12">
        <f t="shared" si="131"/>
        <v>-503465.01</v>
      </c>
      <c r="AS593" s="12" t="e">
        <f>#REF!-AU593+#REF!+#REF!</f>
        <v>#REF!</v>
      </c>
      <c r="AT593" s="12" t="e">
        <f>AS593-VLOOKUP(A593,[1]选股结果!$A$2:$BJ$3005,48,FALSE)*0.08</f>
        <v>#REF!</v>
      </c>
      <c r="AU593" s="12">
        <f t="shared" si="135"/>
        <v>48968541.4800004</v>
      </c>
      <c r="AV593" s="12" t="e">
        <f>#REF!+S593+H593</f>
        <v>#REF!</v>
      </c>
      <c r="AW593" s="12" t="e">
        <f t="shared" si="136"/>
        <v>#REF!</v>
      </c>
      <c r="AX593" s="12" t="e">
        <f t="shared" si="137"/>
        <v>#REF!</v>
      </c>
      <c r="AY593" s="12" t="e">
        <f t="shared" si="138"/>
        <v>#REF!</v>
      </c>
      <c r="AZ593" s="12">
        <f t="shared" si="132"/>
        <v>-9652548602</v>
      </c>
      <c r="BA593" s="12">
        <f t="shared" si="133"/>
        <v>-39518915.9099996</v>
      </c>
      <c r="BB593" s="12" t="e">
        <f t="shared" si="139"/>
        <v>#REF!</v>
      </c>
    </row>
    <row r="594" spans="1:54">
      <c r="A594" s="5" t="s">
        <v>1237</v>
      </c>
      <c r="B594" s="5" t="s">
        <v>1238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40"/>
        <v>9129465911.79</v>
      </c>
      <c r="AF594" s="9">
        <f t="shared" si="141"/>
        <v>9717890140.08</v>
      </c>
      <c r="AG594" s="9">
        <f t="shared" si="142"/>
        <v>-622087218.929999</v>
      </c>
      <c r="AH594" s="9">
        <f t="shared" si="143"/>
        <v>-621747694.319999</v>
      </c>
      <c r="AI594" s="9">
        <f t="shared" si="144"/>
        <v>-627898110.339999</v>
      </c>
      <c r="AJ594" s="12" t="e">
        <f>#REF!-A594</f>
        <v>#REF!</v>
      </c>
      <c r="AK594" s="16"/>
      <c r="AL594" s="9">
        <f t="shared" si="134"/>
        <v>688699925.18</v>
      </c>
      <c r="AM594" s="16"/>
      <c r="AN594" s="16"/>
      <c r="AO594" s="16"/>
      <c r="AP594" s="16"/>
      <c r="AQ594" s="12" t="e">
        <f>#REF!+#REF!+#REF!</f>
        <v>#REF!</v>
      </c>
      <c r="AR594" s="12">
        <f t="shared" si="131"/>
        <v>-3225845.53</v>
      </c>
      <c r="AS594" s="12" t="e">
        <f>#REF!-AU594+#REF!+#REF!</f>
        <v>#REF!</v>
      </c>
      <c r="AT594" s="12" t="e">
        <f>AS594-VLOOKUP(A594,[1]选股结果!$A$2:$BJ$3005,48,FALSE)*0.08</f>
        <v>#REF!</v>
      </c>
      <c r="AU594" s="12">
        <f t="shared" si="135"/>
        <v>6150416.01999998</v>
      </c>
      <c r="AV594" s="12" t="e">
        <f>#REF!+S594+H594</f>
        <v>#REF!</v>
      </c>
      <c r="AW594" s="12" t="e">
        <f t="shared" si="136"/>
        <v>#REF!</v>
      </c>
      <c r="AX594" s="12" t="e">
        <f t="shared" si="137"/>
        <v>#REF!</v>
      </c>
      <c r="AY594" s="12" t="e">
        <f t="shared" si="138"/>
        <v>#REF!</v>
      </c>
      <c r="AZ594" s="12">
        <f t="shared" si="132"/>
        <v>-9412603954.18</v>
      </c>
      <c r="BA594" s="12">
        <f t="shared" si="133"/>
        <v>-622087218.929999</v>
      </c>
      <c r="BB594" s="12" t="e">
        <f t="shared" si="139"/>
        <v>#REF!</v>
      </c>
    </row>
    <row r="595" spans="1:54">
      <c r="A595" s="5" t="s">
        <v>1239</v>
      </c>
      <c r="B595" s="5" t="s">
        <v>1240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40"/>
        <v>9121332823.29</v>
      </c>
      <c r="AF595" s="9">
        <f t="shared" si="141"/>
        <v>7463065519.57</v>
      </c>
      <c r="AG595" s="9">
        <f t="shared" si="142"/>
        <v>1674982744.8</v>
      </c>
      <c r="AH595" s="9">
        <f t="shared" si="143"/>
        <v>1670035518.53</v>
      </c>
      <c r="AI595" s="9">
        <f t="shared" si="144"/>
        <v>1379334090.46</v>
      </c>
      <c r="AJ595" s="12" t="e">
        <f>#REF!-A595</f>
        <v>#REF!</v>
      </c>
      <c r="AK595" s="16"/>
      <c r="AL595" s="9">
        <f t="shared" si="134"/>
        <v>521162287.52</v>
      </c>
      <c r="AM595" s="16"/>
      <c r="AN595" s="16"/>
      <c r="AO595" s="16"/>
      <c r="AP595" s="16"/>
      <c r="AQ595" s="12" t="e">
        <f>#REF!+#REF!+#REF!</f>
        <v>#REF!</v>
      </c>
      <c r="AR595" s="12">
        <f t="shared" si="131"/>
        <v>-515715.77</v>
      </c>
      <c r="AS595" s="12" t="e">
        <f>#REF!-AU595+#REF!+#REF!</f>
        <v>#REF!</v>
      </c>
      <c r="AT595" s="12" t="e">
        <f>AS595-VLOOKUP(A595,[1]选股结果!$A$2:$BJ$3005,48,FALSE)*0.08</f>
        <v>#REF!</v>
      </c>
      <c r="AU595" s="12">
        <f t="shared" si="135"/>
        <v>290701428.07</v>
      </c>
      <c r="AV595" s="12" t="e">
        <f>#REF!+S595+H595</f>
        <v>#REF!</v>
      </c>
      <c r="AW595" s="12" t="e">
        <f t="shared" si="136"/>
        <v>#REF!</v>
      </c>
      <c r="AX595" s="12" t="e">
        <f t="shared" si="137"/>
        <v>#REF!</v>
      </c>
      <c r="AY595" s="12" t="e">
        <f t="shared" si="138"/>
        <v>#REF!</v>
      </c>
      <c r="AZ595" s="12">
        <f t="shared" si="132"/>
        <v>-9448987881.26</v>
      </c>
      <c r="BA595" s="12">
        <f t="shared" si="133"/>
        <v>1674982744.8</v>
      </c>
      <c r="BB595" s="12" t="e">
        <f t="shared" si="139"/>
        <v>#REF!</v>
      </c>
    </row>
    <row r="596" spans="1:54">
      <c r="A596" s="5" t="s">
        <v>1241</v>
      </c>
      <c r="B596" s="5" t="s">
        <v>1242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40"/>
        <v>9107442471.65</v>
      </c>
      <c r="AF596" s="9">
        <f t="shared" si="141"/>
        <v>8627644412.73</v>
      </c>
      <c r="AG596" s="9">
        <f t="shared" si="142"/>
        <v>553237446.51</v>
      </c>
      <c r="AH596" s="9">
        <f t="shared" si="143"/>
        <v>561213189.37</v>
      </c>
      <c r="AI596" s="9">
        <f t="shared" si="144"/>
        <v>481249853.88</v>
      </c>
      <c r="AJ596" s="12" t="e">
        <f>#REF!-A596</f>
        <v>#REF!</v>
      </c>
      <c r="AK596" s="16"/>
      <c r="AL596" s="9">
        <f t="shared" si="134"/>
        <v>2751411415.01</v>
      </c>
      <c r="AM596" s="16"/>
      <c r="AN596" s="16"/>
      <c r="AO596" s="16"/>
      <c r="AP596" s="16"/>
      <c r="AQ596" s="12" t="e">
        <f>#REF!+#REF!+#REF!</f>
        <v>#REF!</v>
      </c>
      <c r="AR596" s="12">
        <f t="shared" si="131"/>
        <v>-16904069.01</v>
      </c>
      <c r="AS596" s="12" t="e">
        <f>#REF!-AU596+#REF!+#REF!</f>
        <v>#REF!</v>
      </c>
      <c r="AT596" s="12" t="e">
        <f>AS596-VLOOKUP(A596,[1]选股结果!$A$2:$BJ$3005,48,FALSE)*0.08</f>
        <v>#REF!</v>
      </c>
      <c r="AU596" s="12">
        <f t="shared" si="135"/>
        <v>79963335.49</v>
      </c>
      <c r="AV596" s="12" t="e">
        <f>#REF!+S596+H596</f>
        <v>#REF!</v>
      </c>
      <c r="AW596" s="12" t="e">
        <f t="shared" si="136"/>
        <v>#REF!</v>
      </c>
      <c r="AX596" s="12" t="e">
        <f t="shared" si="137"/>
        <v>#REF!</v>
      </c>
      <c r="AY596" s="12" t="e">
        <f t="shared" si="138"/>
        <v>#REF!</v>
      </c>
      <c r="AZ596" s="12">
        <f t="shared" si="132"/>
        <v>-9393459113.17</v>
      </c>
      <c r="BA596" s="12">
        <f t="shared" si="133"/>
        <v>553237446.51</v>
      </c>
      <c r="BB596" s="12" t="e">
        <f t="shared" si="139"/>
        <v>#REF!</v>
      </c>
    </row>
    <row r="597" spans="1:54">
      <c r="A597" s="5" t="s">
        <v>1243</v>
      </c>
      <c r="B597" s="5" t="s">
        <v>1244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40"/>
        <v>9093665176.81</v>
      </c>
      <c r="AF597" s="9">
        <f t="shared" si="141"/>
        <v>8376993981.29</v>
      </c>
      <c r="AG597" s="9">
        <f t="shared" si="142"/>
        <v>466687001.02</v>
      </c>
      <c r="AH597" s="9">
        <f t="shared" si="143"/>
        <v>471218677.05</v>
      </c>
      <c r="AI597" s="9">
        <f t="shared" si="144"/>
        <v>389939183.95</v>
      </c>
      <c r="AJ597" s="12" t="e">
        <f>#REF!-A597</f>
        <v>#REF!</v>
      </c>
      <c r="AK597" s="16"/>
      <c r="AL597" s="9">
        <f t="shared" si="134"/>
        <v>1136568192.84</v>
      </c>
      <c r="AM597" s="16"/>
      <c r="AN597" s="16"/>
      <c r="AO597" s="16"/>
      <c r="AP597" s="16"/>
      <c r="AQ597" s="12" t="e">
        <f>#REF!+#REF!+#REF!</f>
        <v>#REF!</v>
      </c>
      <c r="AR597" s="12">
        <f t="shared" si="131"/>
        <v>-9954576.57</v>
      </c>
      <c r="AS597" s="12" t="e">
        <f>#REF!-AU597+#REF!+#REF!</f>
        <v>#REF!</v>
      </c>
      <c r="AT597" s="12" t="e">
        <f>AS597-VLOOKUP(A597,[1]选股结果!$A$2:$BJ$3005,48,FALSE)*0.08</f>
        <v>#REF!</v>
      </c>
      <c r="AU597" s="12">
        <f t="shared" si="135"/>
        <v>81279493.1</v>
      </c>
      <c r="AV597" s="12" t="e">
        <f>#REF!+S597+H597</f>
        <v>#REF!</v>
      </c>
      <c r="AW597" s="12" t="e">
        <f t="shared" si="136"/>
        <v>#REF!</v>
      </c>
      <c r="AX597" s="12" t="e">
        <f t="shared" si="137"/>
        <v>#REF!</v>
      </c>
      <c r="AY597" s="12" t="e">
        <f t="shared" si="138"/>
        <v>#REF!</v>
      </c>
      <c r="AZ597" s="12">
        <f t="shared" si="132"/>
        <v>-9289457931.28</v>
      </c>
      <c r="BA597" s="12">
        <f t="shared" si="133"/>
        <v>466687001.02</v>
      </c>
      <c r="BB597" s="12" t="e">
        <f t="shared" si="139"/>
        <v>#REF!</v>
      </c>
    </row>
    <row r="598" spans="1:54">
      <c r="A598" s="5" t="s">
        <v>1245</v>
      </c>
      <c r="B598" s="5" t="s">
        <v>1246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40"/>
        <v>9071674621.7</v>
      </c>
      <c r="AF598" s="9">
        <f t="shared" si="141"/>
        <v>9231559349.29</v>
      </c>
      <c r="AG598" s="9">
        <f t="shared" si="142"/>
        <v>-11791590.9600002</v>
      </c>
      <c r="AH598" s="9">
        <f t="shared" si="143"/>
        <v>-26445087.4600002</v>
      </c>
      <c r="AI598" s="9">
        <f t="shared" si="144"/>
        <v>-27332264.6000002</v>
      </c>
      <c r="AJ598" s="12" t="e">
        <f>#REF!-A598</f>
        <v>#REF!</v>
      </c>
      <c r="AK598" s="16"/>
      <c r="AL598" s="9">
        <f t="shared" si="134"/>
        <v>1310267821.05</v>
      </c>
      <c r="AM598" s="16"/>
      <c r="AN598" s="16"/>
      <c r="AO598" s="16"/>
      <c r="AP598" s="16"/>
      <c r="AQ598" s="12" t="e">
        <f>#REF!+#REF!+#REF!</f>
        <v>#REF!</v>
      </c>
      <c r="AR598" s="12">
        <f t="shared" si="131"/>
        <v>-10996552.25</v>
      </c>
      <c r="AS598" s="12" t="e">
        <f>#REF!-AU598+#REF!+#REF!</f>
        <v>#REF!</v>
      </c>
      <c r="AT598" s="12" t="e">
        <f>AS598-VLOOKUP(A598,[1]选股结果!$A$2:$BJ$3005,48,FALSE)*0.08</f>
        <v>#REF!</v>
      </c>
      <c r="AU598" s="12">
        <f t="shared" si="135"/>
        <v>887177.140000001</v>
      </c>
      <c r="AV598" s="12" t="e">
        <f>#REF!+S598+H598</f>
        <v>#REF!</v>
      </c>
      <c r="AW598" s="12" t="e">
        <f t="shared" si="136"/>
        <v>#REF!</v>
      </c>
      <c r="AX598" s="12" t="e">
        <f t="shared" si="137"/>
        <v>#REF!</v>
      </c>
      <c r="AY598" s="12" t="e">
        <f t="shared" si="138"/>
        <v>#REF!</v>
      </c>
      <c r="AZ598" s="12">
        <f t="shared" si="132"/>
        <v>-9632840750.74</v>
      </c>
      <c r="BA598" s="12">
        <f t="shared" si="133"/>
        <v>-11791590.9600002</v>
      </c>
      <c r="BB598" s="12" t="e">
        <f t="shared" si="139"/>
        <v>#REF!</v>
      </c>
    </row>
    <row r="599" spans="1:54">
      <c r="A599" s="5" t="s">
        <v>1247</v>
      </c>
      <c r="B599" s="5" t="s">
        <v>1248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40"/>
        <v>9023244374.82</v>
      </c>
      <c r="AF599" s="9">
        <f t="shared" si="141"/>
        <v>8057712095.47</v>
      </c>
      <c r="AG599" s="9">
        <f t="shared" si="142"/>
        <v>1377257640.61</v>
      </c>
      <c r="AH599" s="9">
        <f t="shared" si="143"/>
        <v>1378344779.05</v>
      </c>
      <c r="AI599" s="9">
        <f t="shared" si="144"/>
        <v>1162756482.18</v>
      </c>
      <c r="AJ599" s="12" t="e">
        <f>#REF!-A599</f>
        <v>#REF!</v>
      </c>
      <c r="AK599" s="16"/>
      <c r="AL599" s="9">
        <f t="shared" si="134"/>
        <v>256493665.39</v>
      </c>
      <c r="AM599" s="16"/>
      <c r="AN599" s="16"/>
      <c r="AO599" s="16"/>
      <c r="AP599" s="16"/>
      <c r="AQ599" s="12" t="e">
        <f>#REF!+#REF!+#REF!</f>
        <v>#REF!</v>
      </c>
      <c r="AR599" s="12">
        <f t="shared" si="131"/>
        <v>-4906005.62</v>
      </c>
      <c r="AS599" s="12" t="e">
        <f>#REF!-AU599+#REF!+#REF!</f>
        <v>#REF!</v>
      </c>
      <c r="AT599" s="12" t="e">
        <f>AS599-VLOOKUP(A599,[1]选股结果!$A$2:$BJ$3005,48,FALSE)*0.08</f>
        <v>#REF!</v>
      </c>
      <c r="AU599" s="12">
        <f t="shared" si="135"/>
        <v>215588296.87</v>
      </c>
      <c r="AV599" s="12" t="e">
        <f>#REF!+S599+H599</f>
        <v>#REF!</v>
      </c>
      <c r="AW599" s="12" t="e">
        <f t="shared" si="136"/>
        <v>#REF!</v>
      </c>
      <c r="AX599" s="12" t="e">
        <f t="shared" si="137"/>
        <v>#REF!</v>
      </c>
      <c r="AY599" s="12" t="e">
        <f t="shared" si="138"/>
        <v>#REF!</v>
      </c>
      <c r="AZ599" s="12">
        <f t="shared" si="132"/>
        <v>-9538651798.7</v>
      </c>
      <c r="BA599" s="12">
        <f t="shared" si="133"/>
        <v>1377257640.61</v>
      </c>
      <c r="BB599" s="12" t="e">
        <f t="shared" si="139"/>
        <v>#REF!</v>
      </c>
    </row>
    <row r="600" spans="1:54">
      <c r="A600" s="5" t="s">
        <v>1249</v>
      </c>
      <c r="B600" s="5" t="s">
        <v>1250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40"/>
        <v>9016242378.96</v>
      </c>
      <c r="AF600" s="9">
        <f t="shared" si="141"/>
        <v>8705329602.31</v>
      </c>
      <c r="AG600" s="9">
        <f t="shared" si="142"/>
        <v>290136668.83</v>
      </c>
      <c r="AH600" s="9">
        <f t="shared" si="143"/>
        <v>286994618.41</v>
      </c>
      <c r="AI600" s="9">
        <f t="shared" si="144"/>
        <v>268662513.58</v>
      </c>
      <c r="AJ600" s="12" t="e">
        <f>#REF!-A600</f>
        <v>#REF!</v>
      </c>
      <c r="AK600" s="16"/>
      <c r="AL600" s="9">
        <f t="shared" si="134"/>
        <v>260830890.59</v>
      </c>
      <c r="AM600" s="16"/>
      <c r="AN600" s="16"/>
      <c r="AO600" s="16"/>
      <c r="AP600" s="16"/>
      <c r="AQ600" s="12" t="e">
        <f>#REF!+#REF!+#REF!</f>
        <v>#REF!</v>
      </c>
      <c r="AR600" s="12">
        <f t="shared" si="131"/>
        <v>-746586.84</v>
      </c>
      <c r="AS600" s="12" t="e">
        <f>#REF!-AU600+#REF!+#REF!</f>
        <v>#REF!</v>
      </c>
      <c r="AT600" s="12" t="e">
        <f>AS600-VLOOKUP(A600,[1]选股结果!$A$2:$BJ$3005,48,FALSE)*0.08</f>
        <v>#REF!</v>
      </c>
      <c r="AU600" s="12">
        <f t="shared" si="135"/>
        <v>18332104.83</v>
      </c>
      <c r="AV600" s="12" t="e">
        <f>#REF!+S600+H600</f>
        <v>#REF!</v>
      </c>
      <c r="AW600" s="12" t="e">
        <f t="shared" si="136"/>
        <v>#REF!</v>
      </c>
      <c r="AX600" s="12" t="e">
        <f t="shared" si="137"/>
        <v>#REF!</v>
      </c>
      <c r="AY600" s="12" t="e">
        <f t="shared" si="138"/>
        <v>#REF!</v>
      </c>
      <c r="AZ600" s="12">
        <f t="shared" si="132"/>
        <v>-9128970952.82</v>
      </c>
      <c r="BA600" s="12">
        <f t="shared" si="133"/>
        <v>290136668.83</v>
      </c>
      <c r="BB600" s="12" t="e">
        <f t="shared" si="139"/>
        <v>#REF!</v>
      </c>
    </row>
    <row r="601" spans="1:54">
      <c r="A601" s="5" t="s">
        <v>1251</v>
      </c>
      <c r="B601" s="5" t="s">
        <v>1252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40"/>
        <v>9012520782.14</v>
      </c>
      <c r="AF601" s="9">
        <f t="shared" si="141"/>
        <v>6542543218.3</v>
      </c>
      <c r="AG601" s="9">
        <f t="shared" si="142"/>
        <v>2596060827.69</v>
      </c>
      <c r="AH601" s="9">
        <f t="shared" si="143"/>
        <v>2281345539.14</v>
      </c>
      <c r="AI601" s="9">
        <f t="shared" si="144"/>
        <v>1820126379.93</v>
      </c>
      <c r="AJ601" s="12" t="e">
        <f>#REF!-A601</f>
        <v>#REF!</v>
      </c>
      <c r="AK601" s="16"/>
      <c r="AL601" s="9">
        <f t="shared" si="134"/>
        <v>1104191504.68</v>
      </c>
      <c r="AM601" s="16"/>
      <c r="AN601" s="16"/>
      <c r="AO601" s="16"/>
      <c r="AP601" s="16"/>
      <c r="AQ601" s="12" t="e">
        <f>#REF!+#REF!+#REF!</f>
        <v>#REF!</v>
      </c>
      <c r="AR601" s="12">
        <f t="shared" si="131"/>
        <v>-2616053.5</v>
      </c>
      <c r="AS601" s="12" t="e">
        <f>#REF!-AU601+#REF!+#REF!</f>
        <v>#REF!</v>
      </c>
      <c r="AT601" s="12" t="e">
        <f>AS601-VLOOKUP(A601,[1]选股结果!$A$2:$BJ$3005,48,FALSE)*0.08</f>
        <v>#REF!</v>
      </c>
      <c r="AU601" s="12">
        <f t="shared" si="135"/>
        <v>461219159.21</v>
      </c>
      <c r="AV601" s="12" t="e">
        <f>#REF!+S601+H601</f>
        <v>#REF!</v>
      </c>
      <c r="AW601" s="12" t="e">
        <f t="shared" si="136"/>
        <v>#REF!</v>
      </c>
      <c r="AX601" s="12" t="e">
        <f t="shared" si="137"/>
        <v>#REF!</v>
      </c>
      <c r="AY601" s="12" t="e">
        <f t="shared" si="138"/>
        <v>#REF!</v>
      </c>
      <c r="AZ601" s="12">
        <f t="shared" si="132"/>
        <v>-9662147069.53</v>
      </c>
      <c r="BA601" s="12">
        <f t="shared" si="133"/>
        <v>2596060827.69</v>
      </c>
      <c r="BB601" s="12" t="e">
        <f t="shared" si="139"/>
        <v>#REF!</v>
      </c>
    </row>
    <row r="602" spans="1:54">
      <c r="A602" s="5" t="s">
        <v>1253</v>
      </c>
      <c r="B602" s="5" t="s">
        <v>1254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40"/>
        <v>9007652449.82</v>
      </c>
      <c r="AF602" s="9">
        <f t="shared" si="141"/>
        <v>8164272365.86</v>
      </c>
      <c r="AG602" s="9">
        <f t="shared" si="142"/>
        <v>884239878.779999</v>
      </c>
      <c r="AH602" s="9">
        <f t="shared" si="143"/>
        <v>867179887.139999</v>
      </c>
      <c r="AI602" s="9">
        <f t="shared" si="144"/>
        <v>780523060.019999</v>
      </c>
      <c r="AJ602" s="12" t="e">
        <f>#REF!-A602</f>
        <v>#REF!</v>
      </c>
      <c r="AK602" s="16"/>
      <c r="AL602" s="9">
        <f t="shared" si="134"/>
        <v>475530703.72</v>
      </c>
      <c r="AM602" s="16"/>
      <c r="AN602" s="16"/>
      <c r="AO602" s="16"/>
      <c r="AP602" s="16"/>
      <c r="AQ602" s="12" t="e">
        <f>#REF!+#REF!+#REF!</f>
        <v>#REF!</v>
      </c>
      <c r="AR602" s="12">
        <f t="shared" si="131"/>
        <v>-1137241.48</v>
      </c>
      <c r="AS602" s="12" t="e">
        <f>#REF!-AU602+#REF!+#REF!</f>
        <v>#REF!</v>
      </c>
      <c r="AT602" s="12" t="e">
        <f>AS602-VLOOKUP(A602,[1]选股结果!$A$2:$BJ$3005,48,FALSE)*0.08</f>
        <v>#REF!</v>
      </c>
      <c r="AU602" s="12">
        <f t="shared" si="135"/>
        <v>86656827.12</v>
      </c>
      <c r="AV602" s="12" t="e">
        <f>#REF!+S602+H602</f>
        <v>#REF!</v>
      </c>
      <c r="AW602" s="12" t="e">
        <f t="shared" si="136"/>
        <v>#REF!</v>
      </c>
      <c r="AX602" s="12" t="e">
        <f t="shared" si="137"/>
        <v>#REF!</v>
      </c>
      <c r="AY602" s="12" t="e">
        <f t="shared" si="138"/>
        <v>#REF!</v>
      </c>
      <c r="AZ602" s="12">
        <f t="shared" si="132"/>
        <v>-9073950213.91</v>
      </c>
      <c r="BA602" s="12">
        <f t="shared" si="133"/>
        <v>884239878.779999</v>
      </c>
      <c r="BB602" s="12" t="e">
        <f t="shared" si="139"/>
        <v>#REF!</v>
      </c>
    </row>
    <row r="603" spans="1:54">
      <c r="A603" s="5" t="s">
        <v>1255</v>
      </c>
      <c r="B603" s="5" t="s">
        <v>1256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40"/>
        <v>9003418747.89</v>
      </c>
      <c r="AF603" s="9">
        <f t="shared" si="141"/>
        <v>53984371.06</v>
      </c>
      <c r="AG603" s="9">
        <f t="shared" si="142"/>
        <v>10794950656.12</v>
      </c>
      <c r="AH603" s="9">
        <f t="shared" si="143"/>
        <v>10794716414.83</v>
      </c>
      <c r="AI603" s="9">
        <f t="shared" si="144"/>
        <v>10138269269.44</v>
      </c>
      <c r="AJ603" s="12" t="e">
        <f>#REF!-A603</f>
        <v>#REF!</v>
      </c>
      <c r="AK603" s="16"/>
      <c r="AL603" s="9">
        <f t="shared" si="134"/>
        <v>54218612.35</v>
      </c>
      <c r="AM603" s="16"/>
      <c r="AN603" s="16"/>
      <c r="AO603" s="16"/>
      <c r="AP603" s="16"/>
      <c r="AQ603" s="12" t="e">
        <f>#REF!+#REF!+#REF!</f>
        <v>#REF!</v>
      </c>
      <c r="AR603" s="12">
        <f t="shared" si="131"/>
        <v>-4460733.48</v>
      </c>
      <c r="AS603" s="12" t="e">
        <f>#REF!-AU603+#REF!+#REF!</f>
        <v>#REF!</v>
      </c>
      <c r="AT603" s="12" t="e">
        <f>AS603-VLOOKUP(A603,[1]选股结果!$A$2:$BJ$3005,48,FALSE)*0.08</f>
        <v>#REF!</v>
      </c>
      <c r="AU603" s="12">
        <f t="shared" si="135"/>
        <v>656447145.389999</v>
      </c>
      <c r="AV603" s="12" t="e">
        <f>#REF!+S603+H603</f>
        <v>#REF!</v>
      </c>
      <c r="AW603" s="12" t="e">
        <f t="shared" si="136"/>
        <v>#REF!</v>
      </c>
      <c r="AX603" s="12" t="e">
        <f t="shared" si="137"/>
        <v>#REF!</v>
      </c>
      <c r="AY603" s="12" t="e">
        <f t="shared" si="138"/>
        <v>#REF!</v>
      </c>
      <c r="AZ603" s="12">
        <f t="shared" si="132"/>
        <v>-9615037230.47</v>
      </c>
      <c r="BA603" s="12">
        <f t="shared" si="133"/>
        <v>10794950656.12</v>
      </c>
      <c r="BB603" s="12" t="e">
        <f t="shared" si="139"/>
        <v>#REF!</v>
      </c>
    </row>
    <row r="604" spans="1:54">
      <c r="A604" s="5" t="s">
        <v>1257</v>
      </c>
      <c r="B604" s="5" t="s">
        <v>1258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40"/>
        <v>8996121648.97</v>
      </c>
      <c r="AF604" s="9">
        <f t="shared" si="141"/>
        <v>8997367548.51</v>
      </c>
      <c r="AG604" s="9">
        <f t="shared" si="142"/>
        <v>31568066.450001</v>
      </c>
      <c r="AH604" s="9">
        <f t="shared" si="143"/>
        <v>55134234.250001</v>
      </c>
      <c r="AI604" s="9">
        <f t="shared" si="144"/>
        <v>31659056.920001</v>
      </c>
      <c r="AJ604" s="12" t="e">
        <f>#REF!-A604</f>
        <v>#REF!</v>
      </c>
      <c r="AK604" s="16"/>
      <c r="AL604" s="9">
        <f t="shared" si="134"/>
        <v>492831688.5</v>
      </c>
      <c r="AM604" s="16"/>
      <c r="AN604" s="16"/>
      <c r="AO604" s="16"/>
      <c r="AP604" s="16"/>
      <c r="AQ604" s="12" t="e">
        <f>#REF!+#REF!+#REF!</f>
        <v>#REF!</v>
      </c>
      <c r="AR604" s="12">
        <f t="shared" si="131"/>
        <v>-31252728.74</v>
      </c>
      <c r="AS604" s="12" t="e">
        <f>#REF!-AU604+#REF!+#REF!</f>
        <v>#REF!</v>
      </c>
      <c r="AT604" s="12" t="e">
        <f>AS604-VLOOKUP(A604,[1]选股结果!$A$2:$BJ$3005,48,FALSE)*0.08</f>
        <v>#REF!</v>
      </c>
      <c r="AU604" s="12">
        <f t="shared" si="135"/>
        <v>23475177.33</v>
      </c>
      <c r="AV604" s="12" t="e">
        <f>#REF!+S604+H604</f>
        <v>#REF!</v>
      </c>
      <c r="AW604" s="12" t="e">
        <f t="shared" si="136"/>
        <v>#REF!</v>
      </c>
      <c r="AX604" s="12" t="e">
        <f t="shared" si="137"/>
        <v>#REF!</v>
      </c>
      <c r="AY604" s="12" t="e">
        <f t="shared" si="138"/>
        <v>#REF!</v>
      </c>
      <c r="AZ604" s="12">
        <f t="shared" si="132"/>
        <v>-9048576413.34</v>
      </c>
      <c r="BA604" s="12">
        <f t="shared" si="133"/>
        <v>31568066.450001</v>
      </c>
      <c r="BB604" s="12" t="e">
        <f t="shared" si="139"/>
        <v>#REF!</v>
      </c>
    </row>
    <row r="605" spans="1:54">
      <c r="A605" s="5" t="s">
        <v>1259</v>
      </c>
      <c r="B605" s="5" t="s">
        <v>1260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40"/>
        <v>8989312427.01</v>
      </c>
      <c r="AF605" s="9">
        <f t="shared" si="141"/>
        <v>9837704607.07</v>
      </c>
      <c r="AG605" s="9">
        <f t="shared" si="142"/>
        <v>2277950522.34</v>
      </c>
      <c r="AH605" s="9">
        <f t="shared" si="143"/>
        <v>2323244657.19</v>
      </c>
      <c r="AI605" s="9">
        <f t="shared" si="144"/>
        <v>2010378709.37</v>
      </c>
      <c r="AJ605" s="12" t="e">
        <f>#REF!-A605</f>
        <v>#REF!</v>
      </c>
      <c r="AK605" s="16"/>
      <c r="AL605" s="9">
        <f t="shared" si="134"/>
        <v>1089544607.95</v>
      </c>
      <c r="AM605" s="16"/>
      <c r="AN605" s="16"/>
      <c r="AO605" s="16"/>
      <c r="AP605" s="16"/>
      <c r="AQ605" s="12" t="e">
        <f>#REF!+#REF!+#REF!</f>
        <v>#REF!</v>
      </c>
      <c r="AR605" s="12">
        <f t="shared" si="131"/>
        <v>-57328651.65</v>
      </c>
      <c r="AS605" s="12" t="e">
        <f>#REF!-AU605+#REF!+#REF!</f>
        <v>#REF!</v>
      </c>
      <c r="AT605" s="12" t="e">
        <f>AS605-VLOOKUP(A605,[1]选股结果!$A$2:$BJ$3005,48,FALSE)*0.08</f>
        <v>#REF!</v>
      </c>
      <c r="AU605" s="12">
        <f t="shared" si="135"/>
        <v>312865947.82</v>
      </c>
      <c r="AV605" s="12" t="e">
        <f>#REF!+S605+H605</f>
        <v>#REF!</v>
      </c>
      <c r="AW605" s="12" t="e">
        <f t="shared" si="136"/>
        <v>#REF!</v>
      </c>
      <c r="AX605" s="12" t="e">
        <f t="shared" si="137"/>
        <v>#REF!</v>
      </c>
      <c r="AY605" s="12" t="e">
        <f t="shared" si="138"/>
        <v>#REF!</v>
      </c>
      <c r="AZ605" s="12">
        <f t="shared" si="132"/>
        <v>-10467885163.24</v>
      </c>
      <c r="BA605" s="12">
        <f t="shared" si="133"/>
        <v>2277950522.34</v>
      </c>
      <c r="BB605" s="12" t="e">
        <f t="shared" si="139"/>
        <v>#REF!</v>
      </c>
    </row>
    <row r="606" spans="1:54">
      <c r="A606" s="5" t="s">
        <v>1261</v>
      </c>
      <c r="B606" s="5" t="s">
        <v>1262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40"/>
        <v>8961838865.37</v>
      </c>
      <c r="AF606" s="9">
        <f t="shared" si="141"/>
        <v>7582086658.54</v>
      </c>
      <c r="AG606" s="9">
        <f t="shared" si="142"/>
        <v>1371083944.87</v>
      </c>
      <c r="AH606" s="9">
        <f t="shared" si="143"/>
        <v>1367910361.73</v>
      </c>
      <c r="AI606" s="9">
        <f t="shared" si="144"/>
        <v>1070592588.6</v>
      </c>
      <c r="AJ606" s="12" t="e">
        <f>#REF!-A606</f>
        <v>#REF!</v>
      </c>
      <c r="AK606" s="16"/>
      <c r="AL606" s="9">
        <f t="shared" si="134"/>
        <v>602410266.85</v>
      </c>
      <c r="AM606" s="16"/>
      <c r="AN606" s="16"/>
      <c r="AO606" s="16"/>
      <c r="AP606" s="16"/>
      <c r="AQ606" s="12" t="e">
        <f>#REF!+#REF!+#REF!</f>
        <v>#REF!</v>
      </c>
      <c r="AR606" s="12">
        <f t="shared" si="131"/>
        <v>-2464643.18</v>
      </c>
      <c r="AS606" s="12" t="e">
        <f>#REF!-AU606+#REF!+#REF!</f>
        <v>#REF!</v>
      </c>
      <c r="AT606" s="12" t="e">
        <f>AS606-VLOOKUP(A606,[1]选股结果!$A$2:$BJ$3005,48,FALSE)*0.08</f>
        <v>#REF!</v>
      </c>
      <c r="AU606" s="12">
        <f t="shared" si="135"/>
        <v>297317773.13</v>
      </c>
      <c r="AV606" s="12" t="e">
        <f>#REF!+S606+H606</f>
        <v>#REF!</v>
      </c>
      <c r="AW606" s="12" t="e">
        <f t="shared" si="136"/>
        <v>#REF!</v>
      </c>
      <c r="AX606" s="12" t="e">
        <f t="shared" si="137"/>
        <v>#REF!</v>
      </c>
      <c r="AY606" s="12" t="e">
        <f t="shared" si="138"/>
        <v>#REF!</v>
      </c>
      <c r="AZ606" s="12">
        <f t="shared" si="132"/>
        <v>-9265531417.26</v>
      </c>
      <c r="BA606" s="12">
        <f t="shared" si="133"/>
        <v>1371083944.87</v>
      </c>
      <c r="BB606" s="12" t="e">
        <f t="shared" si="139"/>
        <v>#REF!</v>
      </c>
    </row>
    <row r="607" spans="1:54">
      <c r="A607" s="5" t="s">
        <v>1263</v>
      </c>
      <c r="B607" s="5" t="s">
        <v>1264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40"/>
        <v>8946411147.22</v>
      </c>
      <c r="AF607" s="9">
        <f t="shared" si="141"/>
        <v>8358428512.37</v>
      </c>
      <c r="AG607" s="9">
        <f t="shared" si="142"/>
        <v>551091595.439999</v>
      </c>
      <c r="AH607" s="9">
        <f t="shared" si="143"/>
        <v>557077084.359999</v>
      </c>
      <c r="AI607" s="9">
        <f t="shared" si="144"/>
        <v>367263258.069999</v>
      </c>
      <c r="AJ607" s="12" t="e">
        <f>#REF!-A607</f>
        <v>#REF!</v>
      </c>
      <c r="AK607" s="16"/>
      <c r="AL607" s="9">
        <f t="shared" si="134"/>
        <v>1763195479.83</v>
      </c>
      <c r="AM607" s="16"/>
      <c r="AN607" s="16"/>
      <c r="AO607" s="16"/>
      <c r="AP607" s="16"/>
      <c r="AQ607" s="12" t="e">
        <f>#REF!+#REF!+#REF!</f>
        <v>#REF!</v>
      </c>
      <c r="AR607" s="12">
        <f t="shared" si="131"/>
        <v>-20418230.48</v>
      </c>
      <c r="AS607" s="12" t="e">
        <f>#REF!-AU607+#REF!+#REF!</f>
        <v>#REF!</v>
      </c>
      <c r="AT607" s="12" t="e">
        <f>AS607-VLOOKUP(A607,[1]选股结果!$A$2:$BJ$3005,48,FALSE)*0.08</f>
        <v>#REF!</v>
      </c>
      <c r="AU607" s="12">
        <f t="shared" si="135"/>
        <v>189813826.29</v>
      </c>
      <c r="AV607" s="12" t="e">
        <f>#REF!+S607+H607</f>
        <v>#REF!</v>
      </c>
      <c r="AW607" s="12" t="e">
        <f t="shared" si="136"/>
        <v>#REF!</v>
      </c>
      <c r="AX607" s="12" t="e">
        <f t="shared" si="137"/>
        <v>#REF!</v>
      </c>
      <c r="AY607" s="12" t="e">
        <f t="shared" si="138"/>
        <v>#REF!</v>
      </c>
      <c r="AZ607" s="12">
        <f t="shared" si="132"/>
        <v>-9321657228.83</v>
      </c>
      <c r="BA607" s="12">
        <f t="shared" si="133"/>
        <v>551091595.439999</v>
      </c>
      <c r="BB607" s="12" t="e">
        <f t="shared" si="139"/>
        <v>#REF!</v>
      </c>
    </row>
    <row r="608" spans="1:54">
      <c r="A608" s="5" t="s">
        <v>1265</v>
      </c>
      <c r="B608" s="5" t="s">
        <v>1266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40"/>
        <v>8945085118.2</v>
      </c>
      <c r="AF608" s="9">
        <f t="shared" si="141"/>
        <v>8792975250.71</v>
      </c>
      <c r="AG608" s="9">
        <f t="shared" si="142"/>
        <v>338267580.260002</v>
      </c>
      <c r="AH608" s="9">
        <f t="shared" si="143"/>
        <v>365494949.340002</v>
      </c>
      <c r="AI608" s="9">
        <f t="shared" si="144"/>
        <v>273649763.790002</v>
      </c>
      <c r="AJ608" s="12" t="e">
        <f>#REF!-A608</f>
        <v>#REF!</v>
      </c>
      <c r="AK608" s="16"/>
      <c r="AL608" s="9">
        <f t="shared" si="134"/>
        <v>112001321.46</v>
      </c>
      <c r="AM608" s="16"/>
      <c r="AN608" s="16"/>
      <c r="AO608" s="16"/>
      <c r="AP608" s="16"/>
      <c r="AQ608" s="12" t="e">
        <f>#REF!+#REF!+#REF!</f>
        <v>#REF!</v>
      </c>
      <c r="AR608" s="12">
        <f t="shared" si="131"/>
        <v>-30753658.9</v>
      </c>
      <c r="AS608" s="12" t="e">
        <f>#REF!-AU608+#REF!+#REF!</f>
        <v>#REF!</v>
      </c>
      <c r="AT608" s="12" t="e">
        <f>AS608-VLOOKUP(A608,[1]选股结果!$A$2:$BJ$3005,48,FALSE)*0.08</f>
        <v>#REF!</v>
      </c>
      <c r="AU608" s="12">
        <f t="shared" si="135"/>
        <v>91845185.55</v>
      </c>
      <c r="AV608" s="12" t="e">
        <f>#REF!+S608+H608</f>
        <v>#REF!</v>
      </c>
      <c r="AW608" s="12" t="e">
        <f t="shared" si="136"/>
        <v>#REF!</v>
      </c>
      <c r="AX608" s="12" t="e">
        <f t="shared" si="137"/>
        <v>#REF!</v>
      </c>
      <c r="AY608" s="12" t="e">
        <f t="shared" si="138"/>
        <v>#REF!</v>
      </c>
      <c r="AZ608" s="12">
        <f t="shared" si="132"/>
        <v>-9260366026.32</v>
      </c>
      <c r="BA608" s="12">
        <f t="shared" si="133"/>
        <v>338267580.260002</v>
      </c>
      <c r="BB608" s="12" t="e">
        <f t="shared" si="139"/>
        <v>#REF!</v>
      </c>
    </row>
    <row r="609" spans="1:54">
      <c r="A609" s="5" t="s">
        <v>1267</v>
      </c>
      <c r="B609" s="5" t="s">
        <v>1268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40"/>
        <v>8929655522.64</v>
      </c>
      <c r="AF609" s="9">
        <f t="shared" si="141"/>
        <v>7394791321.39</v>
      </c>
      <c r="AG609" s="9">
        <f t="shared" si="142"/>
        <v>1479529234.02</v>
      </c>
      <c r="AH609" s="9">
        <f t="shared" si="143"/>
        <v>1477344106.73</v>
      </c>
      <c r="AI609" s="9">
        <f t="shared" si="144"/>
        <v>1322635057.89</v>
      </c>
      <c r="AJ609" s="12" t="e">
        <f>#REF!-A609</f>
        <v>#REF!</v>
      </c>
      <c r="AK609" s="16"/>
      <c r="AL609" s="9">
        <f t="shared" si="134"/>
        <v>250584797.93</v>
      </c>
      <c r="AM609" s="16"/>
      <c r="AN609" s="16"/>
      <c r="AO609" s="16"/>
      <c r="AP609" s="16"/>
      <c r="AQ609" s="12" t="e">
        <f>#REF!+#REF!+#REF!</f>
        <v>#REF!</v>
      </c>
      <c r="AR609" s="12">
        <f t="shared" si="131"/>
        <v>-93665.72</v>
      </c>
      <c r="AS609" s="12" t="e">
        <f>#REF!-AU609+#REF!+#REF!</f>
        <v>#REF!</v>
      </c>
      <c r="AT609" s="12" t="e">
        <f>AS609-VLOOKUP(A609,[1]选股结果!$A$2:$BJ$3005,48,FALSE)*0.08</f>
        <v>#REF!</v>
      </c>
      <c r="AU609" s="12">
        <f t="shared" si="135"/>
        <v>154709048.84</v>
      </c>
      <c r="AV609" s="12" t="e">
        <f>#REF!+S609+H609</f>
        <v>#REF!</v>
      </c>
      <c r="AW609" s="12" t="e">
        <f t="shared" si="136"/>
        <v>#REF!</v>
      </c>
      <c r="AX609" s="12" t="e">
        <f t="shared" si="137"/>
        <v>#REF!</v>
      </c>
      <c r="AY609" s="12" t="e">
        <f t="shared" si="138"/>
        <v>#REF!</v>
      </c>
      <c r="AZ609" s="12">
        <f t="shared" si="132"/>
        <v>-9017603146.07</v>
      </c>
      <c r="BA609" s="12">
        <f t="shared" si="133"/>
        <v>1479529234.02</v>
      </c>
      <c r="BB609" s="12" t="e">
        <f t="shared" si="139"/>
        <v>#REF!</v>
      </c>
    </row>
    <row r="610" spans="1:54">
      <c r="A610" s="5" t="s">
        <v>1269</v>
      </c>
      <c r="B610" s="5" t="s">
        <v>1270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40"/>
        <v>8867081257.36</v>
      </c>
      <c r="AF610" s="9">
        <f t="shared" si="141"/>
        <v>7735583172.11</v>
      </c>
      <c r="AG610" s="9">
        <f t="shared" si="142"/>
        <v>1105419788.48</v>
      </c>
      <c r="AH610" s="9">
        <f t="shared" si="143"/>
        <v>1107690996.97</v>
      </c>
      <c r="AI610" s="9">
        <f t="shared" si="144"/>
        <v>959034431.38</v>
      </c>
      <c r="AJ610" s="12" t="e">
        <f>#REF!-A610</f>
        <v>#REF!</v>
      </c>
      <c r="AK610" s="16"/>
      <c r="AL610" s="9">
        <f t="shared" si="134"/>
        <v>540932692.91</v>
      </c>
      <c r="AM610" s="16"/>
      <c r="AN610" s="16"/>
      <c r="AO610" s="16"/>
      <c r="AP610" s="16"/>
      <c r="AQ610" s="12" t="e">
        <f>#REF!+#REF!+#REF!</f>
        <v>#REF!</v>
      </c>
      <c r="AR610" s="12">
        <f t="shared" si="131"/>
        <v>-2733312.01</v>
      </c>
      <c r="AS610" s="12" t="e">
        <f>#REF!-AU610+#REF!+#REF!</f>
        <v>#REF!</v>
      </c>
      <c r="AT610" s="12" t="e">
        <f>AS610-VLOOKUP(A610,[1]选股结果!$A$2:$BJ$3005,48,FALSE)*0.08</f>
        <v>#REF!</v>
      </c>
      <c r="AU610" s="12">
        <f t="shared" si="135"/>
        <v>148656565.59</v>
      </c>
      <c r="AV610" s="12" t="e">
        <f>#REF!+S610+H610</f>
        <v>#REF!</v>
      </c>
      <c r="AW610" s="12" t="e">
        <f t="shared" si="136"/>
        <v>#REF!</v>
      </c>
      <c r="AX610" s="12" t="e">
        <f t="shared" si="137"/>
        <v>#REF!</v>
      </c>
      <c r="AY610" s="12" t="e">
        <f t="shared" si="138"/>
        <v>#REF!</v>
      </c>
      <c r="AZ610" s="12">
        <f t="shared" si="132"/>
        <v>-9078674961.5</v>
      </c>
      <c r="BA610" s="12">
        <f t="shared" si="133"/>
        <v>1105419788.48</v>
      </c>
      <c r="BB610" s="12" t="e">
        <f t="shared" si="139"/>
        <v>#REF!</v>
      </c>
    </row>
    <row r="611" spans="1:54">
      <c r="A611" s="5" t="s">
        <v>1271</v>
      </c>
      <c r="B611" s="5" t="s">
        <v>1272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40"/>
        <v>8856889368.67</v>
      </c>
      <c r="AF611" s="9">
        <f t="shared" si="141"/>
        <v>7942050043.33</v>
      </c>
      <c r="AG611" s="9">
        <f t="shared" si="142"/>
        <v>964345113.829999</v>
      </c>
      <c r="AH611" s="9">
        <f t="shared" si="143"/>
        <v>1027499162.74</v>
      </c>
      <c r="AI611" s="9">
        <f t="shared" si="144"/>
        <v>882817610.429999</v>
      </c>
      <c r="AJ611" s="12" t="e">
        <f>#REF!-A611</f>
        <v>#REF!</v>
      </c>
      <c r="AK611" s="16"/>
      <c r="AL611" s="9">
        <f t="shared" si="134"/>
        <v>106942531.12</v>
      </c>
      <c r="AM611" s="16"/>
      <c r="AN611" s="16"/>
      <c r="AO611" s="16"/>
      <c r="AP611" s="16"/>
      <c r="AQ611" s="12" t="e">
        <f>#REF!+#REF!+#REF!</f>
        <v>#REF!</v>
      </c>
      <c r="AR611" s="12">
        <f t="shared" si="131"/>
        <v>-63205607.52</v>
      </c>
      <c r="AS611" s="12" t="e">
        <f>#REF!-AU611+#REF!+#REF!</f>
        <v>#REF!</v>
      </c>
      <c r="AT611" s="12" t="e">
        <f>AS611-VLOOKUP(A611,[1]选股结果!$A$2:$BJ$3005,48,FALSE)*0.08</f>
        <v>#REF!</v>
      </c>
      <c r="AU611" s="12">
        <f t="shared" si="135"/>
        <v>144681552.310001</v>
      </c>
      <c r="AV611" s="12" t="e">
        <f>#REF!+S611+H611</f>
        <v>#REF!</v>
      </c>
      <c r="AW611" s="12" t="e">
        <f t="shared" si="136"/>
        <v>#REF!</v>
      </c>
      <c r="AX611" s="12" t="e">
        <f t="shared" si="137"/>
        <v>#REF!</v>
      </c>
      <c r="AY611" s="12" t="e">
        <f t="shared" si="138"/>
        <v>#REF!</v>
      </c>
      <c r="AZ611" s="12">
        <f t="shared" si="132"/>
        <v>-10181636120.87</v>
      </c>
      <c r="BA611" s="12">
        <f t="shared" si="133"/>
        <v>964345113.829999</v>
      </c>
      <c r="BB611" s="12" t="e">
        <f t="shared" si="139"/>
        <v>#REF!</v>
      </c>
    </row>
    <row r="612" spans="1:54">
      <c r="A612" s="5" t="s">
        <v>1273</v>
      </c>
      <c r="B612" s="5" t="s">
        <v>1274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40"/>
        <v>8845379954.25</v>
      </c>
      <c r="AF612" s="9">
        <f t="shared" si="141"/>
        <v>8528116129.66</v>
      </c>
      <c r="AG612" s="9">
        <f t="shared" si="142"/>
        <v>309222562.89</v>
      </c>
      <c r="AH612" s="9">
        <f t="shared" si="143"/>
        <v>310739926.8</v>
      </c>
      <c r="AI612" s="9">
        <f t="shared" si="144"/>
        <v>305750540.77</v>
      </c>
      <c r="AJ612" s="12" t="e">
        <f>#REF!-A612</f>
        <v>#REF!</v>
      </c>
      <c r="AK612" s="16"/>
      <c r="AL612" s="9">
        <f t="shared" si="134"/>
        <v>104027795.56</v>
      </c>
      <c r="AM612" s="16"/>
      <c r="AN612" s="16"/>
      <c r="AO612" s="16"/>
      <c r="AP612" s="16"/>
      <c r="AQ612" s="12" t="e">
        <f>#REF!+#REF!+#REF!</f>
        <v>#REF!</v>
      </c>
      <c r="AR612" s="12">
        <f t="shared" si="131"/>
        <v>-5832459.51</v>
      </c>
      <c r="AS612" s="12" t="e">
        <f>#REF!-AU612+#REF!+#REF!</f>
        <v>#REF!</v>
      </c>
      <c r="AT612" s="12" t="e">
        <f>AS612-VLOOKUP(A612,[1]选股结果!$A$2:$BJ$3005,48,FALSE)*0.08</f>
        <v>#REF!</v>
      </c>
      <c r="AU612" s="12">
        <f t="shared" si="135"/>
        <v>4989386.03000003</v>
      </c>
      <c r="AV612" s="12" t="e">
        <f>#REF!+S612+H612</f>
        <v>#REF!</v>
      </c>
      <c r="AW612" s="12" t="e">
        <f t="shared" si="136"/>
        <v>#REF!</v>
      </c>
      <c r="AX612" s="12" t="e">
        <f t="shared" si="137"/>
        <v>#REF!</v>
      </c>
      <c r="AY612" s="12" t="e">
        <f t="shared" si="138"/>
        <v>#REF!</v>
      </c>
      <c r="AZ612" s="12">
        <f t="shared" si="132"/>
        <v>-8861223633.15</v>
      </c>
      <c r="BA612" s="12">
        <f t="shared" si="133"/>
        <v>309222562.89</v>
      </c>
      <c r="BB612" s="12" t="e">
        <f t="shared" si="139"/>
        <v>#REF!</v>
      </c>
    </row>
    <row r="613" spans="1:54">
      <c r="A613" s="5" t="s">
        <v>1275</v>
      </c>
      <c r="B613" s="5" t="s">
        <v>1276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40"/>
        <v>8835642006.12</v>
      </c>
      <c r="AF613" s="9">
        <f t="shared" si="141"/>
        <v>7282492774.54</v>
      </c>
      <c r="AG613" s="9">
        <f t="shared" si="142"/>
        <v>1750925381.16</v>
      </c>
      <c r="AH613" s="9">
        <f t="shared" si="143"/>
        <v>1757617068.1</v>
      </c>
      <c r="AI613" s="9">
        <f t="shared" si="144"/>
        <v>1745881385.04</v>
      </c>
      <c r="AJ613" s="12" t="e">
        <f>#REF!-A613</f>
        <v>#REF!</v>
      </c>
      <c r="AK613" s="16"/>
      <c r="AL613" s="9">
        <f t="shared" si="134"/>
        <v>2333759684.01</v>
      </c>
      <c r="AM613" s="16"/>
      <c r="AN613" s="16"/>
      <c r="AO613" s="16"/>
      <c r="AP613" s="16"/>
      <c r="AQ613" s="12" t="e">
        <f>#REF!+#REF!+#REF!</f>
        <v>#REF!</v>
      </c>
      <c r="AR613" s="12">
        <f t="shared" si="131"/>
        <v>-17970321.42</v>
      </c>
      <c r="AS613" s="12" t="e">
        <f>#REF!-AU613+#REF!+#REF!</f>
        <v>#REF!</v>
      </c>
      <c r="AT613" s="12" t="e">
        <f>AS613-VLOOKUP(A613,[1]选股结果!$A$2:$BJ$3005,48,FALSE)*0.08</f>
        <v>#REF!</v>
      </c>
      <c r="AU613" s="12">
        <f t="shared" si="135"/>
        <v>11735683.0599999</v>
      </c>
      <c r="AV613" s="12" t="e">
        <f>#REF!+S613+H613</f>
        <v>#REF!</v>
      </c>
      <c r="AW613" s="12" t="e">
        <f t="shared" si="136"/>
        <v>#REF!</v>
      </c>
      <c r="AX613" s="12" t="e">
        <f t="shared" si="137"/>
        <v>#REF!</v>
      </c>
      <c r="AY613" s="12" t="e">
        <f t="shared" si="138"/>
        <v>#REF!</v>
      </c>
      <c r="AZ613" s="12">
        <f t="shared" si="132"/>
        <v>-8591830066.31</v>
      </c>
      <c r="BA613" s="12">
        <f t="shared" si="133"/>
        <v>1750925381.16</v>
      </c>
      <c r="BB613" s="12" t="e">
        <f t="shared" si="139"/>
        <v>#REF!</v>
      </c>
    </row>
    <row r="614" spans="1:54">
      <c r="A614" s="5" t="s">
        <v>1277</v>
      </c>
      <c r="B614" s="5" t="s">
        <v>1278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40"/>
        <v>8811115757.72</v>
      </c>
      <c r="AF614" s="9">
        <f t="shared" si="141"/>
        <v>6784753150.31</v>
      </c>
      <c r="AG614" s="9">
        <f t="shared" si="142"/>
        <v>1788443440.4</v>
      </c>
      <c r="AH614" s="9">
        <f t="shared" si="143"/>
        <v>1715704129.42</v>
      </c>
      <c r="AI614" s="9">
        <f t="shared" si="144"/>
        <v>1172316867.23</v>
      </c>
      <c r="AJ614" s="12" t="e">
        <f>#REF!-A614</f>
        <v>#REF!</v>
      </c>
      <c r="AK614" s="16"/>
      <c r="AL614" s="9">
        <f t="shared" si="134"/>
        <v>2047704132.82</v>
      </c>
      <c r="AM614" s="16"/>
      <c r="AN614" s="16"/>
      <c r="AO614" s="16"/>
      <c r="AP614" s="16"/>
      <c r="AQ614" s="12" t="e">
        <f>#REF!+#REF!+#REF!</f>
        <v>#REF!</v>
      </c>
      <c r="AR614" s="12">
        <f t="shared" si="131"/>
        <v>-4073060.2</v>
      </c>
      <c r="AS614" s="12" t="e">
        <f>#REF!-AU614+#REF!+#REF!</f>
        <v>#REF!</v>
      </c>
      <c r="AT614" s="12" t="e">
        <f>AS614-VLOOKUP(A614,[1]选股结果!$A$2:$BJ$3005,48,FALSE)*0.08</f>
        <v>#REF!</v>
      </c>
      <c r="AU614" s="12">
        <f t="shared" si="135"/>
        <v>543387262.19</v>
      </c>
      <c r="AV614" s="12" t="e">
        <f>#REF!+S614+H614</f>
        <v>#REF!</v>
      </c>
      <c r="AW614" s="12" t="e">
        <f t="shared" si="136"/>
        <v>#REF!</v>
      </c>
      <c r="AX614" s="12" t="e">
        <f t="shared" si="137"/>
        <v>#REF!</v>
      </c>
      <c r="AY614" s="12" t="e">
        <f t="shared" si="138"/>
        <v>#REF!</v>
      </c>
      <c r="AZ614" s="12">
        <f t="shared" si="132"/>
        <v>-9306613269.35</v>
      </c>
      <c r="BA614" s="12">
        <f t="shared" si="133"/>
        <v>1788443440.4</v>
      </c>
      <c r="BB614" s="12" t="e">
        <f t="shared" si="139"/>
        <v>#REF!</v>
      </c>
    </row>
    <row r="615" spans="1:54">
      <c r="A615" s="5" t="s">
        <v>1279</v>
      </c>
      <c r="B615" s="5" t="s">
        <v>1280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40"/>
        <v>8758878867.02</v>
      </c>
      <c r="AF615" s="9">
        <f t="shared" si="141"/>
        <v>8329810207.77</v>
      </c>
      <c r="AG615" s="9">
        <f t="shared" si="142"/>
        <v>315328408.210001</v>
      </c>
      <c r="AH615" s="9">
        <f t="shared" si="143"/>
        <v>313374698.390001</v>
      </c>
      <c r="AI615" s="9">
        <f t="shared" si="144"/>
        <v>256176491.950001</v>
      </c>
      <c r="AJ615" s="12" t="e">
        <f>#REF!-A615</f>
        <v>#REF!</v>
      </c>
      <c r="AK615" s="16"/>
      <c r="AL615" s="9">
        <f t="shared" si="134"/>
        <v>572498097.69</v>
      </c>
      <c r="AM615" s="16"/>
      <c r="AN615" s="16"/>
      <c r="AO615" s="16"/>
      <c r="AP615" s="16"/>
      <c r="AQ615" s="12" t="e">
        <f>#REF!+#REF!+#REF!</f>
        <v>#REF!</v>
      </c>
      <c r="AR615" s="12">
        <f t="shared" si="131"/>
        <v>-424443.48</v>
      </c>
      <c r="AS615" s="12" t="e">
        <f>#REF!-AU615+#REF!+#REF!</f>
        <v>#REF!</v>
      </c>
      <c r="AT615" s="12" t="e">
        <f>AS615-VLOOKUP(A615,[1]选股结果!$A$2:$BJ$3005,48,FALSE)*0.08</f>
        <v>#REF!</v>
      </c>
      <c r="AU615" s="12">
        <f t="shared" si="135"/>
        <v>57198206.44</v>
      </c>
      <c r="AV615" s="12" t="e">
        <f>#REF!+S615+H615</f>
        <v>#REF!</v>
      </c>
      <c r="AW615" s="12" t="e">
        <f t="shared" si="136"/>
        <v>#REF!</v>
      </c>
      <c r="AX615" s="12" t="e">
        <f t="shared" si="137"/>
        <v>#REF!</v>
      </c>
      <c r="AY615" s="12" t="e">
        <f t="shared" si="138"/>
        <v>#REF!</v>
      </c>
      <c r="AZ615" s="12">
        <f t="shared" si="132"/>
        <v>-8835679975.52</v>
      </c>
      <c r="BA615" s="12">
        <f t="shared" si="133"/>
        <v>315328408.210001</v>
      </c>
      <c r="BB615" s="12" t="e">
        <f t="shared" si="139"/>
        <v>#REF!</v>
      </c>
    </row>
    <row r="616" spans="1:54">
      <c r="A616" s="5" t="s">
        <v>1281</v>
      </c>
      <c r="B616" s="5" t="s">
        <v>1282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40"/>
        <v>8742993521.04</v>
      </c>
      <c r="AF616" s="9">
        <f t="shared" si="141"/>
        <v>8589497575.44</v>
      </c>
      <c r="AG616" s="9">
        <f t="shared" si="142"/>
        <v>119080622.150002</v>
      </c>
      <c r="AH616" s="9">
        <f t="shared" si="143"/>
        <v>118684211.610002</v>
      </c>
      <c r="AI616" s="9">
        <f t="shared" si="144"/>
        <v>92328846.310002</v>
      </c>
      <c r="AJ616" s="12" t="e">
        <f>#REF!-A616</f>
        <v>#REF!</v>
      </c>
      <c r="AK616" s="16"/>
      <c r="AL616" s="9">
        <f t="shared" si="134"/>
        <v>619375191.84</v>
      </c>
      <c r="AM616" s="16"/>
      <c r="AN616" s="16"/>
      <c r="AO616" s="16"/>
      <c r="AP616" s="16"/>
      <c r="AQ616" s="12" t="e">
        <f>#REF!+#REF!+#REF!</f>
        <v>#REF!</v>
      </c>
      <c r="AR616" s="12">
        <f t="shared" si="131"/>
        <v>-2264206.04</v>
      </c>
      <c r="AS616" s="12" t="e">
        <f>#REF!-AU616+#REF!+#REF!</f>
        <v>#REF!</v>
      </c>
      <c r="AT616" s="12" t="e">
        <f>AS616-VLOOKUP(A616,[1]选股结果!$A$2:$BJ$3005,48,FALSE)*0.08</f>
        <v>#REF!</v>
      </c>
      <c r="AU616" s="12">
        <f t="shared" si="135"/>
        <v>26355365.3</v>
      </c>
      <c r="AV616" s="12" t="e">
        <f>#REF!+S616+H616</f>
        <v>#REF!</v>
      </c>
      <c r="AW616" s="12" t="e">
        <f t="shared" si="136"/>
        <v>#REF!</v>
      </c>
      <c r="AX616" s="12" t="e">
        <f t="shared" si="137"/>
        <v>#REF!</v>
      </c>
      <c r="AY616" s="12" t="e">
        <f t="shared" si="138"/>
        <v>#REF!</v>
      </c>
      <c r="AZ616" s="12">
        <f t="shared" si="132"/>
        <v>-8816239002.26</v>
      </c>
      <c r="BA616" s="12">
        <f t="shared" si="133"/>
        <v>119080622.150002</v>
      </c>
      <c r="BB616" s="12" t="e">
        <f t="shared" si="139"/>
        <v>#REF!</v>
      </c>
    </row>
    <row r="617" spans="1:54">
      <c r="A617" s="5" t="s">
        <v>1283</v>
      </c>
      <c r="B617" s="5" t="s">
        <v>1284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40"/>
        <v>8704189772.82</v>
      </c>
      <c r="AF617" s="9">
        <f t="shared" si="141"/>
        <v>7434780184.91</v>
      </c>
      <c r="AG617" s="9">
        <f t="shared" si="142"/>
        <v>1960894546.38</v>
      </c>
      <c r="AH617" s="9">
        <f t="shared" si="143"/>
        <v>1959862135.41</v>
      </c>
      <c r="AI617" s="9">
        <f t="shared" si="144"/>
        <v>1440048720.01</v>
      </c>
      <c r="AJ617" s="12" t="e">
        <f>#REF!-A617</f>
        <v>#REF!</v>
      </c>
      <c r="AK617" s="16"/>
      <c r="AL617" s="9">
        <f t="shared" si="134"/>
        <v>156699479.83</v>
      </c>
      <c r="AM617" s="16"/>
      <c r="AN617" s="16"/>
      <c r="AO617" s="16"/>
      <c r="AP617" s="16"/>
      <c r="AQ617" s="12" t="e">
        <f>#REF!+#REF!+#REF!</f>
        <v>#REF!</v>
      </c>
      <c r="AR617" s="12">
        <f t="shared" si="131"/>
        <v>0</v>
      </c>
      <c r="AS617" s="12" t="e">
        <f>#REF!-AU617+#REF!+#REF!</f>
        <v>#REF!</v>
      </c>
      <c r="AT617" s="12" t="e">
        <f>AS617-VLOOKUP(A617,[1]选股结果!$A$2:$BJ$3005,48,FALSE)*0.08</f>
        <v>#REF!</v>
      </c>
      <c r="AU617" s="12">
        <f t="shared" si="135"/>
        <v>519813415.4</v>
      </c>
      <c r="AV617" s="12" t="e">
        <f>#REF!+S617+H617</f>
        <v>#REF!</v>
      </c>
      <c r="AW617" s="12" t="e">
        <f t="shared" si="136"/>
        <v>#REF!</v>
      </c>
      <c r="AX617" s="12" t="e">
        <f t="shared" si="137"/>
        <v>#REF!</v>
      </c>
      <c r="AY617" s="12" t="e">
        <f t="shared" si="138"/>
        <v>#REF!</v>
      </c>
      <c r="AZ617" s="12">
        <f t="shared" si="132"/>
        <v>-9353147815.91</v>
      </c>
      <c r="BA617" s="12">
        <f t="shared" si="133"/>
        <v>1960894546.38</v>
      </c>
      <c r="BB617" s="12" t="e">
        <f t="shared" si="139"/>
        <v>#REF!</v>
      </c>
    </row>
    <row r="618" spans="1:54">
      <c r="A618" s="5" t="s">
        <v>1285</v>
      </c>
      <c r="B618" s="5" t="s">
        <v>1286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40"/>
        <v>8688259012.97</v>
      </c>
      <c r="AF618" s="9">
        <f t="shared" si="141"/>
        <v>6956472553.54</v>
      </c>
      <c r="AG618" s="9">
        <f t="shared" si="142"/>
        <v>1974050854.71</v>
      </c>
      <c r="AH618" s="9">
        <f t="shared" si="143"/>
        <v>1949289550.39</v>
      </c>
      <c r="AI618" s="9">
        <f t="shared" si="144"/>
        <v>1435521035.26</v>
      </c>
      <c r="AJ618" s="12" t="e">
        <f>#REF!-A618</f>
        <v>#REF!</v>
      </c>
      <c r="AK618" s="16"/>
      <c r="AL618" s="9">
        <f t="shared" si="134"/>
        <v>634131731.68</v>
      </c>
      <c r="AM618" s="16"/>
      <c r="AN618" s="16"/>
      <c r="AO618" s="16"/>
      <c r="AP618" s="16"/>
      <c r="AQ618" s="12" t="e">
        <f>#REF!+#REF!+#REF!</f>
        <v>#REF!</v>
      </c>
      <c r="AR618" s="12">
        <f t="shared" si="131"/>
        <v>-7138473.74</v>
      </c>
      <c r="AS618" s="12" t="e">
        <f>#REF!-AU618+#REF!+#REF!</f>
        <v>#REF!</v>
      </c>
      <c r="AT618" s="12" t="e">
        <f>AS618-VLOOKUP(A618,[1]选股结果!$A$2:$BJ$3005,48,FALSE)*0.08</f>
        <v>#REF!</v>
      </c>
      <c r="AU618" s="12">
        <f t="shared" si="135"/>
        <v>513768515.13</v>
      </c>
      <c r="AV618" s="12" t="e">
        <f>#REF!+S618+H618</f>
        <v>#REF!</v>
      </c>
      <c r="AW618" s="12" t="e">
        <f t="shared" si="136"/>
        <v>#REF!</v>
      </c>
      <c r="AX618" s="12" t="e">
        <f t="shared" si="137"/>
        <v>#REF!</v>
      </c>
      <c r="AY618" s="12" t="e">
        <f t="shared" si="138"/>
        <v>#REF!</v>
      </c>
      <c r="AZ618" s="12">
        <f t="shared" si="132"/>
        <v>-9584639924.06</v>
      </c>
      <c r="BA618" s="12">
        <f t="shared" si="133"/>
        <v>1974050854.71</v>
      </c>
      <c r="BB618" s="12" t="e">
        <f t="shared" si="139"/>
        <v>#REF!</v>
      </c>
    </row>
    <row r="619" spans="1:54">
      <c r="A619" s="5" t="s">
        <v>1287</v>
      </c>
      <c r="B619" s="5" t="s">
        <v>1288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40"/>
        <v>8638301181</v>
      </c>
      <c r="AF619" s="9">
        <f t="shared" si="141"/>
        <v>9338835991</v>
      </c>
      <c r="AG619" s="9">
        <f t="shared" si="142"/>
        <v>-701532041</v>
      </c>
      <c r="AH619" s="9">
        <f t="shared" si="143"/>
        <v>-698077229</v>
      </c>
      <c r="AI619" s="9">
        <f t="shared" si="144"/>
        <v>-743491094</v>
      </c>
      <c r="AJ619" s="12" t="e">
        <f>#REF!-A619</f>
        <v>#REF!</v>
      </c>
      <c r="AK619" s="16"/>
      <c r="AL619" s="9">
        <f t="shared" si="134"/>
        <v>335707173</v>
      </c>
      <c r="AM619" s="16"/>
      <c r="AN619" s="16"/>
      <c r="AO619" s="16"/>
      <c r="AP619" s="16"/>
      <c r="AQ619" s="12" t="e">
        <f>#REF!+#REF!+#REF!</f>
        <v>#REF!</v>
      </c>
      <c r="AR619" s="12">
        <f t="shared" si="131"/>
        <v>-6436034</v>
      </c>
      <c r="AS619" s="12" t="e">
        <f>#REF!-AU619+#REF!+#REF!</f>
        <v>#REF!</v>
      </c>
      <c r="AT619" s="12" t="e">
        <f>AS619-VLOOKUP(A619,[1]选股结果!$A$2:$BJ$3005,48,FALSE)*0.08</f>
        <v>#REF!</v>
      </c>
      <c r="AU619" s="12">
        <f t="shared" si="135"/>
        <v>45413865</v>
      </c>
      <c r="AV619" s="12" t="e">
        <f>#REF!+S619+H619</f>
        <v>#REF!</v>
      </c>
      <c r="AW619" s="12" t="e">
        <f t="shared" si="136"/>
        <v>#REF!</v>
      </c>
      <c r="AX619" s="12" t="e">
        <f t="shared" si="137"/>
        <v>#REF!</v>
      </c>
      <c r="AY619" s="12" t="e">
        <f t="shared" si="138"/>
        <v>#REF!</v>
      </c>
      <c r="AZ619" s="12">
        <f t="shared" si="132"/>
        <v>-8904262937</v>
      </c>
      <c r="BA619" s="12">
        <f t="shared" si="133"/>
        <v>-701532041</v>
      </c>
      <c r="BB619" s="12" t="e">
        <f t="shared" si="139"/>
        <v>#REF!</v>
      </c>
    </row>
    <row r="620" spans="1:54">
      <c r="A620" s="5" t="s">
        <v>1289</v>
      </c>
      <c r="B620" s="5" t="s">
        <v>1290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40"/>
        <v>8629345347.58</v>
      </c>
      <c r="AF620" s="9">
        <f t="shared" si="141"/>
        <v>7993861821.86</v>
      </c>
      <c r="AG620" s="9">
        <f t="shared" si="142"/>
        <v>825205352.999999</v>
      </c>
      <c r="AH620" s="9">
        <f t="shared" si="143"/>
        <v>813378004.929999</v>
      </c>
      <c r="AI620" s="9">
        <f t="shared" si="144"/>
        <v>617555159.759999</v>
      </c>
      <c r="AJ620" s="12" t="e">
        <f>#REF!-A620</f>
        <v>#REF!</v>
      </c>
      <c r="AK620" s="16"/>
      <c r="AL620" s="9">
        <f t="shared" si="134"/>
        <v>2232809649.98</v>
      </c>
      <c r="AM620" s="16"/>
      <c r="AN620" s="16"/>
      <c r="AO620" s="16"/>
      <c r="AP620" s="16"/>
      <c r="AQ620" s="12" t="e">
        <f>#REF!+#REF!+#REF!</f>
        <v>#REF!</v>
      </c>
      <c r="AR620" s="12">
        <f t="shared" si="131"/>
        <v>-10736620.58</v>
      </c>
      <c r="AS620" s="12" t="e">
        <f>#REF!-AU620+#REF!+#REF!</f>
        <v>#REF!</v>
      </c>
      <c r="AT620" s="12" t="e">
        <f>AS620-VLOOKUP(A620,[1]选股结果!$A$2:$BJ$3005,48,FALSE)*0.08</f>
        <v>#REF!</v>
      </c>
      <c r="AU620" s="12">
        <f t="shared" si="135"/>
        <v>195822845.17</v>
      </c>
      <c r="AV620" s="12" t="e">
        <f>#REF!+S620+H620</f>
        <v>#REF!</v>
      </c>
      <c r="AW620" s="12" t="e">
        <f t="shared" si="136"/>
        <v>#REF!</v>
      </c>
      <c r="AX620" s="12" t="e">
        <f t="shared" si="137"/>
        <v>#REF!</v>
      </c>
      <c r="AY620" s="12" t="e">
        <f t="shared" si="138"/>
        <v>#REF!</v>
      </c>
      <c r="AZ620" s="12">
        <f t="shared" si="132"/>
        <v>-9078543191.68</v>
      </c>
      <c r="BA620" s="12">
        <f t="shared" si="133"/>
        <v>825205352.999999</v>
      </c>
      <c r="BB620" s="12" t="e">
        <f t="shared" si="139"/>
        <v>#REF!</v>
      </c>
    </row>
    <row r="621" spans="1:54">
      <c r="A621" s="5" t="s">
        <v>1291</v>
      </c>
      <c r="B621" s="5" t="s">
        <v>1292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40"/>
        <v>8617245582.07</v>
      </c>
      <c r="AF621" s="9">
        <f t="shared" si="141"/>
        <v>6565748113.61</v>
      </c>
      <c r="AG621" s="9">
        <f t="shared" si="142"/>
        <v>1990488847.89</v>
      </c>
      <c r="AH621" s="9">
        <f t="shared" si="143"/>
        <v>1966913432.22</v>
      </c>
      <c r="AI621" s="9">
        <f t="shared" si="144"/>
        <v>1693955151.99</v>
      </c>
      <c r="AJ621" s="12" t="e">
        <f>#REF!-A621</f>
        <v>#REF!</v>
      </c>
      <c r="AK621" s="16"/>
      <c r="AL621" s="9">
        <f t="shared" si="134"/>
        <v>1620761349.09</v>
      </c>
      <c r="AM621" s="16"/>
      <c r="AN621" s="16"/>
      <c r="AO621" s="16"/>
      <c r="AP621" s="16"/>
      <c r="AQ621" s="12" t="e">
        <f>#REF!+#REF!+#REF!</f>
        <v>#REF!</v>
      </c>
      <c r="AR621" s="12">
        <f t="shared" si="131"/>
        <v>-1401273.85</v>
      </c>
      <c r="AS621" s="12" t="e">
        <f>#REF!-AU621+#REF!+#REF!</f>
        <v>#REF!</v>
      </c>
      <c r="AT621" s="12" t="e">
        <f>AS621-VLOOKUP(A621,[1]选股结果!$A$2:$BJ$3005,48,FALSE)*0.08</f>
        <v>#REF!</v>
      </c>
      <c r="AU621" s="12">
        <f t="shared" si="135"/>
        <v>272958280.23</v>
      </c>
      <c r="AV621" s="12" t="e">
        <f>#REF!+S621+H621</f>
        <v>#REF!</v>
      </c>
      <c r="AW621" s="12" t="e">
        <f t="shared" si="136"/>
        <v>#REF!</v>
      </c>
      <c r="AX621" s="12" t="e">
        <f t="shared" si="137"/>
        <v>#REF!</v>
      </c>
      <c r="AY621" s="12" t="e">
        <f t="shared" si="138"/>
        <v>#REF!</v>
      </c>
      <c r="AZ621" s="12">
        <f t="shared" si="132"/>
        <v>-8916238217.28</v>
      </c>
      <c r="BA621" s="12">
        <f t="shared" si="133"/>
        <v>1990488847.89</v>
      </c>
      <c r="BB621" s="12" t="e">
        <f t="shared" si="139"/>
        <v>#REF!</v>
      </c>
    </row>
    <row r="622" spans="1:54">
      <c r="A622" s="5" t="s">
        <v>1293</v>
      </c>
      <c r="B622" s="5" t="s">
        <v>1294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40"/>
        <v>8597935780.33</v>
      </c>
      <c r="AF622" s="9">
        <f t="shared" si="141"/>
        <v>8132043500.77</v>
      </c>
      <c r="AG622" s="9">
        <f t="shared" si="142"/>
        <v>442193505.05</v>
      </c>
      <c r="AH622" s="9">
        <f t="shared" si="143"/>
        <v>440153240.33</v>
      </c>
      <c r="AI622" s="9">
        <f t="shared" si="144"/>
        <v>336995133.27</v>
      </c>
      <c r="AJ622" s="12" t="e">
        <f>#REF!-A622</f>
        <v>#REF!</v>
      </c>
      <c r="AK622" s="16"/>
      <c r="AL622" s="9">
        <f t="shared" si="134"/>
        <v>299727507.78</v>
      </c>
      <c r="AM622" s="16"/>
      <c r="AN622" s="16"/>
      <c r="AO622" s="16"/>
      <c r="AP622" s="16"/>
      <c r="AQ622" s="12" t="e">
        <f>#REF!+#REF!+#REF!</f>
        <v>#REF!</v>
      </c>
      <c r="AR622" s="12">
        <f t="shared" si="131"/>
        <v>-2541256.86</v>
      </c>
      <c r="AS622" s="12" t="e">
        <f>#REF!-AU622+#REF!+#REF!</f>
        <v>#REF!</v>
      </c>
      <c r="AT622" s="12" t="e">
        <f>AS622-VLOOKUP(A622,[1]选股结果!$A$2:$BJ$3005,48,FALSE)*0.08</f>
        <v>#REF!</v>
      </c>
      <c r="AU622" s="12">
        <f t="shared" si="135"/>
        <v>103158107.06</v>
      </c>
      <c r="AV622" s="12" t="e">
        <f>#REF!+S622+H622</f>
        <v>#REF!</v>
      </c>
      <c r="AW622" s="12" t="e">
        <f t="shared" si="136"/>
        <v>#REF!</v>
      </c>
      <c r="AX622" s="12" t="e">
        <f t="shared" si="137"/>
        <v>#REF!</v>
      </c>
      <c r="AY622" s="12" t="e">
        <f t="shared" si="138"/>
        <v>#REF!</v>
      </c>
      <c r="AZ622" s="12">
        <f t="shared" si="132"/>
        <v>-8876516578.76</v>
      </c>
      <c r="BA622" s="12">
        <f t="shared" si="133"/>
        <v>442193505.05</v>
      </c>
      <c r="BB622" s="12" t="e">
        <f t="shared" si="139"/>
        <v>#REF!</v>
      </c>
    </row>
    <row r="623" spans="1:54">
      <c r="A623" s="5" t="s">
        <v>1295</v>
      </c>
      <c r="B623" s="5" t="s">
        <v>1296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40"/>
        <v>8541244376.51</v>
      </c>
      <c r="AF623" s="9">
        <f t="shared" si="141"/>
        <v>7707209858.18</v>
      </c>
      <c r="AG623" s="9">
        <f t="shared" si="142"/>
        <v>1169114695.19</v>
      </c>
      <c r="AH623" s="9">
        <f t="shared" si="143"/>
        <v>1162482945.52</v>
      </c>
      <c r="AI623" s="9">
        <f t="shared" si="144"/>
        <v>958324509.97</v>
      </c>
      <c r="AJ623" s="12" t="e">
        <f>#REF!-A623</f>
        <v>#REF!</v>
      </c>
      <c r="AK623" s="16"/>
      <c r="AL623" s="9">
        <f t="shared" si="134"/>
        <v>542623246.33</v>
      </c>
      <c r="AM623" s="16"/>
      <c r="AN623" s="16"/>
      <c r="AO623" s="16"/>
      <c r="AP623" s="16"/>
      <c r="AQ623" s="12" t="e">
        <f>#REF!+#REF!+#REF!</f>
        <v>#REF!</v>
      </c>
      <c r="AR623" s="12">
        <f t="shared" si="131"/>
        <v>-5360974.57</v>
      </c>
      <c r="AS623" s="12" t="e">
        <f>#REF!-AU623+#REF!+#REF!</f>
        <v>#REF!</v>
      </c>
      <c r="AT623" s="12" t="e">
        <f>AS623-VLOOKUP(A623,[1]选股结果!$A$2:$BJ$3005,48,FALSE)*0.08</f>
        <v>#REF!</v>
      </c>
      <c r="AU623" s="12">
        <f t="shared" si="135"/>
        <v>204158435.55</v>
      </c>
      <c r="AV623" s="12" t="e">
        <f>#REF!+S623+H623</f>
        <v>#REF!</v>
      </c>
      <c r="AW623" s="12" t="e">
        <f t="shared" si="136"/>
        <v>#REF!</v>
      </c>
      <c r="AX623" s="12" t="e">
        <f t="shared" si="137"/>
        <v>#REF!</v>
      </c>
      <c r="AY623" s="12" t="e">
        <f t="shared" si="138"/>
        <v>#REF!</v>
      </c>
      <c r="AZ623" s="12">
        <f t="shared" si="132"/>
        <v>-9360195937.19</v>
      </c>
      <c r="BA623" s="12">
        <f t="shared" si="133"/>
        <v>1169114695.19</v>
      </c>
      <c r="BB623" s="12" t="e">
        <f t="shared" si="139"/>
        <v>#REF!</v>
      </c>
    </row>
    <row r="624" spans="1:54">
      <c r="A624" s="5" t="s">
        <v>1297</v>
      </c>
      <c r="B624" s="5" t="s">
        <v>1298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40"/>
        <v>8538999000</v>
      </c>
      <c r="AF624" s="9">
        <f t="shared" si="141"/>
        <v>7637361000</v>
      </c>
      <c r="AG624" s="9">
        <f t="shared" si="142"/>
        <v>1191542000</v>
      </c>
      <c r="AH624" s="9">
        <f t="shared" si="143"/>
        <v>1206824000</v>
      </c>
      <c r="AI624" s="9">
        <f t="shared" si="144"/>
        <v>891292000</v>
      </c>
      <c r="AJ624" s="12" t="e">
        <f>#REF!-A624</f>
        <v>#REF!</v>
      </c>
      <c r="AK624" s="16"/>
      <c r="AL624" s="9">
        <f t="shared" si="134"/>
        <v>2295728000</v>
      </c>
      <c r="AM624" s="16"/>
      <c r="AN624" s="16"/>
      <c r="AO624" s="16"/>
      <c r="AP624" s="16"/>
      <c r="AQ624" s="12" t="e">
        <f>#REF!+#REF!+#REF!</f>
        <v>#REF!</v>
      </c>
      <c r="AR624" s="12">
        <f t="shared" si="131"/>
        <v>-94958000</v>
      </c>
      <c r="AS624" s="12" t="e">
        <f>#REF!-AU624+#REF!+#REF!</f>
        <v>#REF!</v>
      </c>
      <c r="AT624" s="12" t="e">
        <f>AS624-VLOOKUP(A624,[1]选股结果!$A$2:$BJ$3005,48,FALSE)*0.08</f>
        <v>#REF!</v>
      </c>
      <c r="AU624" s="12">
        <f t="shared" si="135"/>
        <v>315532000</v>
      </c>
      <c r="AV624" s="12" t="e">
        <f>#REF!+S624+H624</f>
        <v>#REF!</v>
      </c>
      <c r="AW624" s="12" t="e">
        <f t="shared" si="136"/>
        <v>#REF!</v>
      </c>
      <c r="AX624" s="12" t="e">
        <f t="shared" si="137"/>
        <v>#REF!</v>
      </c>
      <c r="AY624" s="12" t="e">
        <f t="shared" si="138"/>
        <v>#REF!</v>
      </c>
      <c r="AZ624" s="12">
        <f t="shared" si="132"/>
        <v>-8431837000</v>
      </c>
      <c r="BA624" s="12">
        <f t="shared" si="133"/>
        <v>1191542000</v>
      </c>
      <c r="BB624" s="12" t="e">
        <f t="shared" si="139"/>
        <v>#REF!</v>
      </c>
    </row>
    <row r="625" spans="1:54">
      <c r="A625" s="5" t="s">
        <v>1299</v>
      </c>
      <c r="B625" s="5" t="s">
        <v>1300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40"/>
        <v>8524413189.2</v>
      </c>
      <c r="AF625" s="9">
        <f t="shared" si="141"/>
        <v>8316669774.6</v>
      </c>
      <c r="AG625" s="9">
        <f t="shared" si="142"/>
        <v>239594906.679999</v>
      </c>
      <c r="AH625" s="9">
        <f t="shared" si="143"/>
        <v>246043004.229999</v>
      </c>
      <c r="AI625" s="9">
        <f t="shared" si="144"/>
        <v>189769674.919999</v>
      </c>
      <c r="AJ625" s="12" t="e">
        <f>#REF!-A625</f>
        <v>#REF!</v>
      </c>
      <c r="AK625" s="16"/>
      <c r="AL625" s="9">
        <f t="shared" si="134"/>
        <v>118781999.46</v>
      </c>
      <c r="AM625" s="16"/>
      <c r="AN625" s="16"/>
      <c r="AO625" s="16"/>
      <c r="AP625" s="16"/>
      <c r="AQ625" s="12" t="e">
        <f>#REF!+#REF!+#REF!</f>
        <v>#REF!</v>
      </c>
      <c r="AR625" s="12">
        <f t="shared" si="131"/>
        <v>-7152639.58</v>
      </c>
      <c r="AS625" s="12" t="e">
        <f>#REF!-AU625+#REF!+#REF!</f>
        <v>#REF!</v>
      </c>
      <c r="AT625" s="12" t="e">
        <f>AS625-VLOOKUP(A625,[1]选股结果!$A$2:$BJ$3005,48,FALSE)*0.08</f>
        <v>#REF!</v>
      </c>
      <c r="AU625" s="12">
        <f t="shared" si="135"/>
        <v>56273329.31</v>
      </c>
      <c r="AV625" s="12" t="e">
        <f>#REF!+S625+H625</f>
        <v>#REF!</v>
      </c>
      <c r="AW625" s="12" t="e">
        <f t="shared" si="136"/>
        <v>#REF!</v>
      </c>
      <c r="AX625" s="12" t="e">
        <f t="shared" si="137"/>
        <v>#REF!</v>
      </c>
      <c r="AY625" s="12" t="e">
        <f t="shared" si="138"/>
        <v>#REF!</v>
      </c>
      <c r="AZ625" s="12">
        <f t="shared" si="132"/>
        <v>-8588368132.01</v>
      </c>
      <c r="BA625" s="12">
        <f t="shared" si="133"/>
        <v>239594906.679999</v>
      </c>
      <c r="BB625" s="12" t="e">
        <f t="shared" si="139"/>
        <v>#REF!</v>
      </c>
    </row>
    <row r="626" spans="1:54">
      <c r="A626" s="5" t="s">
        <v>1301</v>
      </c>
      <c r="B626" s="5" t="s">
        <v>1302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40"/>
        <v>8519852900.39</v>
      </c>
      <c r="AF626" s="9">
        <f t="shared" si="141"/>
        <v>8242198401.01</v>
      </c>
      <c r="AG626" s="9">
        <f t="shared" si="142"/>
        <v>286384696.96</v>
      </c>
      <c r="AH626" s="9">
        <f t="shared" si="143"/>
        <v>374398707.36</v>
      </c>
      <c r="AI626" s="9">
        <f t="shared" si="144"/>
        <v>279667223.33</v>
      </c>
      <c r="AJ626" s="12" t="e">
        <f>#REF!-A626</f>
        <v>#REF!</v>
      </c>
      <c r="AK626" s="16"/>
      <c r="AL626" s="9">
        <f t="shared" si="134"/>
        <v>554148137.39</v>
      </c>
      <c r="AM626" s="16"/>
      <c r="AN626" s="16"/>
      <c r="AO626" s="16"/>
      <c r="AP626" s="16"/>
      <c r="AQ626" s="12" t="e">
        <f>#REF!+#REF!+#REF!</f>
        <v>#REF!</v>
      </c>
      <c r="AR626" s="12">
        <f t="shared" si="131"/>
        <v>-89697331.06</v>
      </c>
      <c r="AS626" s="12" t="e">
        <f>#REF!-AU626+#REF!+#REF!</f>
        <v>#REF!</v>
      </c>
      <c r="AT626" s="12" t="e">
        <f>AS626-VLOOKUP(A626,[1]选股结果!$A$2:$BJ$3005,48,FALSE)*0.08</f>
        <v>#REF!</v>
      </c>
      <c r="AU626" s="12">
        <f t="shared" si="135"/>
        <v>94731484.03</v>
      </c>
      <c r="AV626" s="12" t="e">
        <f>#REF!+S626+H626</f>
        <v>#REF!</v>
      </c>
      <c r="AW626" s="12" t="e">
        <f t="shared" si="136"/>
        <v>#REF!</v>
      </c>
      <c r="AX626" s="12" t="e">
        <f t="shared" si="137"/>
        <v>#REF!</v>
      </c>
      <c r="AY626" s="12" t="e">
        <f t="shared" si="138"/>
        <v>#REF!</v>
      </c>
      <c r="AZ626" s="12">
        <f t="shared" si="132"/>
        <v>-8838718917.21</v>
      </c>
      <c r="BA626" s="12">
        <f t="shared" si="133"/>
        <v>286384696.96</v>
      </c>
      <c r="BB626" s="12" t="e">
        <f t="shared" si="139"/>
        <v>#REF!</v>
      </c>
    </row>
    <row r="627" spans="1:54">
      <c r="A627" s="5" t="s">
        <v>1303</v>
      </c>
      <c r="B627" s="5" t="s">
        <v>1304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40"/>
        <v>8499007422.48</v>
      </c>
      <c r="AF627" s="9">
        <f t="shared" si="141"/>
        <v>6049030249.64</v>
      </c>
      <c r="AG627" s="9">
        <f t="shared" si="142"/>
        <v>2459802530.25</v>
      </c>
      <c r="AH627" s="9">
        <f t="shared" si="143"/>
        <v>2466702130.2</v>
      </c>
      <c r="AI627" s="9">
        <f t="shared" si="144"/>
        <v>1869959846.36</v>
      </c>
      <c r="AJ627" s="12" t="e">
        <f>#REF!-A627</f>
        <v>#REF!</v>
      </c>
      <c r="AK627" s="16"/>
      <c r="AL627" s="9">
        <f t="shared" si="134"/>
        <v>883233969.07</v>
      </c>
      <c r="AM627" s="16"/>
      <c r="AN627" s="16"/>
      <c r="AO627" s="16"/>
      <c r="AP627" s="16"/>
      <c r="AQ627" s="12" t="e">
        <f>#REF!+#REF!+#REF!</f>
        <v>#REF!</v>
      </c>
      <c r="AR627" s="12">
        <f t="shared" si="131"/>
        <v>-11435104.23</v>
      </c>
      <c r="AS627" s="12" t="e">
        <f>#REF!-AU627+#REF!+#REF!</f>
        <v>#REF!</v>
      </c>
      <c r="AT627" s="12" t="e">
        <f>AS627-VLOOKUP(A627,[1]选股结果!$A$2:$BJ$3005,48,FALSE)*0.08</f>
        <v>#REF!</v>
      </c>
      <c r="AU627" s="12">
        <f t="shared" si="135"/>
        <v>596742283.84</v>
      </c>
      <c r="AV627" s="12" t="e">
        <f>#REF!+S627+H627</f>
        <v>#REF!</v>
      </c>
      <c r="AW627" s="12" t="e">
        <f t="shared" si="136"/>
        <v>#REF!</v>
      </c>
      <c r="AX627" s="12" t="e">
        <f t="shared" si="137"/>
        <v>#REF!</v>
      </c>
      <c r="AY627" s="12" t="e">
        <f t="shared" si="138"/>
        <v>#REF!</v>
      </c>
      <c r="AZ627" s="12">
        <f t="shared" si="132"/>
        <v>-9366988091.27</v>
      </c>
      <c r="BA627" s="12">
        <f t="shared" si="133"/>
        <v>2459802530.25</v>
      </c>
      <c r="BB627" s="12" t="e">
        <f t="shared" si="139"/>
        <v>#REF!</v>
      </c>
    </row>
    <row r="628" spans="1:54">
      <c r="A628" s="5" t="s">
        <v>1305</v>
      </c>
      <c r="B628" s="5" t="s">
        <v>1306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40"/>
        <v>8440674158.9</v>
      </c>
      <c r="AF628" s="9">
        <f t="shared" si="141"/>
        <v>9425499062.46</v>
      </c>
      <c r="AG628" s="9">
        <f t="shared" si="142"/>
        <v>-1029285707.44</v>
      </c>
      <c r="AH628" s="9">
        <f t="shared" si="143"/>
        <v>-1019964717.91</v>
      </c>
      <c r="AI628" s="9">
        <f t="shared" si="144"/>
        <v>-970136821.19</v>
      </c>
      <c r="AJ628" s="12" t="e">
        <f>#REF!-A628</f>
        <v>#REF!</v>
      </c>
      <c r="AK628" s="16"/>
      <c r="AL628" s="9">
        <f t="shared" si="134"/>
        <v>199387166.37</v>
      </c>
      <c r="AM628" s="16"/>
      <c r="AN628" s="16"/>
      <c r="AO628" s="16"/>
      <c r="AP628" s="16"/>
      <c r="AQ628" s="12" t="e">
        <f>#REF!+#REF!+#REF!</f>
        <v>#REF!</v>
      </c>
      <c r="AR628" s="12">
        <f t="shared" si="131"/>
        <v>-12717437.3</v>
      </c>
      <c r="AS628" s="12" t="e">
        <f>#REF!-AU628+#REF!+#REF!</f>
        <v>#REF!</v>
      </c>
      <c r="AT628" s="12" t="e">
        <f>AS628-VLOOKUP(A628,[1]选股结果!$A$2:$BJ$3005,48,FALSE)*0.08</f>
        <v>#REF!</v>
      </c>
      <c r="AU628" s="12">
        <f t="shared" si="135"/>
        <v>-49827896.7199999</v>
      </c>
      <c r="AV628" s="12" t="e">
        <f>#REF!+S628+H628</f>
        <v>#REF!</v>
      </c>
      <c r="AW628" s="12" t="e">
        <f t="shared" si="136"/>
        <v>#REF!</v>
      </c>
      <c r="AX628" s="12" t="e">
        <f t="shared" si="137"/>
        <v>#REF!</v>
      </c>
      <c r="AY628" s="12" t="e">
        <f t="shared" si="138"/>
        <v>#REF!</v>
      </c>
      <c r="AZ628" s="12">
        <f t="shared" si="132"/>
        <v>-8844853964.11</v>
      </c>
      <c r="BA628" s="12">
        <f t="shared" si="133"/>
        <v>-1029285707.44</v>
      </c>
      <c r="BB628" s="12" t="e">
        <f t="shared" si="139"/>
        <v>#REF!</v>
      </c>
    </row>
    <row r="629" spans="1:54">
      <c r="A629" s="5" t="s">
        <v>1307</v>
      </c>
      <c r="B629" s="5" t="s">
        <v>1308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40"/>
        <v>8432246000</v>
      </c>
      <c r="AF629" s="9">
        <f t="shared" si="141"/>
        <v>80362000</v>
      </c>
      <c r="AG629" s="9">
        <f t="shared" si="142"/>
        <v>6620879000</v>
      </c>
      <c r="AH629" s="9">
        <f t="shared" si="143"/>
        <v>6623582000</v>
      </c>
      <c r="AI629" s="9">
        <f t="shared" si="144"/>
        <v>6426625000</v>
      </c>
      <c r="AJ629" s="12" t="e">
        <f>#REF!-A629</f>
        <v>#REF!</v>
      </c>
      <c r="AK629" s="16"/>
      <c r="AL629" s="9">
        <f t="shared" si="134"/>
        <v>133634000</v>
      </c>
      <c r="AM629" s="16"/>
      <c r="AN629" s="16"/>
      <c r="AO629" s="16"/>
      <c r="AP629" s="16"/>
      <c r="AQ629" s="12" t="e">
        <f>#REF!+#REF!+#REF!</f>
        <v>#REF!</v>
      </c>
      <c r="AR629" s="12">
        <f t="shared" si="131"/>
        <v>-6335000</v>
      </c>
      <c r="AS629" s="12" t="e">
        <f>#REF!-AU629+#REF!+#REF!</f>
        <v>#REF!</v>
      </c>
      <c r="AT629" s="12" t="e">
        <f>AS629-VLOOKUP(A629,[1]选股结果!$A$2:$BJ$3005,48,FALSE)*0.08</f>
        <v>#REF!</v>
      </c>
      <c r="AU629" s="12">
        <f t="shared" si="135"/>
        <v>196957000</v>
      </c>
      <c r="AV629" s="12" t="e">
        <f>#REF!+S629+H629</f>
        <v>#REF!</v>
      </c>
      <c r="AW629" s="12" t="e">
        <f t="shared" si="136"/>
        <v>#REF!</v>
      </c>
      <c r="AX629" s="12" t="e">
        <f t="shared" si="137"/>
        <v>#REF!</v>
      </c>
      <c r="AY629" s="12" t="e">
        <f t="shared" si="138"/>
        <v>#REF!</v>
      </c>
      <c r="AZ629" s="12">
        <f t="shared" si="132"/>
        <v>-8558808000</v>
      </c>
      <c r="BA629" s="12">
        <f t="shared" si="133"/>
        <v>6620879000</v>
      </c>
      <c r="BB629" s="12" t="e">
        <f t="shared" si="139"/>
        <v>#REF!</v>
      </c>
    </row>
    <row r="630" spans="1:54">
      <c r="A630" s="5" t="s">
        <v>1309</v>
      </c>
      <c r="B630" s="5" t="s">
        <v>1310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40"/>
        <v>8426957332.99</v>
      </c>
      <c r="AF630" s="9">
        <f t="shared" si="141"/>
        <v>10344875102.74</v>
      </c>
      <c r="AG630" s="9">
        <f t="shared" si="142"/>
        <v>-2493143243.77</v>
      </c>
      <c r="AH630" s="9">
        <f t="shared" si="143"/>
        <v>-2709897158.5</v>
      </c>
      <c r="AI630" s="9">
        <f t="shared" si="144"/>
        <v>-2732279285.54</v>
      </c>
      <c r="AJ630" s="12" t="e">
        <f>#REF!-A630</f>
        <v>#REF!</v>
      </c>
      <c r="AK630" s="16"/>
      <c r="AL630" s="9">
        <f t="shared" si="134"/>
        <v>2017483165.73</v>
      </c>
      <c r="AM630" s="16"/>
      <c r="AN630" s="16"/>
      <c r="AO630" s="16"/>
      <c r="AP630" s="16"/>
      <c r="AQ630" s="12" t="e">
        <f>#REF!+#REF!+#REF!</f>
        <v>#REF!</v>
      </c>
      <c r="AR630" s="12">
        <f t="shared" si="131"/>
        <v>-37961105.4</v>
      </c>
      <c r="AS630" s="12" t="e">
        <f>#REF!-AU630+#REF!+#REF!</f>
        <v>#REF!</v>
      </c>
      <c r="AT630" s="12" t="e">
        <f>AS630-VLOOKUP(A630,[1]选股结果!$A$2:$BJ$3005,48,FALSE)*0.08</f>
        <v>#REF!</v>
      </c>
      <c r="AU630" s="12">
        <f t="shared" si="135"/>
        <v>22382127.04</v>
      </c>
      <c r="AV630" s="12" t="e">
        <f>#REF!+S630+H630</f>
        <v>#REF!</v>
      </c>
      <c r="AW630" s="12" t="e">
        <f t="shared" si="136"/>
        <v>#REF!</v>
      </c>
      <c r="AX630" s="12" t="e">
        <f t="shared" si="137"/>
        <v>#REF!</v>
      </c>
      <c r="AY630" s="12" t="e">
        <f t="shared" si="138"/>
        <v>#REF!</v>
      </c>
      <c r="AZ630" s="12">
        <f t="shared" si="132"/>
        <v>-8972495073.51</v>
      </c>
      <c r="BA630" s="12">
        <f t="shared" si="133"/>
        <v>-2493143243.77</v>
      </c>
      <c r="BB630" s="12" t="e">
        <f t="shared" si="139"/>
        <v>#REF!</v>
      </c>
    </row>
    <row r="631" spans="1:54">
      <c r="A631" s="5" t="s">
        <v>1311</v>
      </c>
      <c r="B631" s="5" t="s">
        <v>1312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40"/>
        <v>8408328198.83</v>
      </c>
      <c r="AF631" s="9">
        <f t="shared" si="141"/>
        <v>8058614115.78</v>
      </c>
      <c r="AG631" s="9">
        <f t="shared" si="142"/>
        <v>390303458.149999</v>
      </c>
      <c r="AH631" s="9">
        <f t="shared" si="143"/>
        <v>370363447.719999</v>
      </c>
      <c r="AI631" s="9">
        <f t="shared" si="144"/>
        <v>214976867.819999</v>
      </c>
      <c r="AJ631" s="12" t="e">
        <f>#REF!-A631</f>
        <v>#REF!</v>
      </c>
      <c r="AK631" s="16"/>
      <c r="AL631" s="9">
        <f t="shared" si="134"/>
        <v>891357247.99</v>
      </c>
      <c r="AM631" s="16"/>
      <c r="AN631" s="16"/>
      <c r="AO631" s="16"/>
      <c r="AP631" s="16"/>
      <c r="AQ631" s="12" t="e">
        <f>#REF!+#REF!+#REF!</f>
        <v>#REF!</v>
      </c>
      <c r="AR631" s="12">
        <f t="shared" si="131"/>
        <v>-2108910.97</v>
      </c>
      <c r="AS631" s="12" t="e">
        <f>#REF!-AU631+#REF!+#REF!</f>
        <v>#REF!</v>
      </c>
      <c r="AT631" s="12" t="e">
        <f>AS631-VLOOKUP(A631,[1]选股结果!$A$2:$BJ$3005,48,FALSE)*0.08</f>
        <v>#REF!</v>
      </c>
      <c r="AU631" s="12">
        <f t="shared" si="135"/>
        <v>155386579.9</v>
      </c>
      <c r="AV631" s="12" t="e">
        <f>#REF!+S631+H631</f>
        <v>#REF!</v>
      </c>
      <c r="AW631" s="12" t="e">
        <f t="shared" si="136"/>
        <v>#REF!</v>
      </c>
      <c r="AX631" s="12" t="e">
        <f t="shared" si="137"/>
        <v>#REF!</v>
      </c>
      <c r="AY631" s="12" t="e">
        <f t="shared" si="138"/>
        <v>#REF!</v>
      </c>
      <c r="AZ631" s="12">
        <f t="shared" si="132"/>
        <v>-8590945218.43</v>
      </c>
      <c r="BA631" s="12">
        <f t="shared" si="133"/>
        <v>390303458.149999</v>
      </c>
      <c r="BB631" s="12" t="e">
        <f t="shared" si="139"/>
        <v>#REF!</v>
      </c>
    </row>
    <row r="632" spans="1:54">
      <c r="A632" s="5" t="s">
        <v>1313</v>
      </c>
      <c r="B632" s="5" t="s">
        <v>1314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40"/>
        <v>8386172138.57</v>
      </c>
      <c r="AF632" s="9">
        <f t="shared" si="141"/>
        <v>7639424944.02</v>
      </c>
      <c r="AG632" s="9">
        <f t="shared" si="142"/>
        <v>690444369.25</v>
      </c>
      <c r="AH632" s="9">
        <f t="shared" si="143"/>
        <v>699585944.24</v>
      </c>
      <c r="AI632" s="9">
        <f t="shared" si="144"/>
        <v>524260417.13</v>
      </c>
      <c r="AJ632" s="12" t="e">
        <f>#REF!-A632</f>
        <v>#REF!</v>
      </c>
      <c r="AK632" s="16"/>
      <c r="AL632" s="9">
        <f t="shared" si="134"/>
        <v>393446702.55</v>
      </c>
      <c r="AM632" s="16"/>
      <c r="AN632" s="16"/>
      <c r="AO632" s="16"/>
      <c r="AP632" s="16"/>
      <c r="AQ632" s="12" t="e">
        <f>#REF!+#REF!+#REF!</f>
        <v>#REF!</v>
      </c>
      <c r="AR632" s="12">
        <f t="shared" si="131"/>
        <v>-10072120.78</v>
      </c>
      <c r="AS632" s="12" t="e">
        <f>#REF!-AU632+#REF!+#REF!</f>
        <v>#REF!</v>
      </c>
      <c r="AT632" s="12" t="e">
        <f>AS632-VLOOKUP(A632,[1]选股结果!$A$2:$BJ$3005,48,FALSE)*0.08</f>
        <v>#REF!</v>
      </c>
      <c r="AU632" s="12">
        <f t="shared" si="135"/>
        <v>175325527.11</v>
      </c>
      <c r="AV632" s="12" t="e">
        <f>#REF!+S632+H632</f>
        <v>#REF!</v>
      </c>
      <c r="AW632" s="12" t="e">
        <f t="shared" si="136"/>
        <v>#REF!</v>
      </c>
      <c r="AX632" s="12" t="e">
        <f t="shared" si="137"/>
        <v>#REF!</v>
      </c>
      <c r="AY632" s="12" t="e">
        <f t="shared" si="138"/>
        <v>#REF!</v>
      </c>
      <c r="AZ632" s="12">
        <f t="shared" si="132"/>
        <v>-8567601724.68</v>
      </c>
      <c r="BA632" s="12">
        <f t="shared" si="133"/>
        <v>690444369.25</v>
      </c>
      <c r="BB632" s="12" t="e">
        <f t="shared" si="139"/>
        <v>#REF!</v>
      </c>
    </row>
    <row r="633" spans="1:54">
      <c r="A633" s="5" t="s">
        <v>1315</v>
      </c>
      <c r="B633" s="5" t="s">
        <v>1316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40"/>
        <v>8383065882.46</v>
      </c>
      <c r="AF633" s="9">
        <f t="shared" si="141"/>
        <v>6781275308.71</v>
      </c>
      <c r="AG633" s="9">
        <f t="shared" si="142"/>
        <v>1642694328.44</v>
      </c>
      <c r="AH633" s="9">
        <f t="shared" si="143"/>
        <v>1646989766.53</v>
      </c>
      <c r="AI633" s="9">
        <f t="shared" si="144"/>
        <v>1388873504.6</v>
      </c>
      <c r="AJ633" s="12" t="e">
        <f>#REF!-A633</f>
        <v>#REF!</v>
      </c>
      <c r="AK633" s="16"/>
      <c r="AL633" s="9">
        <f t="shared" si="134"/>
        <v>1014885349.52</v>
      </c>
      <c r="AM633" s="16"/>
      <c r="AN633" s="16"/>
      <c r="AO633" s="16"/>
      <c r="AP633" s="16"/>
      <c r="AQ633" s="12" t="e">
        <f>#REF!+#REF!+#REF!</f>
        <v>#REF!</v>
      </c>
      <c r="AR633" s="12">
        <f t="shared" si="131"/>
        <v>-4694123.27</v>
      </c>
      <c r="AS633" s="12" t="e">
        <f>#REF!-AU633+#REF!+#REF!</f>
        <v>#REF!</v>
      </c>
      <c r="AT633" s="12" t="e">
        <f>AS633-VLOOKUP(A633,[1]选股结果!$A$2:$BJ$3005,48,FALSE)*0.08</f>
        <v>#REF!</v>
      </c>
      <c r="AU633" s="12">
        <f t="shared" si="135"/>
        <v>258116261.93</v>
      </c>
      <c r="AV633" s="12" t="e">
        <f>#REF!+S633+H633</f>
        <v>#REF!</v>
      </c>
      <c r="AW633" s="12" t="e">
        <f t="shared" si="136"/>
        <v>#REF!</v>
      </c>
      <c r="AX633" s="12" t="e">
        <f t="shared" si="137"/>
        <v>#REF!</v>
      </c>
      <c r="AY633" s="12" t="e">
        <f t="shared" si="138"/>
        <v>#REF!</v>
      </c>
      <c r="AZ633" s="12">
        <f t="shared" si="132"/>
        <v>-8698349787.55</v>
      </c>
      <c r="BA633" s="12">
        <f t="shared" si="133"/>
        <v>1642694328.44</v>
      </c>
      <c r="BB633" s="12" t="e">
        <f t="shared" si="139"/>
        <v>#REF!</v>
      </c>
    </row>
    <row r="634" spans="1:54">
      <c r="A634" s="5" t="s">
        <v>1317</v>
      </c>
      <c r="B634" s="5" t="s">
        <v>1318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40"/>
        <v>8356999457.01</v>
      </c>
      <c r="AF634" s="9">
        <f t="shared" si="141"/>
        <v>7784064946.45</v>
      </c>
      <c r="AG634" s="9">
        <f t="shared" si="142"/>
        <v>584915034.18</v>
      </c>
      <c r="AH634" s="9">
        <f t="shared" si="143"/>
        <v>588903163.27</v>
      </c>
      <c r="AI634" s="9">
        <f t="shared" si="144"/>
        <v>516619672.73</v>
      </c>
      <c r="AJ634" s="12" t="e">
        <f>#REF!-A634</f>
        <v>#REF!</v>
      </c>
      <c r="AK634" s="16"/>
      <c r="AL634" s="9">
        <f t="shared" si="134"/>
        <v>244129505.44</v>
      </c>
      <c r="AM634" s="16"/>
      <c r="AN634" s="16"/>
      <c r="AO634" s="16"/>
      <c r="AP634" s="16"/>
      <c r="AQ634" s="12" t="e">
        <f>#REF!+#REF!+#REF!</f>
        <v>#REF!</v>
      </c>
      <c r="AR634" s="12">
        <f t="shared" si="131"/>
        <v>-7203819.47</v>
      </c>
      <c r="AS634" s="12" t="e">
        <f>#REF!-AU634+#REF!+#REF!</f>
        <v>#REF!</v>
      </c>
      <c r="AT634" s="12" t="e">
        <f>AS634-VLOOKUP(A634,[1]选股结果!$A$2:$BJ$3005,48,FALSE)*0.08</f>
        <v>#REF!</v>
      </c>
      <c r="AU634" s="12">
        <f t="shared" si="135"/>
        <v>72283490.54</v>
      </c>
      <c r="AV634" s="12" t="e">
        <f>#REF!+S634+H634</f>
        <v>#REF!</v>
      </c>
      <c r="AW634" s="12" t="e">
        <f t="shared" si="136"/>
        <v>#REF!</v>
      </c>
      <c r="AX634" s="12" t="e">
        <f t="shared" si="137"/>
        <v>#REF!</v>
      </c>
      <c r="AY634" s="12" t="e">
        <f t="shared" si="138"/>
        <v>#REF!</v>
      </c>
      <c r="AZ634" s="12">
        <f t="shared" si="132"/>
        <v>-8491183213.06</v>
      </c>
      <c r="BA634" s="12">
        <f t="shared" si="133"/>
        <v>584915034.18</v>
      </c>
      <c r="BB634" s="12" t="e">
        <f t="shared" si="139"/>
        <v>#REF!</v>
      </c>
    </row>
    <row r="635" spans="1:54">
      <c r="A635" s="5" t="s">
        <v>1319</v>
      </c>
      <c r="B635" s="5" t="s">
        <v>1320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40"/>
        <v>8349514569.45</v>
      </c>
      <c r="AF635" s="9">
        <f t="shared" si="141"/>
        <v>8421220893.16</v>
      </c>
      <c r="AG635" s="9">
        <f t="shared" si="142"/>
        <v>116948632.359999</v>
      </c>
      <c r="AH635" s="9">
        <f t="shared" si="143"/>
        <v>142151189.839999</v>
      </c>
      <c r="AI635" s="9">
        <f t="shared" si="144"/>
        <v>-31494174.130001</v>
      </c>
      <c r="AJ635" s="12" t="e">
        <f>#REF!-A635</f>
        <v>#REF!</v>
      </c>
      <c r="AK635" s="16"/>
      <c r="AL635" s="9">
        <f t="shared" si="134"/>
        <v>2350022670.46</v>
      </c>
      <c r="AM635" s="16"/>
      <c r="AN635" s="16"/>
      <c r="AO635" s="16"/>
      <c r="AP635" s="16"/>
      <c r="AQ635" s="12" t="e">
        <f>#REF!+#REF!+#REF!</f>
        <v>#REF!</v>
      </c>
      <c r="AR635" s="12">
        <f t="shared" si="131"/>
        <v>-43204206.52</v>
      </c>
      <c r="AS635" s="12" t="e">
        <f>#REF!-AU635+#REF!+#REF!</f>
        <v>#REF!</v>
      </c>
      <c r="AT635" s="12" t="e">
        <f>AS635-VLOOKUP(A635,[1]选股结果!$A$2:$BJ$3005,48,FALSE)*0.08</f>
        <v>#REF!</v>
      </c>
      <c r="AU635" s="12">
        <f t="shared" si="135"/>
        <v>173645363.97</v>
      </c>
      <c r="AV635" s="12" t="e">
        <f>#REF!+S635+H635</f>
        <v>#REF!</v>
      </c>
      <c r="AW635" s="12" t="e">
        <f t="shared" si="136"/>
        <v>#REF!</v>
      </c>
      <c r="AX635" s="12" t="e">
        <f t="shared" si="137"/>
        <v>#REF!</v>
      </c>
      <c r="AY635" s="12" t="e">
        <f t="shared" si="138"/>
        <v>#REF!</v>
      </c>
      <c r="AZ635" s="12">
        <f t="shared" si="132"/>
        <v>-8894189462.25</v>
      </c>
      <c r="BA635" s="12">
        <f t="shared" si="133"/>
        <v>116948632.359999</v>
      </c>
      <c r="BB635" s="12" t="e">
        <f t="shared" si="139"/>
        <v>#REF!</v>
      </c>
    </row>
    <row r="636" spans="1:54">
      <c r="A636" s="5" t="s">
        <v>1321</v>
      </c>
      <c r="B636" s="5" t="s">
        <v>1322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40"/>
        <v>8315742920.09</v>
      </c>
      <c r="AF636" s="9">
        <f t="shared" si="141"/>
        <v>8081991216.67</v>
      </c>
      <c r="AG636" s="9">
        <f t="shared" si="142"/>
        <v>175681580.880001</v>
      </c>
      <c r="AH636" s="9">
        <f t="shared" si="143"/>
        <v>177179685.540001</v>
      </c>
      <c r="AI636" s="9">
        <f t="shared" si="144"/>
        <v>133079032.070001</v>
      </c>
      <c r="AJ636" s="12" t="e">
        <f>#REF!-A636</f>
        <v>#REF!</v>
      </c>
      <c r="AK636" s="16"/>
      <c r="AL636" s="9">
        <f t="shared" si="134"/>
        <v>267869899.1</v>
      </c>
      <c r="AM636" s="16"/>
      <c r="AN636" s="16"/>
      <c r="AO636" s="16"/>
      <c r="AP636" s="16"/>
      <c r="AQ636" s="12" t="e">
        <f>#REF!+#REF!+#REF!</f>
        <v>#REF!</v>
      </c>
      <c r="AR636" s="12">
        <f t="shared" si="131"/>
        <v>-1798665.21</v>
      </c>
      <c r="AS636" s="12" t="e">
        <f>#REF!-AU636+#REF!+#REF!</f>
        <v>#REF!</v>
      </c>
      <c r="AT636" s="12" t="e">
        <f>AS636-VLOOKUP(A636,[1]选股结果!$A$2:$BJ$3005,48,FALSE)*0.08</f>
        <v>#REF!</v>
      </c>
      <c r="AU636" s="12">
        <f t="shared" si="135"/>
        <v>44100653.47</v>
      </c>
      <c r="AV636" s="12" t="e">
        <f>#REF!+S636+H636</f>
        <v>#REF!</v>
      </c>
      <c r="AW636" s="12" t="e">
        <f t="shared" si="136"/>
        <v>#REF!</v>
      </c>
      <c r="AX636" s="12" t="e">
        <f t="shared" si="137"/>
        <v>#REF!</v>
      </c>
      <c r="AY636" s="12" t="e">
        <f t="shared" si="138"/>
        <v>#REF!</v>
      </c>
      <c r="AZ636" s="12">
        <f t="shared" si="132"/>
        <v>-8370080018.89</v>
      </c>
      <c r="BA636" s="12">
        <f t="shared" si="133"/>
        <v>175681580.880001</v>
      </c>
      <c r="BB636" s="12" t="e">
        <f t="shared" si="139"/>
        <v>#REF!</v>
      </c>
    </row>
    <row r="637" spans="1:54">
      <c r="A637" s="5" t="s">
        <v>1323</v>
      </c>
      <c r="B637" s="5" t="s">
        <v>1324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40"/>
        <v>8284272492.2</v>
      </c>
      <c r="AF637" s="9">
        <f t="shared" si="141"/>
        <v>8346357745.93</v>
      </c>
      <c r="AG637" s="9">
        <f t="shared" si="142"/>
        <v>-36995019.6299995</v>
      </c>
      <c r="AH637" s="9">
        <f t="shared" si="143"/>
        <v>-42559131.4699995</v>
      </c>
      <c r="AI637" s="9">
        <f t="shared" si="144"/>
        <v>-47772006.6399995</v>
      </c>
      <c r="AJ637" s="12" t="e">
        <f>#REF!-A637</f>
        <v>#REF!</v>
      </c>
      <c r="AK637" s="16"/>
      <c r="AL637" s="9">
        <f t="shared" si="134"/>
        <v>196980332.1</v>
      </c>
      <c r="AM637" s="16"/>
      <c r="AN637" s="16"/>
      <c r="AO637" s="16"/>
      <c r="AP637" s="16"/>
      <c r="AQ637" s="12" t="e">
        <f>#REF!+#REF!+#REF!</f>
        <v>#REF!</v>
      </c>
      <c r="AR637" s="12">
        <f t="shared" si="131"/>
        <v>-8085820.5</v>
      </c>
      <c r="AS637" s="12" t="e">
        <f>#REF!-AU637+#REF!+#REF!</f>
        <v>#REF!</v>
      </c>
      <c r="AT637" s="12" t="e">
        <f>AS637-VLOOKUP(A637,[1]选股结果!$A$2:$BJ$3005,48,FALSE)*0.08</f>
        <v>#REF!</v>
      </c>
      <c r="AU637" s="12">
        <f t="shared" si="135"/>
        <v>5212875.17</v>
      </c>
      <c r="AV637" s="12" t="e">
        <f>#REF!+S637+H637</f>
        <v>#REF!</v>
      </c>
      <c r="AW637" s="12" t="e">
        <f t="shared" si="136"/>
        <v>#REF!</v>
      </c>
      <c r="AX637" s="12" t="e">
        <f t="shared" si="137"/>
        <v>#REF!</v>
      </c>
      <c r="AY637" s="12" t="e">
        <f t="shared" si="138"/>
        <v>#REF!</v>
      </c>
      <c r="AZ637" s="12">
        <f t="shared" si="132"/>
        <v>-8458909487.74</v>
      </c>
      <c r="BA637" s="12">
        <f t="shared" si="133"/>
        <v>-36995019.6299995</v>
      </c>
      <c r="BB637" s="12" t="e">
        <f t="shared" si="139"/>
        <v>#REF!</v>
      </c>
    </row>
    <row r="638" spans="1:54">
      <c r="A638" s="5" t="s">
        <v>1325</v>
      </c>
      <c r="B638" s="5" t="s">
        <v>1326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40"/>
        <v>8282676844.35</v>
      </c>
      <c r="AF638" s="9">
        <f t="shared" si="141"/>
        <v>7806336018.26</v>
      </c>
      <c r="AG638" s="9">
        <f t="shared" si="142"/>
        <v>476545093.480001</v>
      </c>
      <c r="AH638" s="9">
        <f t="shared" si="143"/>
        <v>478105356.230001</v>
      </c>
      <c r="AI638" s="9">
        <f t="shared" si="144"/>
        <v>339127677.700001</v>
      </c>
      <c r="AJ638" s="12" t="e">
        <f>#REF!-A638</f>
        <v>#REF!</v>
      </c>
      <c r="AK638" s="16"/>
      <c r="AL638" s="9">
        <f t="shared" si="134"/>
        <v>863514772.52</v>
      </c>
      <c r="AM638" s="16"/>
      <c r="AN638" s="16"/>
      <c r="AO638" s="16"/>
      <c r="AP638" s="16"/>
      <c r="AQ638" s="12" t="e">
        <f>#REF!+#REF!+#REF!</f>
        <v>#REF!</v>
      </c>
      <c r="AR638" s="12">
        <f t="shared" si="131"/>
        <v>-1945012.21</v>
      </c>
      <c r="AS638" s="12" t="e">
        <f>#REF!-AU638+#REF!+#REF!</f>
        <v>#REF!</v>
      </c>
      <c r="AT638" s="12" t="e">
        <f>AS638-VLOOKUP(A638,[1]选股结果!$A$2:$BJ$3005,48,FALSE)*0.08</f>
        <v>#REF!</v>
      </c>
      <c r="AU638" s="12">
        <f t="shared" si="135"/>
        <v>138977678.53</v>
      </c>
      <c r="AV638" s="12" t="e">
        <f>#REF!+S638+H638</f>
        <v>#REF!</v>
      </c>
      <c r="AW638" s="12" t="e">
        <f t="shared" si="136"/>
        <v>#REF!</v>
      </c>
      <c r="AX638" s="12" t="e">
        <f t="shared" si="137"/>
        <v>#REF!</v>
      </c>
      <c r="AY638" s="12" t="e">
        <f t="shared" si="138"/>
        <v>#REF!</v>
      </c>
      <c r="AZ638" s="12">
        <f t="shared" si="132"/>
        <v>-8297016377.68</v>
      </c>
      <c r="BA638" s="12">
        <f t="shared" si="133"/>
        <v>476545093.480001</v>
      </c>
      <c r="BB638" s="12" t="e">
        <f t="shared" si="139"/>
        <v>#REF!</v>
      </c>
    </row>
    <row r="639" spans="1:54">
      <c r="A639" s="5" t="s">
        <v>1327</v>
      </c>
      <c r="B639" s="5" t="s">
        <v>1328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40"/>
        <v>8244280683.81</v>
      </c>
      <c r="AF639" s="9">
        <f t="shared" si="141"/>
        <v>6804925913.52</v>
      </c>
      <c r="AG639" s="9">
        <f t="shared" si="142"/>
        <v>1463189019.96</v>
      </c>
      <c r="AH639" s="9">
        <f t="shared" si="143"/>
        <v>1468322951.63</v>
      </c>
      <c r="AI639" s="9">
        <f t="shared" si="144"/>
        <v>1293416491.63</v>
      </c>
      <c r="AJ639" s="12" t="e">
        <f>#REF!-A639</f>
        <v>#REF!</v>
      </c>
      <c r="AK639" s="16"/>
      <c r="AL639" s="9">
        <f t="shared" si="134"/>
        <v>2338505222.55</v>
      </c>
      <c r="AM639" s="16"/>
      <c r="AN639" s="16"/>
      <c r="AO639" s="16"/>
      <c r="AP639" s="16"/>
      <c r="AQ639" s="12" t="e">
        <f>#REF!+#REF!+#REF!</f>
        <v>#REF!</v>
      </c>
      <c r="AR639" s="12">
        <f t="shared" si="131"/>
        <v>-6052948.2</v>
      </c>
      <c r="AS639" s="12" t="e">
        <f>#REF!-AU639+#REF!+#REF!</f>
        <v>#REF!</v>
      </c>
      <c r="AT639" s="12" t="e">
        <f>AS639-VLOOKUP(A639,[1]选股结果!$A$2:$BJ$3005,48,FALSE)*0.08</f>
        <v>#REF!</v>
      </c>
      <c r="AU639" s="12">
        <f t="shared" si="135"/>
        <v>174906460</v>
      </c>
      <c r="AV639" s="12" t="e">
        <f>#REF!+S639+H639</f>
        <v>#REF!</v>
      </c>
      <c r="AW639" s="12" t="e">
        <f t="shared" si="136"/>
        <v>#REF!</v>
      </c>
      <c r="AX639" s="12" t="e">
        <f t="shared" si="137"/>
        <v>#REF!</v>
      </c>
      <c r="AY639" s="12" t="e">
        <f t="shared" si="138"/>
        <v>#REF!</v>
      </c>
      <c r="AZ639" s="12">
        <f t="shared" si="132"/>
        <v>-8429992384.94</v>
      </c>
      <c r="BA639" s="12">
        <f t="shared" si="133"/>
        <v>1463189019.96</v>
      </c>
      <c r="BB639" s="12" t="e">
        <f t="shared" si="139"/>
        <v>#REF!</v>
      </c>
    </row>
    <row r="640" spans="1:54">
      <c r="A640" s="5" t="s">
        <v>1329</v>
      </c>
      <c r="B640" s="5" t="s">
        <v>1330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40"/>
        <v>8242223517.78</v>
      </c>
      <c r="AF640" s="9">
        <f t="shared" si="141"/>
        <v>8568460494.21</v>
      </c>
      <c r="AG640" s="9">
        <f t="shared" si="142"/>
        <v>73817122.2399997</v>
      </c>
      <c r="AH640" s="9">
        <f t="shared" si="143"/>
        <v>51870320.4899997</v>
      </c>
      <c r="AI640" s="9">
        <f t="shared" si="144"/>
        <v>-65449509.0500003</v>
      </c>
      <c r="AJ640" s="12" t="e">
        <f>#REF!-A640</f>
        <v>#REF!</v>
      </c>
      <c r="AK640" s="16"/>
      <c r="AL640" s="9">
        <f t="shared" si="134"/>
        <v>703923692.78</v>
      </c>
      <c r="AM640" s="16"/>
      <c r="AN640" s="16"/>
      <c r="AO640" s="16"/>
      <c r="AP640" s="16"/>
      <c r="AQ640" s="12" t="e">
        <f>#REF!+#REF!+#REF!</f>
        <v>#REF!</v>
      </c>
      <c r="AR640" s="12">
        <f t="shared" si="131"/>
        <v>-7800284.33</v>
      </c>
      <c r="AS640" s="12" t="e">
        <f>#REF!-AU640+#REF!+#REF!</f>
        <v>#REF!</v>
      </c>
      <c r="AT640" s="12" t="e">
        <f>AS640-VLOOKUP(A640,[1]选股结果!$A$2:$BJ$3005,48,FALSE)*0.08</f>
        <v>#REF!</v>
      </c>
      <c r="AU640" s="12">
        <f t="shared" si="135"/>
        <v>117319829.54</v>
      </c>
      <c r="AV640" s="12" t="e">
        <f>#REF!+S640+H640</f>
        <v>#REF!</v>
      </c>
      <c r="AW640" s="12" t="e">
        <f t="shared" si="136"/>
        <v>#REF!</v>
      </c>
      <c r="AX640" s="12" t="e">
        <f t="shared" si="137"/>
        <v>#REF!</v>
      </c>
      <c r="AY640" s="12" t="e">
        <f t="shared" si="138"/>
        <v>#REF!</v>
      </c>
      <c r="AZ640" s="12">
        <f t="shared" si="132"/>
        <v>-8484547626.4</v>
      </c>
      <c r="BA640" s="12">
        <f t="shared" si="133"/>
        <v>73817122.2399997</v>
      </c>
      <c r="BB640" s="12" t="e">
        <f t="shared" si="139"/>
        <v>#REF!</v>
      </c>
    </row>
    <row r="641" spans="1:54">
      <c r="A641" s="5" t="s">
        <v>1331</v>
      </c>
      <c r="B641" s="5" t="s">
        <v>1332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40"/>
        <v>8238525234.3</v>
      </c>
      <c r="AF641" s="9">
        <f t="shared" si="141"/>
        <v>4271904967.32</v>
      </c>
      <c r="AG641" s="9">
        <f t="shared" si="142"/>
        <v>3911809756.52</v>
      </c>
      <c r="AH641" s="9">
        <f t="shared" si="143"/>
        <v>3843387906.57</v>
      </c>
      <c r="AI641" s="9">
        <f t="shared" si="144"/>
        <v>3271100826.92</v>
      </c>
      <c r="AJ641" s="12" t="e">
        <f>#REF!-A641</f>
        <v>#REF!</v>
      </c>
      <c r="AK641" s="16"/>
      <c r="AL641" s="9">
        <f t="shared" si="134"/>
        <v>2753732736.12</v>
      </c>
      <c r="AM641" s="16"/>
      <c r="AN641" s="16"/>
      <c r="AO641" s="16"/>
      <c r="AP641" s="16"/>
      <c r="AQ641" s="12" t="e">
        <f>#REF!+#REF!+#REF!</f>
        <v>#REF!</v>
      </c>
      <c r="AR641" s="12">
        <f t="shared" si="131"/>
        <v>-4223650.56</v>
      </c>
      <c r="AS641" s="12" t="e">
        <f>#REF!-AU641+#REF!+#REF!</f>
        <v>#REF!</v>
      </c>
      <c r="AT641" s="12" t="e">
        <f>AS641-VLOOKUP(A641,[1]选股结果!$A$2:$BJ$3005,48,FALSE)*0.08</f>
        <v>#REF!</v>
      </c>
      <c r="AU641" s="12">
        <f t="shared" si="135"/>
        <v>572287079.65</v>
      </c>
      <c r="AV641" s="12" t="e">
        <f>#REF!+S641+H641</f>
        <v>#REF!</v>
      </c>
      <c r="AW641" s="12" t="e">
        <f t="shared" si="136"/>
        <v>#REF!</v>
      </c>
      <c r="AX641" s="12" t="e">
        <f t="shared" si="137"/>
        <v>#REF!</v>
      </c>
      <c r="AY641" s="12" t="e">
        <f t="shared" si="138"/>
        <v>#REF!</v>
      </c>
      <c r="AZ641" s="12">
        <f t="shared" si="132"/>
        <v>-8705690634.14</v>
      </c>
      <c r="BA641" s="12">
        <f t="shared" si="133"/>
        <v>3911809756.52</v>
      </c>
      <c r="BB641" s="12" t="e">
        <f t="shared" si="139"/>
        <v>#REF!</v>
      </c>
    </row>
    <row r="642" spans="1:54">
      <c r="A642" s="5" t="s">
        <v>1333</v>
      </c>
      <c r="B642" s="5" t="s">
        <v>1334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40"/>
        <v>8236735615.44</v>
      </c>
      <c r="AF642" s="9">
        <f t="shared" si="141"/>
        <v>7461230253.94</v>
      </c>
      <c r="AG642" s="9">
        <f t="shared" si="142"/>
        <v>758602812.829999</v>
      </c>
      <c r="AH642" s="9">
        <f t="shared" si="143"/>
        <v>759438994.519999</v>
      </c>
      <c r="AI642" s="9">
        <f t="shared" si="144"/>
        <v>645315951.969999</v>
      </c>
      <c r="AJ642" s="12" t="e">
        <f>#REF!-A642</f>
        <v>#REF!</v>
      </c>
      <c r="AK642" s="16"/>
      <c r="AL642" s="9">
        <f t="shared" si="134"/>
        <v>676524613.71</v>
      </c>
      <c r="AM642" s="16"/>
      <c r="AN642" s="16"/>
      <c r="AO642" s="16"/>
      <c r="AP642" s="16"/>
      <c r="AQ642" s="12" t="e">
        <f>#REF!+#REF!+#REF!</f>
        <v>#REF!</v>
      </c>
      <c r="AR642" s="12">
        <f t="shared" ref="AR642:AR705" si="145">AA642-AB642</f>
        <v>-8030900.34</v>
      </c>
      <c r="AS642" s="12" t="e">
        <f>#REF!-AU642+#REF!+#REF!</f>
        <v>#REF!</v>
      </c>
      <c r="AT642" s="12" t="e">
        <f>AS642-VLOOKUP(A642,[1]选股结果!$A$2:$BJ$3005,48,FALSE)*0.08</f>
        <v>#REF!</v>
      </c>
      <c r="AU642" s="12">
        <f t="shared" si="135"/>
        <v>114123042.55</v>
      </c>
      <c r="AV642" s="12" t="e">
        <f>#REF!+S642+H642</f>
        <v>#REF!</v>
      </c>
      <c r="AW642" s="12" t="e">
        <f t="shared" si="136"/>
        <v>#REF!</v>
      </c>
      <c r="AX642" s="12" t="e">
        <f t="shared" si="137"/>
        <v>#REF!</v>
      </c>
      <c r="AY642" s="12" t="e">
        <f t="shared" si="138"/>
        <v>#REF!</v>
      </c>
      <c r="AZ642" s="12">
        <f t="shared" ref="AZ642:AZ705" si="146">O642-S642-AA642-AB642-AC642-AD642+AK642-AE642</f>
        <v>-8446329419.62</v>
      </c>
      <c r="BA642" s="12">
        <f t="shared" ref="BA642:BA705" si="147">AG642</f>
        <v>758602812.829999</v>
      </c>
      <c r="BB642" s="12" t="e">
        <f t="shared" si="139"/>
        <v>#REF!</v>
      </c>
    </row>
    <row r="643" spans="1:54">
      <c r="A643" s="5" t="s">
        <v>1335</v>
      </c>
      <c r="B643" s="5" t="s">
        <v>1336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40"/>
        <v>8203928661.95</v>
      </c>
      <c r="AF643" s="9">
        <f t="shared" si="141"/>
        <v>8112467734.37</v>
      </c>
      <c r="AG643" s="9">
        <f t="shared" si="142"/>
        <v>87116193.8799999</v>
      </c>
      <c r="AH643" s="9">
        <f t="shared" si="143"/>
        <v>101672044.62</v>
      </c>
      <c r="AI643" s="9">
        <f t="shared" si="144"/>
        <v>44050997.2899999</v>
      </c>
      <c r="AJ643" s="12" t="e">
        <f>#REF!-A643</f>
        <v>#REF!</v>
      </c>
      <c r="AK643" s="16"/>
      <c r="AL643" s="9">
        <f t="shared" ref="AL643:AL706" si="148">O643+P643+Q643+Y643-AB643+AC643</f>
        <v>526386769.67</v>
      </c>
      <c r="AM643" s="16"/>
      <c r="AN643" s="16"/>
      <c r="AO643" s="16"/>
      <c r="AP643" s="16"/>
      <c r="AQ643" s="12" t="e">
        <f>#REF!+#REF!+#REF!</f>
        <v>#REF!</v>
      </c>
      <c r="AR643" s="12">
        <f t="shared" si="145"/>
        <v>-20417127.41</v>
      </c>
      <c r="AS643" s="12" t="e">
        <f>#REF!-AU643+#REF!+#REF!</f>
        <v>#REF!</v>
      </c>
      <c r="AT643" s="12" t="e">
        <f>AS643-VLOOKUP(A643,[1]选股结果!$A$2:$BJ$3005,48,FALSE)*0.08</f>
        <v>#REF!</v>
      </c>
      <c r="AU643" s="12">
        <f t="shared" ref="AU643:AU706" si="149">AH643-AI643</f>
        <v>57621047.3300001</v>
      </c>
      <c r="AV643" s="12" t="e">
        <f>#REF!+S643+H643</f>
        <v>#REF!</v>
      </c>
      <c r="AW643" s="12" t="e">
        <f t="shared" ref="AW643:AW706" si="150">AV643-AU643</f>
        <v>#REF!</v>
      </c>
      <c r="AX643" s="12" t="e">
        <f t="shared" ref="AX643:AX706" si="151">AV643-H643</f>
        <v>#REF!</v>
      </c>
      <c r="AY643" s="12" t="e">
        <f t="shared" ref="AY643:AY706" si="152">AV643-H643-AU643</f>
        <v>#REF!</v>
      </c>
      <c r="AZ643" s="12">
        <f t="shared" si="146"/>
        <v>-8533391780.36</v>
      </c>
      <c r="BA643" s="12">
        <f t="shared" si="147"/>
        <v>87116193.8799999</v>
      </c>
      <c r="BB643" s="12" t="e">
        <f t="shared" ref="BB643:BB706" si="153">AF643-AG643+AH643+AI643-AJ643+AL643+AM643-AO643+AN643</f>
        <v>#REF!</v>
      </c>
    </row>
    <row r="644" spans="1:54">
      <c r="A644" s="5" t="s">
        <v>1337</v>
      </c>
      <c r="B644" s="5" t="s">
        <v>1338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40"/>
        <v>8187748000</v>
      </c>
      <c r="AF644" s="9">
        <f t="shared" si="141"/>
        <v>104385000</v>
      </c>
      <c r="AG644" s="9">
        <f t="shared" si="142"/>
        <v>6528006000</v>
      </c>
      <c r="AH644" s="9">
        <f t="shared" si="143"/>
        <v>6525875000</v>
      </c>
      <c r="AI644" s="9">
        <f t="shared" si="144"/>
        <v>6199913000</v>
      </c>
      <c r="AJ644" s="12" t="e">
        <f>#REF!-A644</f>
        <v>#REF!</v>
      </c>
      <c r="AK644" s="16"/>
      <c r="AL644" s="9">
        <f t="shared" si="148"/>
        <v>106516000</v>
      </c>
      <c r="AM644" s="16"/>
      <c r="AN644" s="16"/>
      <c r="AO644" s="16"/>
      <c r="AP644" s="16"/>
      <c r="AQ644" s="12" t="e">
        <f>#REF!+#REF!+#REF!</f>
        <v>#REF!</v>
      </c>
      <c r="AR644" s="12">
        <f t="shared" si="145"/>
        <v>-10347000</v>
      </c>
      <c r="AS644" s="12" t="e">
        <f>#REF!-AU644+#REF!+#REF!</f>
        <v>#REF!</v>
      </c>
      <c r="AT644" s="12" t="e">
        <f>AS644-VLOOKUP(A644,[1]选股结果!$A$2:$BJ$3005,48,FALSE)*0.08</f>
        <v>#REF!</v>
      </c>
      <c r="AU644" s="12">
        <f t="shared" si="149"/>
        <v>325962000</v>
      </c>
      <c r="AV644" s="12" t="e">
        <f>#REF!+S644+H644</f>
        <v>#REF!</v>
      </c>
      <c r="AW644" s="12" t="e">
        <f t="shared" si="150"/>
        <v>#REF!</v>
      </c>
      <c r="AX644" s="12" t="e">
        <f t="shared" si="151"/>
        <v>#REF!</v>
      </c>
      <c r="AY644" s="12" t="e">
        <f t="shared" si="152"/>
        <v>#REF!</v>
      </c>
      <c r="AZ644" s="12">
        <f t="shared" si="146"/>
        <v>-8432150000</v>
      </c>
      <c r="BA644" s="12">
        <f t="shared" si="147"/>
        <v>6528006000</v>
      </c>
      <c r="BB644" s="12" t="e">
        <f t="shared" si="153"/>
        <v>#REF!</v>
      </c>
    </row>
    <row r="645" spans="1:54">
      <c r="A645" s="5" t="s">
        <v>1339</v>
      </c>
      <c r="B645" s="5" t="s">
        <v>1340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40"/>
        <v>8186782145.76</v>
      </c>
      <c r="AF645" s="9">
        <f t="shared" si="141"/>
        <v>8142397986.03</v>
      </c>
      <c r="AG645" s="9">
        <f t="shared" si="142"/>
        <v>47834077.5000005</v>
      </c>
      <c r="AH645" s="9">
        <f t="shared" si="143"/>
        <v>50917256.2400005</v>
      </c>
      <c r="AI645" s="9">
        <f t="shared" si="144"/>
        <v>-15143123.0699995</v>
      </c>
      <c r="AJ645" s="12" t="e">
        <f>#REF!-A645</f>
        <v>#REF!</v>
      </c>
      <c r="AK645" s="16"/>
      <c r="AL645" s="9">
        <f t="shared" si="148"/>
        <v>2194656617.73</v>
      </c>
      <c r="AM645" s="16"/>
      <c r="AN645" s="16"/>
      <c r="AO645" s="16"/>
      <c r="AP645" s="16"/>
      <c r="AQ645" s="12" t="e">
        <f>#REF!+#REF!+#REF!</f>
        <v>#REF!</v>
      </c>
      <c r="AR645" s="12">
        <f t="shared" si="145"/>
        <v>-5294354.66</v>
      </c>
      <c r="AS645" s="12" t="e">
        <f>#REF!-AU645+#REF!+#REF!</f>
        <v>#REF!</v>
      </c>
      <c r="AT645" s="12" t="e">
        <f>AS645-VLOOKUP(A645,[1]选股结果!$A$2:$BJ$3005,48,FALSE)*0.08</f>
        <v>#REF!</v>
      </c>
      <c r="AU645" s="12">
        <f t="shared" si="149"/>
        <v>66060379.31</v>
      </c>
      <c r="AV645" s="12" t="e">
        <f>#REF!+S645+H645</f>
        <v>#REF!</v>
      </c>
      <c r="AW645" s="12" t="e">
        <f t="shared" si="150"/>
        <v>#REF!</v>
      </c>
      <c r="AX645" s="12" t="e">
        <f t="shared" si="151"/>
        <v>#REF!</v>
      </c>
      <c r="AY645" s="12" t="e">
        <f t="shared" si="152"/>
        <v>#REF!</v>
      </c>
      <c r="AZ645" s="12">
        <f t="shared" si="146"/>
        <v>-8591428850.56</v>
      </c>
      <c r="BA645" s="12">
        <f t="shared" si="147"/>
        <v>47834077.5000005</v>
      </c>
      <c r="BB645" s="12" t="e">
        <f t="shared" si="153"/>
        <v>#REF!</v>
      </c>
    </row>
    <row r="646" spans="1:54">
      <c r="A646" s="5" t="s">
        <v>1341</v>
      </c>
      <c r="B646" s="5" t="s">
        <v>1342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40"/>
        <v>8181980711.97</v>
      </c>
      <c r="AF646" s="9">
        <f t="shared" si="141"/>
        <v>7776214079.51</v>
      </c>
      <c r="AG646" s="9">
        <f t="shared" si="142"/>
        <v>1833248202.88</v>
      </c>
      <c r="AH646" s="9">
        <f t="shared" si="143"/>
        <v>1834022489.16</v>
      </c>
      <c r="AI646" s="9">
        <f t="shared" si="144"/>
        <v>1833687538.46</v>
      </c>
      <c r="AJ646" s="12" t="e">
        <f>#REF!-A646</f>
        <v>#REF!</v>
      </c>
      <c r="AK646" s="16"/>
      <c r="AL646" s="9">
        <f t="shared" si="148"/>
        <v>302313245.3</v>
      </c>
      <c r="AM646" s="16"/>
      <c r="AN646" s="16"/>
      <c r="AO646" s="16"/>
      <c r="AP646" s="16"/>
      <c r="AQ646" s="12" t="e">
        <f>#REF!+#REF!+#REF!</f>
        <v>#REF!</v>
      </c>
      <c r="AR646" s="12">
        <f t="shared" si="145"/>
        <v>-774286.28</v>
      </c>
      <c r="AS646" s="12" t="e">
        <f>#REF!-AU646+#REF!+#REF!</f>
        <v>#REF!</v>
      </c>
      <c r="AT646" s="12" t="e">
        <f>AS646-VLOOKUP(A646,[1]选股结果!$A$2:$BJ$3005,48,FALSE)*0.08</f>
        <v>#REF!</v>
      </c>
      <c r="AU646" s="12">
        <f t="shared" si="149"/>
        <v>334950.700000048</v>
      </c>
      <c r="AV646" s="12" t="e">
        <f>#REF!+S646+H646</f>
        <v>#REF!</v>
      </c>
      <c r="AW646" s="12" t="e">
        <f t="shared" si="150"/>
        <v>#REF!</v>
      </c>
      <c r="AX646" s="12" t="e">
        <f t="shared" si="151"/>
        <v>#REF!</v>
      </c>
      <c r="AY646" s="12" t="e">
        <f t="shared" si="152"/>
        <v>#REF!</v>
      </c>
      <c r="AZ646" s="12">
        <f t="shared" si="146"/>
        <v>-8267317500.86</v>
      </c>
      <c r="BA646" s="12">
        <f t="shared" si="147"/>
        <v>1833248202.88</v>
      </c>
      <c r="BB646" s="12" t="e">
        <f t="shared" si="153"/>
        <v>#REF!</v>
      </c>
    </row>
    <row r="647" spans="1:54">
      <c r="A647" s="5" t="s">
        <v>1343</v>
      </c>
      <c r="B647" s="5" t="s">
        <v>1344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40"/>
        <v>8141101593.06</v>
      </c>
      <c r="AF647" s="9">
        <f t="shared" si="141"/>
        <v>7474427884.99</v>
      </c>
      <c r="AG647" s="9">
        <f t="shared" si="142"/>
        <v>595731663.61</v>
      </c>
      <c r="AH647" s="9">
        <f t="shared" si="143"/>
        <v>614109157.59</v>
      </c>
      <c r="AI647" s="9">
        <f t="shared" si="144"/>
        <v>569399542.09</v>
      </c>
      <c r="AJ647" s="12" t="e">
        <f>#REF!-A647</f>
        <v>#REF!</v>
      </c>
      <c r="AK647" s="16"/>
      <c r="AL647" s="9">
        <f t="shared" si="148"/>
        <v>942951274.01</v>
      </c>
      <c r="AM647" s="16"/>
      <c r="AN647" s="16"/>
      <c r="AO647" s="16"/>
      <c r="AP647" s="16"/>
      <c r="AQ647" s="12" t="e">
        <f>#REF!+#REF!+#REF!</f>
        <v>#REF!</v>
      </c>
      <c r="AR647" s="12">
        <f t="shared" si="145"/>
        <v>-19266812.92</v>
      </c>
      <c r="AS647" s="12" t="e">
        <f>#REF!-AU647+#REF!+#REF!</f>
        <v>#REF!</v>
      </c>
      <c r="AT647" s="12" t="e">
        <f>AS647-VLOOKUP(A647,[1]选股结果!$A$2:$BJ$3005,48,FALSE)*0.08</f>
        <v>#REF!</v>
      </c>
      <c r="AU647" s="12">
        <f t="shared" si="149"/>
        <v>44709615.5</v>
      </c>
      <c r="AV647" s="12" t="e">
        <f>#REF!+S647+H647</f>
        <v>#REF!</v>
      </c>
      <c r="AW647" s="12" t="e">
        <f t="shared" si="150"/>
        <v>#REF!</v>
      </c>
      <c r="AX647" s="12" t="e">
        <f t="shared" si="151"/>
        <v>#REF!</v>
      </c>
      <c r="AY647" s="12" t="e">
        <f t="shared" si="152"/>
        <v>#REF!</v>
      </c>
      <c r="AZ647" s="12">
        <f t="shared" si="146"/>
        <v>-8203663491.28</v>
      </c>
      <c r="BA647" s="12">
        <f t="shared" si="147"/>
        <v>595731663.61</v>
      </c>
      <c r="BB647" s="12" t="e">
        <f t="shared" si="153"/>
        <v>#REF!</v>
      </c>
    </row>
    <row r="648" spans="1:54">
      <c r="A648" s="5" t="s">
        <v>1345</v>
      </c>
      <c r="B648" s="5" t="s">
        <v>1346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40"/>
        <v>8132454850.09</v>
      </c>
      <c r="AF648" s="9">
        <f t="shared" si="141"/>
        <v>7543220473.03</v>
      </c>
      <c r="AG648" s="9">
        <f t="shared" si="142"/>
        <v>591004470.07</v>
      </c>
      <c r="AH648" s="9">
        <f t="shared" si="143"/>
        <v>593669471.02</v>
      </c>
      <c r="AI648" s="9">
        <f t="shared" si="144"/>
        <v>518620650.56</v>
      </c>
      <c r="AJ648" s="12" t="e">
        <f>#REF!-A648</f>
        <v>#REF!</v>
      </c>
      <c r="AK648" s="16"/>
      <c r="AL648" s="9">
        <f t="shared" si="148"/>
        <v>301329697.5</v>
      </c>
      <c r="AM648" s="16"/>
      <c r="AN648" s="16"/>
      <c r="AO648" s="16"/>
      <c r="AP648" s="16"/>
      <c r="AQ648" s="12" t="e">
        <f>#REF!+#REF!+#REF!</f>
        <v>#REF!</v>
      </c>
      <c r="AR648" s="12">
        <f t="shared" si="145"/>
        <v>-3959141.59</v>
      </c>
      <c r="AS648" s="12" t="e">
        <f>#REF!-AU648+#REF!+#REF!</f>
        <v>#REF!</v>
      </c>
      <c r="AT648" s="12" t="e">
        <f>AS648-VLOOKUP(A648,[1]选股结果!$A$2:$BJ$3005,48,FALSE)*0.08</f>
        <v>#REF!</v>
      </c>
      <c r="AU648" s="12">
        <f t="shared" si="149"/>
        <v>75048820.46</v>
      </c>
      <c r="AV648" s="12" t="e">
        <f>#REF!+S648+H648</f>
        <v>#REF!</v>
      </c>
      <c r="AW648" s="12" t="e">
        <f t="shared" si="150"/>
        <v>#REF!</v>
      </c>
      <c r="AX648" s="12" t="e">
        <f t="shared" si="151"/>
        <v>#REF!</v>
      </c>
      <c r="AY648" s="12" t="e">
        <f t="shared" si="152"/>
        <v>#REF!</v>
      </c>
      <c r="AZ648" s="12">
        <f t="shared" si="146"/>
        <v>-7975960753.94</v>
      </c>
      <c r="BA648" s="12">
        <f t="shared" si="147"/>
        <v>591004470.07</v>
      </c>
      <c r="BB648" s="12" t="e">
        <f t="shared" si="153"/>
        <v>#REF!</v>
      </c>
    </row>
    <row r="649" spans="1:54">
      <c r="A649" s="5" t="s">
        <v>1347</v>
      </c>
      <c r="B649" s="5" t="s">
        <v>1348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40"/>
        <v>8122705480.35</v>
      </c>
      <c r="AF649" s="9">
        <f t="shared" si="141"/>
        <v>5941212578.95</v>
      </c>
      <c r="AG649" s="9">
        <f t="shared" si="142"/>
        <v>2223133936.4</v>
      </c>
      <c r="AH649" s="9">
        <f t="shared" si="143"/>
        <v>2237678953.79</v>
      </c>
      <c r="AI649" s="9">
        <f t="shared" si="144"/>
        <v>1471215618.64</v>
      </c>
      <c r="AJ649" s="12" t="e">
        <f>#REF!-A649</f>
        <v>#REF!</v>
      </c>
      <c r="AK649" s="16"/>
      <c r="AL649" s="9">
        <f t="shared" si="148"/>
        <v>1610024574.51</v>
      </c>
      <c r="AM649" s="16"/>
      <c r="AN649" s="16"/>
      <c r="AO649" s="16"/>
      <c r="AP649" s="16"/>
      <c r="AQ649" s="12" t="e">
        <f>#REF!+#REF!+#REF!</f>
        <v>#REF!</v>
      </c>
      <c r="AR649" s="12">
        <f t="shared" si="145"/>
        <v>-16718013.98</v>
      </c>
      <c r="AS649" s="12" t="e">
        <f>#REF!-AU649+#REF!+#REF!</f>
        <v>#REF!</v>
      </c>
      <c r="AT649" s="12" t="e">
        <f>AS649-VLOOKUP(A649,[1]选股结果!$A$2:$BJ$3005,48,FALSE)*0.08</f>
        <v>#REF!</v>
      </c>
      <c r="AU649" s="12">
        <f t="shared" si="149"/>
        <v>766463335.15</v>
      </c>
      <c r="AV649" s="12" t="e">
        <f>#REF!+S649+H649</f>
        <v>#REF!</v>
      </c>
      <c r="AW649" s="12" t="e">
        <f t="shared" si="150"/>
        <v>#REF!</v>
      </c>
      <c r="AX649" s="12" t="e">
        <f t="shared" si="151"/>
        <v>#REF!</v>
      </c>
      <c r="AY649" s="12" t="e">
        <f t="shared" si="152"/>
        <v>#REF!</v>
      </c>
      <c r="AZ649" s="12">
        <f t="shared" si="146"/>
        <v>-7825769694.95</v>
      </c>
      <c r="BA649" s="12">
        <f t="shared" si="147"/>
        <v>2223133936.4</v>
      </c>
      <c r="BB649" s="12" t="e">
        <f t="shared" si="153"/>
        <v>#REF!</v>
      </c>
    </row>
    <row r="650" spans="1:54">
      <c r="A650" s="5" t="s">
        <v>1349</v>
      </c>
      <c r="B650" s="5" t="s">
        <v>1350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40"/>
        <v>8115882810.34</v>
      </c>
      <c r="AF650" s="9">
        <f t="shared" si="141"/>
        <v>7958466309.92</v>
      </c>
      <c r="AG650" s="9">
        <f t="shared" si="142"/>
        <v>149858770.710001</v>
      </c>
      <c r="AH650" s="9">
        <f t="shared" si="143"/>
        <v>149335935.070001</v>
      </c>
      <c r="AI650" s="9">
        <f t="shared" si="144"/>
        <v>106875041.330001</v>
      </c>
      <c r="AJ650" s="12" t="e">
        <f>#REF!-A650</f>
        <v>#REF!</v>
      </c>
      <c r="AK650" s="16"/>
      <c r="AL650" s="9">
        <f t="shared" si="148"/>
        <v>142780715.23</v>
      </c>
      <c r="AM650" s="16"/>
      <c r="AN650" s="16"/>
      <c r="AO650" s="16"/>
      <c r="AP650" s="16"/>
      <c r="AQ650" s="12" t="e">
        <f>#REF!+#REF!+#REF!</f>
        <v>#REF!</v>
      </c>
      <c r="AR650" s="12">
        <f t="shared" si="145"/>
        <v>-249894.41</v>
      </c>
      <c r="AS650" s="12" t="e">
        <f>#REF!-AU650+#REF!+#REF!</f>
        <v>#REF!</v>
      </c>
      <c r="AT650" s="12" t="e">
        <f>AS650-VLOOKUP(A650,[1]选股结果!$A$2:$BJ$3005,48,FALSE)*0.08</f>
        <v>#REF!</v>
      </c>
      <c r="AU650" s="12">
        <f t="shared" si="149"/>
        <v>42460893.74</v>
      </c>
      <c r="AV650" s="12" t="e">
        <f>#REF!+S650+H650</f>
        <v>#REF!</v>
      </c>
      <c r="AW650" s="12" t="e">
        <f t="shared" si="150"/>
        <v>#REF!</v>
      </c>
      <c r="AX650" s="12" t="e">
        <f t="shared" si="151"/>
        <v>#REF!</v>
      </c>
      <c r="AY650" s="12" t="e">
        <f t="shared" si="152"/>
        <v>#REF!</v>
      </c>
      <c r="AZ650" s="12">
        <f t="shared" si="146"/>
        <v>-8189316096.69</v>
      </c>
      <c r="BA650" s="12">
        <f t="shared" si="147"/>
        <v>149858770.710001</v>
      </c>
      <c r="BB650" s="12" t="e">
        <f t="shared" si="153"/>
        <v>#REF!</v>
      </c>
    </row>
    <row r="651" spans="1:54">
      <c r="A651" s="5" t="s">
        <v>1351</v>
      </c>
      <c r="B651" s="5" t="s">
        <v>1352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154">C651</f>
        <v>8111597900.32</v>
      </c>
      <c r="AF651" s="9">
        <f t="shared" ref="AF651:AF714" si="155">(G651+O651+P651+Q651+R651)+S651</f>
        <v>6718420007.78</v>
      </c>
      <c r="AG651" s="9">
        <f t="shared" ref="AG651:AG714" si="156">AE651-AF651+T651+V651+W651-X651-Y651+Z651+AA651</f>
        <v>1391226444.17</v>
      </c>
      <c r="AH651" s="9">
        <f t="shared" ref="AH651:AH714" si="157">AG651+AB651-AC651</f>
        <v>1386671446.03</v>
      </c>
      <c r="AI651" s="9">
        <f t="shared" ref="AI651:AI714" si="158">AH651-AD651</f>
        <v>1163350158.77</v>
      </c>
      <c r="AJ651" s="12" t="e">
        <f>#REF!-A651</f>
        <v>#REF!</v>
      </c>
      <c r="AK651" s="16"/>
      <c r="AL651" s="9">
        <f t="shared" si="148"/>
        <v>3254374139.54</v>
      </c>
      <c r="AM651" s="16"/>
      <c r="AN651" s="16"/>
      <c r="AO651" s="16"/>
      <c r="AP651" s="16"/>
      <c r="AQ651" s="12" t="e">
        <f>#REF!+#REF!+#REF!</f>
        <v>#REF!</v>
      </c>
      <c r="AR651" s="12">
        <f t="shared" si="145"/>
        <v>-8679003.21</v>
      </c>
      <c r="AS651" s="12" t="e">
        <f>#REF!-AU651+#REF!+#REF!</f>
        <v>#REF!</v>
      </c>
      <c r="AT651" s="12" t="e">
        <f>AS651-VLOOKUP(A651,[1]选股结果!$A$2:$BJ$3005,48,FALSE)*0.08</f>
        <v>#REF!</v>
      </c>
      <c r="AU651" s="12">
        <f t="shared" si="149"/>
        <v>223321287.26</v>
      </c>
      <c r="AV651" s="12" t="e">
        <f>#REF!+S651+H651</f>
        <v>#REF!</v>
      </c>
      <c r="AW651" s="12" t="e">
        <f t="shared" si="150"/>
        <v>#REF!</v>
      </c>
      <c r="AX651" s="12" t="e">
        <f t="shared" si="151"/>
        <v>#REF!</v>
      </c>
      <c r="AY651" s="12" t="e">
        <f t="shared" si="152"/>
        <v>#REF!</v>
      </c>
      <c r="AZ651" s="12">
        <f t="shared" si="146"/>
        <v>-8277161839.39</v>
      </c>
      <c r="BA651" s="12">
        <f t="shared" si="147"/>
        <v>1391226444.17</v>
      </c>
      <c r="BB651" s="12" t="e">
        <f t="shared" si="153"/>
        <v>#REF!</v>
      </c>
    </row>
    <row r="652" spans="1:54">
      <c r="A652" s="5" t="s">
        <v>1353</v>
      </c>
      <c r="B652" s="5" t="s">
        <v>1354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154"/>
        <v>8104495475.35</v>
      </c>
      <c r="AF652" s="9">
        <f t="shared" si="155"/>
        <v>8486839735.08</v>
      </c>
      <c r="AG652" s="9">
        <f t="shared" si="156"/>
        <v>309040294.529999</v>
      </c>
      <c r="AH652" s="9">
        <f t="shared" si="157"/>
        <v>876000245.569999</v>
      </c>
      <c r="AI652" s="9">
        <f t="shared" si="158"/>
        <v>492419855.889999</v>
      </c>
      <c r="AJ652" s="12" t="e">
        <f>#REF!-A652</f>
        <v>#REF!</v>
      </c>
      <c r="AK652" s="16"/>
      <c r="AL652" s="9">
        <f t="shared" si="148"/>
        <v>515369020.23</v>
      </c>
      <c r="AM652" s="16"/>
      <c r="AN652" s="16"/>
      <c r="AO652" s="16"/>
      <c r="AP652" s="16"/>
      <c r="AQ652" s="12" t="e">
        <f>#REF!+#REF!+#REF!</f>
        <v>#REF!</v>
      </c>
      <c r="AR652" s="12">
        <f t="shared" si="145"/>
        <v>-585860982.01</v>
      </c>
      <c r="AS652" s="12" t="e">
        <f>#REF!-AU652+#REF!+#REF!</f>
        <v>#REF!</v>
      </c>
      <c r="AT652" s="12" t="e">
        <f>AS652-VLOOKUP(A652,[1]选股结果!$A$2:$BJ$3005,48,FALSE)*0.08</f>
        <v>#REF!</v>
      </c>
      <c r="AU652" s="12">
        <f t="shared" si="149"/>
        <v>383580389.68</v>
      </c>
      <c r="AV652" s="12" t="e">
        <f>#REF!+S652+H652</f>
        <v>#REF!</v>
      </c>
      <c r="AW652" s="12" t="e">
        <f t="shared" si="150"/>
        <v>#REF!</v>
      </c>
      <c r="AX652" s="12" t="e">
        <f t="shared" si="151"/>
        <v>#REF!</v>
      </c>
      <c r="AY652" s="12" t="e">
        <f t="shared" si="152"/>
        <v>#REF!</v>
      </c>
      <c r="AZ652" s="12">
        <f t="shared" si="146"/>
        <v>-9559981885.51</v>
      </c>
      <c r="BA652" s="12">
        <f t="shared" si="147"/>
        <v>309040294.529999</v>
      </c>
      <c r="BB652" s="12" t="e">
        <f t="shared" si="153"/>
        <v>#REF!</v>
      </c>
    </row>
    <row r="653" spans="1:54">
      <c r="A653" s="5" t="s">
        <v>1355</v>
      </c>
      <c r="B653" s="5" t="s">
        <v>1356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154"/>
        <v>8094688995</v>
      </c>
      <c r="AF653" s="9">
        <f t="shared" si="155"/>
        <v>82951807</v>
      </c>
      <c r="AG653" s="9">
        <f t="shared" si="156"/>
        <v>6852787964</v>
      </c>
      <c r="AH653" s="9">
        <f t="shared" si="157"/>
        <v>6843915649</v>
      </c>
      <c r="AI653" s="9">
        <f t="shared" si="158"/>
        <v>6423397389</v>
      </c>
      <c r="AJ653" s="12" t="e">
        <f>#REF!-A653</f>
        <v>#REF!</v>
      </c>
      <c r="AK653" s="16"/>
      <c r="AL653" s="9">
        <f t="shared" si="148"/>
        <v>91824122</v>
      </c>
      <c r="AM653" s="16"/>
      <c r="AN653" s="16"/>
      <c r="AO653" s="16"/>
      <c r="AP653" s="16"/>
      <c r="AQ653" s="12" t="e">
        <f>#REF!+#REF!+#REF!</f>
        <v>#REF!</v>
      </c>
      <c r="AR653" s="12">
        <f t="shared" si="145"/>
        <v>-4796063</v>
      </c>
      <c r="AS653" s="12" t="e">
        <f>#REF!-AU653+#REF!+#REF!</f>
        <v>#REF!</v>
      </c>
      <c r="AT653" s="12" t="e">
        <f>AS653-VLOOKUP(A653,[1]选股结果!$A$2:$BJ$3005,48,FALSE)*0.08</f>
        <v>#REF!</v>
      </c>
      <c r="AU653" s="12">
        <f t="shared" si="149"/>
        <v>420518260</v>
      </c>
      <c r="AV653" s="12" t="e">
        <f>#REF!+S653+H653</f>
        <v>#REF!</v>
      </c>
      <c r="AW653" s="12" t="e">
        <f t="shared" si="150"/>
        <v>#REF!</v>
      </c>
      <c r="AX653" s="12" t="e">
        <f t="shared" si="151"/>
        <v>#REF!</v>
      </c>
      <c r="AY653" s="12" t="e">
        <f t="shared" si="152"/>
        <v>#REF!</v>
      </c>
      <c r="AZ653" s="12">
        <f t="shared" si="146"/>
        <v>-8450719889</v>
      </c>
      <c r="BA653" s="12">
        <f t="shared" si="147"/>
        <v>6852787964</v>
      </c>
      <c r="BB653" s="12" t="e">
        <f t="shared" si="153"/>
        <v>#REF!</v>
      </c>
    </row>
    <row r="654" spans="1:54">
      <c r="A654" s="5" t="s">
        <v>1357</v>
      </c>
      <c r="B654" s="5" t="s">
        <v>1358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154"/>
        <v>8058633783.61</v>
      </c>
      <c r="AF654" s="9">
        <f t="shared" si="155"/>
        <v>7164894610.78</v>
      </c>
      <c r="AG654" s="9">
        <f t="shared" si="156"/>
        <v>971125954.89</v>
      </c>
      <c r="AH654" s="9">
        <f t="shared" si="157"/>
        <v>979282281.95</v>
      </c>
      <c r="AI654" s="9">
        <f t="shared" si="158"/>
        <v>796267686.88</v>
      </c>
      <c r="AJ654" s="12" t="e">
        <f>#REF!-A654</f>
        <v>#REF!</v>
      </c>
      <c r="AK654" s="16"/>
      <c r="AL654" s="9">
        <f t="shared" si="148"/>
        <v>558745218.36</v>
      </c>
      <c r="AM654" s="16"/>
      <c r="AN654" s="16"/>
      <c r="AO654" s="16"/>
      <c r="AP654" s="16"/>
      <c r="AQ654" s="12" t="e">
        <f>#REF!+#REF!+#REF!</f>
        <v>#REF!</v>
      </c>
      <c r="AR654" s="12">
        <f t="shared" si="145"/>
        <v>-11558494.01</v>
      </c>
      <c r="AS654" s="12" t="e">
        <f>#REF!-AU654+#REF!+#REF!</f>
        <v>#REF!</v>
      </c>
      <c r="AT654" s="12" t="e">
        <f>AS654-VLOOKUP(A654,[1]选股结果!$A$2:$BJ$3005,48,FALSE)*0.08</f>
        <v>#REF!</v>
      </c>
      <c r="AU654" s="12">
        <f t="shared" si="149"/>
        <v>183014595.07</v>
      </c>
      <c r="AV654" s="12" t="e">
        <f>#REF!+S654+H654</f>
        <v>#REF!</v>
      </c>
      <c r="AW654" s="12" t="e">
        <f t="shared" si="150"/>
        <v>#REF!</v>
      </c>
      <c r="AX654" s="12" t="e">
        <f t="shared" si="151"/>
        <v>#REF!</v>
      </c>
      <c r="AY654" s="12" t="e">
        <f t="shared" si="152"/>
        <v>#REF!</v>
      </c>
      <c r="AZ654" s="12">
        <f t="shared" si="146"/>
        <v>-8105257919.49</v>
      </c>
      <c r="BA654" s="12">
        <f t="shared" si="147"/>
        <v>971125954.89</v>
      </c>
      <c r="BB654" s="12" t="e">
        <f t="shared" si="153"/>
        <v>#REF!</v>
      </c>
    </row>
    <row r="655" spans="1:54">
      <c r="A655" s="5" t="s">
        <v>1359</v>
      </c>
      <c r="B655" s="5" t="s">
        <v>1360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154"/>
        <v>8035690089.58</v>
      </c>
      <c r="AF655" s="9">
        <f t="shared" si="155"/>
        <v>8401220038.47</v>
      </c>
      <c r="AG655" s="9">
        <f t="shared" si="156"/>
        <v>-1137382298.28</v>
      </c>
      <c r="AH655" s="9">
        <f t="shared" si="157"/>
        <v>-1510033857.66</v>
      </c>
      <c r="AI655" s="9">
        <f t="shared" si="158"/>
        <v>-1525460581.63</v>
      </c>
      <c r="AJ655" s="12" t="e">
        <f>#REF!-A655</f>
        <v>#REF!</v>
      </c>
      <c r="AK655" s="16"/>
      <c r="AL655" s="9">
        <f t="shared" si="148"/>
        <v>1134767563.89</v>
      </c>
      <c r="AM655" s="16"/>
      <c r="AN655" s="16"/>
      <c r="AO655" s="16"/>
      <c r="AP655" s="16"/>
      <c r="AQ655" s="12" t="e">
        <f>#REF!+#REF!+#REF!</f>
        <v>#REF!</v>
      </c>
      <c r="AR655" s="12">
        <f t="shared" si="145"/>
        <v>-12893525.63</v>
      </c>
      <c r="AS655" s="12" t="e">
        <f>#REF!-AU655+#REF!+#REF!</f>
        <v>#REF!</v>
      </c>
      <c r="AT655" s="12" t="e">
        <f>AS655-VLOOKUP(A655,[1]选股结果!$A$2:$BJ$3005,48,FALSE)*0.08</f>
        <v>#REF!</v>
      </c>
      <c r="AU655" s="12">
        <f t="shared" si="149"/>
        <v>15426723.97</v>
      </c>
      <c r="AV655" s="12" t="e">
        <f>#REF!+S655+H655</f>
        <v>#REF!</v>
      </c>
      <c r="AW655" s="12" t="e">
        <f t="shared" si="150"/>
        <v>#REF!</v>
      </c>
      <c r="AX655" s="12" t="e">
        <f t="shared" si="151"/>
        <v>#REF!</v>
      </c>
      <c r="AY655" s="12" t="e">
        <f t="shared" si="152"/>
        <v>#REF!</v>
      </c>
      <c r="AZ655" s="12">
        <f t="shared" si="146"/>
        <v>-8726574124.89</v>
      </c>
      <c r="BA655" s="12">
        <f t="shared" si="147"/>
        <v>-1137382298.28</v>
      </c>
      <c r="BB655" s="12" t="e">
        <f t="shared" si="153"/>
        <v>#REF!</v>
      </c>
    </row>
    <row r="656" spans="1:54">
      <c r="A656" s="5" t="s">
        <v>1361</v>
      </c>
      <c r="B656" s="5" t="s">
        <v>1362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154"/>
        <v>8019415011.03</v>
      </c>
      <c r="AF656" s="9">
        <f t="shared" si="155"/>
        <v>7200163902.98</v>
      </c>
      <c r="AG656" s="9">
        <f t="shared" si="156"/>
        <v>774017439.35</v>
      </c>
      <c r="AH656" s="9">
        <f t="shared" si="157"/>
        <v>772537170.02</v>
      </c>
      <c r="AI656" s="9">
        <f t="shared" si="158"/>
        <v>608116197.39</v>
      </c>
      <c r="AJ656" s="12" t="e">
        <f>#REF!-A656</f>
        <v>#REF!</v>
      </c>
      <c r="AK656" s="16"/>
      <c r="AL656" s="9">
        <f t="shared" si="148"/>
        <v>441127909.16</v>
      </c>
      <c r="AM656" s="16"/>
      <c r="AN656" s="16"/>
      <c r="AO656" s="16"/>
      <c r="AP656" s="16"/>
      <c r="AQ656" s="12" t="e">
        <f>#REF!+#REF!+#REF!</f>
        <v>#REF!</v>
      </c>
      <c r="AR656" s="12">
        <f t="shared" si="145"/>
        <v>-1389261.71</v>
      </c>
      <c r="AS656" s="12" t="e">
        <f>#REF!-AU656+#REF!+#REF!</f>
        <v>#REF!</v>
      </c>
      <c r="AT656" s="12" t="e">
        <f>AS656-VLOOKUP(A656,[1]选股结果!$A$2:$BJ$3005,48,FALSE)*0.08</f>
        <v>#REF!</v>
      </c>
      <c r="AU656" s="12">
        <f t="shared" si="149"/>
        <v>164420972.63</v>
      </c>
      <c r="AV656" s="12" t="e">
        <f>#REF!+S656+H656</f>
        <v>#REF!</v>
      </c>
      <c r="AW656" s="12" t="e">
        <f t="shared" si="150"/>
        <v>#REF!</v>
      </c>
      <c r="AX656" s="12" t="e">
        <f t="shared" si="151"/>
        <v>#REF!</v>
      </c>
      <c r="AY656" s="12" t="e">
        <f t="shared" si="152"/>
        <v>#REF!</v>
      </c>
      <c r="AZ656" s="12">
        <f t="shared" si="146"/>
        <v>-8217654489.6</v>
      </c>
      <c r="BA656" s="12">
        <f t="shared" si="147"/>
        <v>774017439.35</v>
      </c>
      <c r="BB656" s="12" t="e">
        <f t="shared" si="153"/>
        <v>#REF!</v>
      </c>
    </row>
    <row r="657" spans="1:54">
      <c r="A657" s="5" t="s">
        <v>1363</v>
      </c>
      <c r="B657" s="5" t="s">
        <v>1364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154"/>
        <v>8015816080.78</v>
      </c>
      <c r="AF657" s="9">
        <f t="shared" si="155"/>
        <v>7617914402.66</v>
      </c>
      <c r="AG657" s="9">
        <f t="shared" si="156"/>
        <v>398171876.539999</v>
      </c>
      <c r="AH657" s="9">
        <f t="shared" si="157"/>
        <v>403136477.599999</v>
      </c>
      <c r="AI657" s="9">
        <f t="shared" si="158"/>
        <v>287582527.699999</v>
      </c>
      <c r="AJ657" s="12" t="e">
        <f>#REF!-A657</f>
        <v>#REF!</v>
      </c>
      <c r="AK657" s="16"/>
      <c r="AL657" s="9">
        <f t="shared" si="148"/>
        <v>215961869.14</v>
      </c>
      <c r="AM657" s="16"/>
      <c r="AN657" s="16"/>
      <c r="AO657" s="16"/>
      <c r="AP657" s="16"/>
      <c r="AQ657" s="12" t="e">
        <f>#REF!+#REF!+#REF!</f>
        <v>#REF!</v>
      </c>
      <c r="AR657" s="12">
        <f t="shared" si="145"/>
        <v>-6079474.67</v>
      </c>
      <c r="AS657" s="12" t="e">
        <f>#REF!-AU657+#REF!+#REF!</f>
        <v>#REF!</v>
      </c>
      <c r="AT657" s="12" t="e">
        <f>AS657-VLOOKUP(A657,[1]选股结果!$A$2:$BJ$3005,48,FALSE)*0.08</f>
        <v>#REF!</v>
      </c>
      <c r="AU657" s="12">
        <f t="shared" si="149"/>
        <v>115553949.9</v>
      </c>
      <c r="AV657" s="12" t="e">
        <f>#REF!+S657+H657</f>
        <v>#REF!</v>
      </c>
      <c r="AW657" s="12" t="e">
        <f t="shared" si="150"/>
        <v>#REF!</v>
      </c>
      <c r="AX657" s="12" t="e">
        <f t="shared" si="151"/>
        <v>#REF!</v>
      </c>
      <c r="AY657" s="12" t="e">
        <f t="shared" si="152"/>
        <v>#REF!</v>
      </c>
      <c r="AZ657" s="12">
        <f t="shared" si="146"/>
        <v>-8130184604.96</v>
      </c>
      <c r="BA657" s="12">
        <f t="shared" si="147"/>
        <v>398171876.539999</v>
      </c>
      <c r="BB657" s="12" t="e">
        <f t="shared" si="153"/>
        <v>#REF!</v>
      </c>
    </row>
    <row r="658" spans="1:54">
      <c r="A658" s="5" t="s">
        <v>1365</v>
      </c>
      <c r="B658" s="5" t="s">
        <v>1366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154"/>
        <v>8011966421.47</v>
      </c>
      <c r="AF658" s="9">
        <f t="shared" si="155"/>
        <v>7716603180.15</v>
      </c>
      <c r="AG658" s="9">
        <f t="shared" si="156"/>
        <v>297336573.680001</v>
      </c>
      <c r="AH658" s="9">
        <f t="shared" si="157"/>
        <v>296834041.410001</v>
      </c>
      <c r="AI658" s="9">
        <f t="shared" si="158"/>
        <v>255961032.450001</v>
      </c>
      <c r="AJ658" s="12" t="e">
        <f>#REF!-A658</f>
        <v>#REF!</v>
      </c>
      <c r="AK658" s="16"/>
      <c r="AL658" s="9">
        <f t="shared" si="148"/>
        <v>36878831.73</v>
      </c>
      <c r="AM658" s="16"/>
      <c r="AN658" s="16"/>
      <c r="AO658" s="16"/>
      <c r="AP658" s="16"/>
      <c r="AQ658" s="12" t="e">
        <f>#REF!+#REF!+#REF!</f>
        <v>#REF!</v>
      </c>
      <c r="AR658" s="12">
        <f t="shared" si="145"/>
        <v>-100000</v>
      </c>
      <c r="AS658" s="12" t="e">
        <f>#REF!-AU658+#REF!+#REF!</f>
        <v>#REF!</v>
      </c>
      <c r="AT658" s="12" t="e">
        <f>AS658-VLOOKUP(A658,[1]选股结果!$A$2:$BJ$3005,48,FALSE)*0.08</f>
        <v>#REF!</v>
      </c>
      <c r="AU658" s="12">
        <f t="shared" si="149"/>
        <v>40873008.96</v>
      </c>
      <c r="AV658" s="12" t="e">
        <f>#REF!+S658+H658</f>
        <v>#REF!</v>
      </c>
      <c r="AW658" s="12" t="e">
        <f t="shared" si="150"/>
        <v>#REF!</v>
      </c>
      <c r="AX658" s="12" t="e">
        <f t="shared" si="151"/>
        <v>#REF!</v>
      </c>
      <c r="AY658" s="12" t="e">
        <f t="shared" si="152"/>
        <v>#REF!</v>
      </c>
      <c r="AZ658" s="12">
        <f t="shared" si="146"/>
        <v>-8056367623.07</v>
      </c>
      <c r="BA658" s="12">
        <f t="shared" si="147"/>
        <v>297336573.680001</v>
      </c>
      <c r="BB658" s="12" t="e">
        <f t="shared" si="153"/>
        <v>#REF!</v>
      </c>
    </row>
    <row r="659" spans="1:54">
      <c r="A659" s="5" t="s">
        <v>1367</v>
      </c>
      <c r="B659" s="5" t="s">
        <v>1368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154"/>
        <v>7920001193.77</v>
      </c>
      <c r="AF659" s="9">
        <f t="shared" si="155"/>
        <v>7784645325.67</v>
      </c>
      <c r="AG659" s="9">
        <f t="shared" si="156"/>
        <v>134973838.729999</v>
      </c>
      <c r="AH659" s="9">
        <f t="shared" si="157"/>
        <v>133953473.319999</v>
      </c>
      <c r="AI659" s="9">
        <f t="shared" si="158"/>
        <v>133815778.039999</v>
      </c>
      <c r="AJ659" s="12" t="e">
        <f>#REF!-A659</f>
        <v>#REF!</v>
      </c>
      <c r="AK659" s="16"/>
      <c r="AL659" s="9">
        <f t="shared" si="148"/>
        <v>262384763.27</v>
      </c>
      <c r="AM659" s="16"/>
      <c r="AN659" s="16"/>
      <c r="AO659" s="16"/>
      <c r="AP659" s="16"/>
      <c r="AQ659" s="12" t="e">
        <f>#REF!+#REF!+#REF!</f>
        <v>#REF!</v>
      </c>
      <c r="AR659" s="12">
        <f t="shared" si="145"/>
        <v>-280.28</v>
      </c>
      <c r="AS659" s="12" t="e">
        <f>#REF!-AU659+#REF!+#REF!</f>
        <v>#REF!</v>
      </c>
      <c r="AT659" s="12" t="e">
        <f>AS659-VLOOKUP(A659,[1]选股结果!$A$2:$BJ$3005,48,FALSE)*0.08</f>
        <v>#REF!</v>
      </c>
      <c r="AU659" s="12">
        <f t="shared" si="149"/>
        <v>137695.280000001</v>
      </c>
      <c r="AV659" s="12" t="e">
        <f>#REF!+S659+H659</f>
        <v>#REF!</v>
      </c>
      <c r="AW659" s="12" t="e">
        <f t="shared" si="150"/>
        <v>#REF!</v>
      </c>
      <c r="AX659" s="12" t="e">
        <f t="shared" si="151"/>
        <v>#REF!</v>
      </c>
      <c r="AY659" s="12" t="e">
        <f t="shared" si="152"/>
        <v>#REF!</v>
      </c>
      <c r="AZ659" s="12">
        <f t="shared" si="146"/>
        <v>-7950071325.09</v>
      </c>
      <c r="BA659" s="12">
        <f t="shared" si="147"/>
        <v>134973838.729999</v>
      </c>
      <c r="BB659" s="12" t="e">
        <f t="shared" si="153"/>
        <v>#REF!</v>
      </c>
    </row>
    <row r="660" spans="1:54">
      <c r="A660" s="5" t="s">
        <v>1369</v>
      </c>
      <c r="B660" s="5" t="s">
        <v>1370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154"/>
        <v>7919483502.6</v>
      </c>
      <c r="AF660" s="9">
        <f t="shared" si="155"/>
        <v>6668709500.47</v>
      </c>
      <c r="AG660" s="9">
        <f t="shared" si="156"/>
        <v>1269778703.38</v>
      </c>
      <c r="AH660" s="9">
        <f t="shared" si="157"/>
        <v>1287080673.22</v>
      </c>
      <c r="AI660" s="9">
        <f t="shared" si="158"/>
        <v>1083661148.25</v>
      </c>
      <c r="AJ660" s="12" t="e">
        <f>#REF!-A660</f>
        <v>#REF!</v>
      </c>
      <c r="AK660" s="16"/>
      <c r="AL660" s="9">
        <f t="shared" si="148"/>
        <v>222173215.43</v>
      </c>
      <c r="AM660" s="16"/>
      <c r="AN660" s="16"/>
      <c r="AO660" s="16"/>
      <c r="AP660" s="16"/>
      <c r="AQ660" s="12" t="e">
        <f>#REF!+#REF!+#REF!</f>
        <v>#REF!</v>
      </c>
      <c r="AR660" s="12">
        <f t="shared" si="145"/>
        <v>-18785977.76</v>
      </c>
      <c r="AS660" s="12" t="e">
        <f>#REF!-AU660+#REF!+#REF!</f>
        <v>#REF!</v>
      </c>
      <c r="AT660" s="12" t="e">
        <f>AS660-VLOOKUP(A660,[1]选股结果!$A$2:$BJ$3005,48,FALSE)*0.08</f>
        <v>#REF!</v>
      </c>
      <c r="AU660" s="12">
        <f t="shared" si="149"/>
        <v>203419524.97</v>
      </c>
      <c r="AV660" s="12" t="e">
        <f>#REF!+S660+H660</f>
        <v>#REF!</v>
      </c>
      <c r="AW660" s="12" t="e">
        <f t="shared" si="150"/>
        <v>#REF!</v>
      </c>
      <c r="AX660" s="12" t="e">
        <f t="shared" si="151"/>
        <v>#REF!</v>
      </c>
      <c r="AY660" s="12" t="e">
        <f t="shared" si="152"/>
        <v>#REF!</v>
      </c>
      <c r="AZ660" s="12">
        <f t="shared" si="146"/>
        <v>-8102087074.62</v>
      </c>
      <c r="BA660" s="12">
        <f t="shared" si="147"/>
        <v>1269778703.38</v>
      </c>
      <c r="BB660" s="12" t="e">
        <f t="shared" si="153"/>
        <v>#REF!</v>
      </c>
    </row>
    <row r="661" spans="1:54">
      <c r="A661" s="5" t="s">
        <v>1371</v>
      </c>
      <c r="B661" s="5" t="s">
        <v>1372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154"/>
        <v>7912962453.21</v>
      </c>
      <c r="AF661" s="9">
        <f t="shared" si="155"/>
        <v>4286583319.91</v>
      </c>
      <c r="AG661" s="9">
        <f t="shared" si="156"/>
        <v>3583072157.34</v>
      </c>
      <c r="AH661" s="9">
        <f t="shared" si="157"/>
        <v>4034896863.7</v>
      </c>
      <c r="AI661" s="9">
        <f t="shared" si="158"/>
        <v>2973871202.89</v>
      </c>
      <c r="AJ661" s="12" t="e">
        <f>#REF!-A661</f>
        <v>#REF!</v>
      </c>
      <c r="AK661" s="16"/>
      <c r="AL661" s="9">
        <f t="shared" si="148"/>
        <v>668832573.45</v>
      </c>
      <c r="AM661" s="16"/>
      <c r="AN661" s="16"/>
      <c r="AO661" s="16"/>
      <c r="AP661" s="16"/>
      <c r="AQ661" s="12" t="e">
        <f>#REF!+#REF!+#REF!</f>
        <v>#REF!</v>
      </c>
      <c r="AR661" s="12">
        <f t="shared" si="145"/>
        <v>-452463897.02</v>
      </c>
      <c r="AS661" s="12" t="e">
        <f>#REF!-AU661+#REF!+#REF!</f>
        <v>#REF!</v>
      </c>
      <c r="AT661" s="12" t="e">
        <f>AS661-VLOOKUP(A661,[1]选股结果!$A$2:$BJ$3005,48,FALSE)*0.08</f>
        <v>#REF!</v>
      </c>
      <c r="AU661" s="12">
        <f t="shared" si="149"/>
        <v>1061025660.81</v>
      </c>
      <c r="AV661" s="12" t="e">
        <f>#REF!+S661+H661</f>
        <v>#REF!</v>
      </c>
      <c r="AW661" s="12" t="e">
        <f t="shared" si="150"/>
        <v>#REF!</v>
      </c>
      <c r="AX661" s="12" t="e">
        <f t="shared" si="151"/>
        <v>#REF!</v>
      </c>
      <c r="AY661" s="12" t="e">
        <f t="shared" si="152"/>
        <v>#REF!</v>
      </c>
      <c r="AZ661" s="12">
        <f t="shared" si="146"/>
        <v>-9514770036.89</v>
      </c>
      <c r="BA661" s="12">
        <f t="shared" si="147"/>
        <v>3583072157.34</v>
      </c>
      <c r="BB661" s="12" t="e">
        <f t="shared" si="153"/>
        <v>#REF!</v>
      </c>
    </row>
    <row r="662" spans="1:54">
      <c r="A662" s="5" t="s">
        <v>1373</v>
      </c>
      <c r="B662" s="5" t="s">
        <v>1374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154"/>
        <v>7905757517.3</v>
      </c>
      <c r="AF662" s="9">
        <f t="shared" si="155"/>
        <v>7602329876.44</v>
      </c>
      <c r="AG662" s="9">
        <f t="shared" si="156"/>
        <v>-37256942.3799994</v>
      </c>
      <c r="AH662" s="9">
        <f t="shared" si="157"/>
        <v>-40529577.7999994</v>
      </c>
      <c r="AI662" s="9">
        <f t="shared" si="158"/>
        <v>-18787177.7999994</v>
      </c>
      <c r="AJ662" s="12" t="e">
        <f>#REF!-A662</f>
        <v>#REF!</v>
      </c>
      <c r="AK662" s="16"/>
      <c r="AL662" s="9">
        <f t="shared" si="148"/>
        <v>1566252671.72</v>
      </c>
      <c r="AM662" s="16"/>
      <c r="AN662" s="16"/>
      <c r="AO662" s="16"/>
      <c r="AP662" s="16"/>
      <c r="AQ662" s="12" t="e">
        <f>#REF!+#REF!+#REF!</f>
        <v>#REF!</v>
      </c>
      <c r="AR662" s="12">
        <f t="shared" si="145"/>
        <v>-890346.04</v>
      </c>
      <c r="AS662" s="12" t="e">
        <f>#REF!-AU662+#REF!+#REF!</f>
        <v>#REF!</v>
      </c>
      <c r="AT662" s="12" t="e">
        <f>AS662-VLOOKUP(A662,[1]选股结果!$A$2:$BJ$3005,48,FALSE)*0.08</f>
        <v>#REF!</v>
      </c>
      <c r="AU662" s="12">
        <f t="shared" si="149"/>
        <v>-21742400</v>
      </c>
      <c r="AV662" s="12" t="e">
        <f>#REF!+S662+H662</f>
        <v>#REF!</v>
      </c>
      <c r="AW662" s="12" t="e">
        <f t="shared" si="150"/>
        <v>#REF!</v>
      </c>
      <c r="AX662" s="12" t="e">
        <f t="shared" si="151"/>
        <v>#REF!</v>
      </c>
      <c r="AY662" s="12" t="e">
        <f t="shared" si="152"/>
        <v>#REF!</v>
      </c>
      <c r="AZ662" s="12">
        <f t="shared" si="146"/>
        <v>-7895046618.66</v>
      </c>
      <c r="BA662" s="12">
        <f t="shared" si="147"/>
        <v>-37256942.3799994</v>
      </c>
      <c r="BB662" s="12" t="e">
        <f t="shared" si="153"/>
        <v>#REF!</v>
      </c>
    </row>
    <row r="663" spans="1:54">
      <c r="A663" s="5" t="s">
        <v>1375</v>
      </c>
      <c r="B663" s="5" t="s">
        <v>1376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154"/>
        <v>7822954875.84</v>
      </c>
      <c r="AF663" s="9">
        <f t="shared" si="155"/>
        <v>6912664735.68</v>
      </c>
      <c r="AG663" s="9">
        <f t="shared" si="156"/>
        <v>866311612.95</v>
      </c>
      <c r="AH663" s="9">
        <f t="shared" si="157"/>
        <v>874272112.43</v>
      </c>
      <c r="AI663" s="9">
        <f t="shared" si="158"/>
        <v>744781520.14</v>
      </c>
      <c r="AJ663" s="12" t="e">
        <f>#REF!-A663</f>
        <v>#REF!</v>
      </c>
      <c r="AK663" s="16"/>
      <c r="AL663" s="9">
        <f t="shared" si="148"/>
        <v>370928316.02</v>
      </c>
      <c r="AM663" s="16"/>
      <c r="AN663" s="16"/>
      <c r="AO663" s="16"/>
      <c r="AP663" s="16"/>
      <c r="AQ663" s="12" t="e">
        <f>#REF!+#REF!+#REF!</f>
        <v>#REF!</v>
      </c>
      <c r="AR663" s="12">
        <f t="shared" si="145"/>
        <v>-8722995.74</v>
      </c>
      <c r="AS663" s="12" t="e">
        <f>#REF!-AU663+#REF!+#REF!</f>
        <v>#REF!</v>
      </c>
      <c r="AT663" s="12" t="e">
        <f>AS663-VLOOKUP(A663,[1]选股结果!$A$2:$BJ$3005,48,FALSE)*0.08</f>
        <v>#REF!</v>
      </c>
      <c r="AU663" s="12">
        <f t="shared" si="149"/>
        <v>129490592.29</v>
      </c>
      <c r="AV663" s="12" t="e">
        <f>#REF!+S663+H663</f>
        <v>#REF!</v>
      </c>
      <c r="AW663" s="12" t="e">
        <f t="shared" si="150"/>
        <v>#REF!</v>
      </c>
      <c r="AX663" s="12" t="e">
        <f t="shared" si="151"/>
        <v>#REF!</v>
      </c>
      <c r="AY663" s="12" t="e">
        <f t="shared" si="152"/>
        <v>#REF!</v>
      </c>
      <c r="AZ663" s="12">
        <f t="shared" si="146"/>
        <v>-7919805797.25</v>
      </c>
      <c r="BA663" s="12">
        <f t="shared" si="147"/>
        <v>866311612.95</v>
      </c>
      <c r="BB663" s="12" t="e">
        <f t="shared" si="153"/>
        <v>#REF!</v>
      </c>
    </row>
    <row r="664" spans="1:54">
      <c r="A664" s="5" t="s">
        <v>1377</v>
      </c>
      <c r="B664" s="5" t="s">
        <v>1378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154"/>
        <v>7811632984.54</v>
      </c>
      <c r="AF664" s="9">
        <f t="shared" si="155"/>
        <v>6648453856.78</v>
      </c>
      <c r="AG664" s="9">
        <f t="shared" si="156"/>
        <v>1030269426.53</v>
      </c>
      <c r="AH664" s="9">
        <f t="shared" si="157"/>
        <v>1028119976.39</v>
      </c>
      <c r="AI664" s="9">
        <f t="shared" si="158"/>
        <v>1003875467.14</v>
      </c>
      <c r="AJ664" s="12" t="e">
        <f>#REF!-A664</f>
        <v>#REF!</v>
      </c>
      <c r="AK664" s="16"/>
      <c r="AL664" s="9">
        <f t="shared" si="148"/>
        <v>2442884829.67</v>
      </c>
      <c r="AM664" s="16"/>
      <c r="AN664" s="16"/>
      <c r="AO664" s="16"/>
      <c r="AP664" s="16"/>
      <c r="AQ664" s="12" t="e">
        <f>#REF!+#REF!+#REF!</f>
        <v>#REF!</v>
      </c>
      <c r="AR664" s="12">
        <f t="shared" si="145"/>
        <v>-1385489.33</v>
      </c>
      <c r="AS664" s="12" t="e">
        <f>#REF!-AU664+#REF!+#REF!</f>
        <v>#REF!</v>
      </c>
      <c r="AT664" s="12" t="e">
        <f>AS664-VLOOKUP(A664,[1]选股结果!$A$2:$BJ$3005,48,FALSE)*0.08</f>
        <v>#REF!</v>
      </c>
      <c r="AU664" s="12">
        <f t="shared" si="149"/>
        <v>24244509.25</v>
      </c>
      <c r="AV664" s="12" t="e">
        <f>#REF!+S664+H664</f>
        <v>#REF!</v>
      </c>
      <c r="AW664" s="12" t="e">
        <f t="shared" si="150"/>
        <v>#REF!</v>
      </c>
      <c r="AX664" s="12" t="e">
        <f t="shared" si="151"/>
        <v>#REF!</v>
      </c>
      <c r="AY664" s="12" t="e">
        <f t="shared" si="152"/>
        <v>#REF!</v>
      </c>
      <c r="AZ664" s="12">
        <f t="shared" si="146"/>
        <v>-7718180791.51</v>
      </c>
      <c r="BA664" s="12">
        <f t="shared" si="147"/>
        <v>1030269426.53</v>
      </c>
      <c r="BB664" s="12" t="e">
        <f t="shared" si="153"/>
        <v>#REF!</v>
      </c>
    </row>
    <row r="665" spans="1:54">
      <c r="A665" s="5" t="s">
        <v>1379</v>
      </c>
      <c r="B665" s="5" t="s">
        <v>1380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154"/>
        <v>7801855827.67</v>
      </c>
      <c r="AF665" s="9">
        <f t="shared" si="155"/>
        <v>7550104952.85</v>
      </c>
      <c r="AG665" s="9">
        <f t="shared" si="156"/>
        <v>247042295.94</v>
      </c>
      <c r="AH665" s="9">
        <f t="shared" si="157"/>
        <v>293630792.09</v>
      </c>
      <c r="AI665" s="9">
        <f t="shared" si="158"/>
        <v>282930841.88</v>
      </c>
      <c r="AJ665" s="12" t="e">
        <f>#REF!-A665</f>
        <v>#REF!</v>
      </c>
      <c r="AK665" s="16"/>
      <c r="AL665" s="9">
        <f t="shared" si="148"/>
        <v>364992743.44</v>
      </c>
      <c r="AM665" s="16"/>
      <c r="AN665" s="16"/>
      <c r="AO665" s="16"/>
      <c r="AP665" s="16"/>
      <c r="AQ665" s="12" t="e">
        <f>#REF!+#REF!+#REF!</f>
        <v>#REF!</v>
      </c>
      <c r="AR665" s="12">
        <f t="shared" si="145"/>
        <v>-51530007.92</v>
      </c>
      <c r="AS665" s="12" t="e">
        <f>#REF!-AU665+#REF!+#REF!</f>
        <v>#REF!</v>
      </c>
      <c r="AT665" s="12" t="e">
        <f>AS665-VLOOKUP(A665,[1]选股结果!$A$2:$BJ$3005,48,FALSE)*0.08</f>
        <v>#REF!</v>
      </c>
      <c r="AU665" s="12">
        <f t="shared" si="149"/>
        <v>10699950.21</v>
      </c>
      <c r="AV665" s="12" t="e">
        <f>#REF!+S665+H665</f>
        <v>#REF!</v>
      </c>
      <c r="AW665" s="12" t="e">
        <f t="shared" si="150"/>
        <v>#REF!</v>
      </c>
      <c r="AX665" s="12" t="e">
        <f t="shared" si="151"/>
        <v>#REF!</v>
      </c>
      <c r="AY665" s="12" t="e">
        <f t="shared" si="152"/>
        <v>#REF!</v>
      </c>
      <c r="AZ665" s="12">
        <f t="shared" si="146"/>
        <v>-7816003209.09</v>
      </c>
      <c r="BA665" s="12">
        <f t="shared" si="147"/>
        <v>247042295.94</v>
      </c>
      <c r="BB665" s="12" t="e">
        <f t="shared" si="153"/>
        <v>#REF!</v>
      </c>
    </row>
    <row r="666" spans="1:54">
      <c r="A666" s="5" t="s">
        <v>1381</v>
      </c>
      <c r="B666" s="5" t="s">
        <v>1382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154"/>
        <v>7791156024.33</v>
      </c>
      <c r="AF666" s="9">
        <f t="shared" si="155"/>
        <v>6837453888.28</v>
      </c>
      <c r="AG666" s="9">
        <f t="shared" si="156"/>
        <v>942330876.88</v>
      </c>
      <c r="AH666" s="9">
        <f t="shared" si="157"/>
        <v>947323780.71</v>
      </c>
      <c r="AI666" s="9">
        <f t="shared" si="158"/>
        <v>796604206.93</v>
      </c>
      <c r="AJ666" s="12" t="e">
        <f>#REF!-A666</f>
        <v>#REF!</v>
      </c>
      <c r="AK666" s="16"/>
      <c r="AL666" s="9">
        <f t="shared" si="148"/>
        <v>171339683.87</v>
      </c>
      <c r="AM666" s="16"/>
      <c r="AN666" s="16"/>
      <c r="AO666" s="16"/>
      <c r="AP666" s="16"/>
      <c r="AQ666" s="12" t="e">
        <f>#REF!+#REF!+#REF!</f>
        <v>#REF!</v>
      </c>
      <c r="AR666" s="12">
        <f t="shared" si="145"/>
        <v>-8323531.68</v>
      </c>
      <c r="AS666" s="12" t="e">
        <f>#REF!-AU666+#REF!+#REF!</f>
        <v>#REF!</v>
      </c>
      <c r="AT666" s="12" t="e">
        <f>AS666-VLOOKUP(A666,[1]选股结果!$A$2:$BJ$3005,48,FALSE)*0.08</f>
        <v>#REF!</v>
      </c>
      <c r="AU666" s="12">
        <f t="shared" si="149"/>
        <v>150719573.78</v>
      </c>
      <c r="AV666" s="12" t="e">
        <f>#REF!+S666+H666</f>
        <v>#REF!</v>
      </c>
      <c r="AW666" s="12" t="e">
        <f t="shared" si="150"/>
        <v>#REF!</v>
      </c>
      <c r="AX666" s="12" t="e">
        <f t="shared" si="151"/>
        <v>#REF!</v>
      </c>
      <c r="AY666" s="12" t="e">
        <f t="shared" si="152"/>
        <v>#REF!</v>
      </c>
      <c r="AZ666" s="12">
        <f t="shared" si="146"/>
        <v>-7998016185.49</v>
      </c>
      <c r="BA666" s="12">
        <f t="shared" si="147"/>
        <v>942330876.88</v>
      </c>
      <c r="BB666" s="12" t="e">
        <f t="shared" si="153"/>
        <v>#REF!</v>
      </c>
    </row>
    <row r="667" spans="1:54">
      <c r="A667" s="5" t="s">
        <v>1383</v>
      </c>
      <c r="B667" s="5" t="s">
        <v>1384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154"/>
        <v>7753844994.47</v>
      </c>
      <c r="AF667" s="9">
        <f t="shared" si="155"/>
        <v>7682039324.78</v>
      </c>
      <c r="AG667" s="9">
        <f t="shared" si="156"/>
        <v>54353020.0799996</v>
      </c>
      <c r="AH667" s="9">
        <f t="shared" si="157"/>
        <v>48639190.5099996</v>
      </c>
      <c r="AI667" s="9">
        <f t="shared" si="158"/>
        <v>1543387.27999961</v>
      </c>
      <c r="AJ667" s="12" t="e">
        <f>#REF!-A667</f>
        <v>#REF!</v>
      </c>
      <c r="AK667" s="16"/>
      <c r="AL667" s="9">
        <f t="shared" si="148"/>
        <v>175179194.42</v>
      </c>
      <c r="AM667" s="16"/>
      <c r="AN667" s="16"/>
      <c r="AO667" s="16"/>
      <c r="AP667" s="16"/>
      <c r="AQ667" s="12" t="e">
        <f>#REF!+#REF!+#REF!</f>
        <v>#REF!</v>
      </c>
      <c r="AR667" s="12">
        <f t="shared" si="145"/>
        <v>-2216649.03</v>
      </c>
      <c r="AS667" s="12" t="e">
        <f>#REF!-AU667+#REF!+#REF!</f>
        <v>#REF!</v>
      </c>
      <c r="AT667" s="12" t="e">
        <f>AS667-VLOOKUP(A667,[1]选股结果!$A$2:$BJ$3005,48,FALSE)*0.08</f>
        <v>#REF!</v>
      </c>
      <c r="AU667" s="12">
        <f t="shared" si="149"/>
        <v>47095803.23</v>
      </c>
      <c r="AV667" s="12" t="e">
        <f>#REF!+S667+H667</f>
        <v>#REF!</v>
      </c>
      <c r="AW667" s="12" t="e">
        <f t="shared" si="150"/>
        <v>#REF!</v>
      </c>
      <c r="AX667" s="12" t="e">
        <f t="shared" si="151"/>
        <v>#REF!</v>
      </c>
      <c r="AY667" s="12" t="e">
        <f t="shared" si="152"/>
        <v>#REF!</v>
      </c>
      <c r="AZ667" s="12">
        <f t="shared" si="146"/>
        <v>-7815542061.93</v>
      </c>
      <c r="BA667" s="12">
        <f t="shared" si="147"/>
        <v>54353020.0799996</v>
      </c>
      <c r="BB667" s="12" t="e">
        <f t="shared" si="153"/>
        <v>#REF!</v>
      </c>
    </row>
    <row r="668" spans="1:54">
      <c r="A668" s="5" t="s">
        <v>1385</v>
      </c>
      <c r="B668" s="5" t="s">
        <v>1386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154"/>
        <v>7751663181.47</v>
      </c>
      <c r="AF668" s="9">
        <f t="shared" si="155"/>
        <v>7333745839.65</v>
      </c>
      <c r="AG668" s="9">
        <f t="shared" si="156"/>
        <v>601245355.04</v>
      </c>
      <c r="AH668" s="9">
        <f t="shared" si="157"/>
        <v>602404577.36</v>
      </c>
      <c r="AI668" s="9">
        <f t="shared" si="158"/>
        <v>520119182.63</v>
      </c>
      <c r="AJ668" s="12" t="e">
        <f>#REF!-A668</f>
        <v>#REF!</v>
      </c>
      <c r="AK668" s="16"/>
      <c r="AL668" s="9">
        <f t="shared" si="148"/>
        <v>488512452.5</v>
      </c>
      <c r="AM668" s="16"/>
      <c r="AN668" s="16"/>
      <c r="AO668" s="16"/>
      <c r="AP668" s="16"/>
      <c r="AQ668" s="12" t="e">
        <f>#REF!+#REF!+#REF!</f>
        <v>#REF!</v>
      </c>
      <c r="AR668" s="12">
        <f t="shared" si="145"/>
        <v>-2130511.33</v>
      </c>
      <c r="AS668" s="12" t="e">
        <f>#REF!-AU668+#REF!+#REF!</f>
        <v>#REF!</v>
      </c>
      <c r="AT668" s="12" t="e">
        <f>AS668-VLOOKUP(A668,[1]选股结果!$A$2:$BJ$3005,48,FALSE)*0.08</f>
        <v>#REF!</v>
      </c>
      <c r="AU668" s="12">
        <f t="shared" si="149"/>
        <v>82285394.73</v>
      </c>
      <c r="AV668" s="12" t="e">
        <f>#REF!+S668+H668</f>
        <v>#REF!</v>
      </c>
      <c r="AW668" s="12" t="e">
        <f t="shared" si="150"/>
        <v>#REF!</v>
      </c>
      <c r="AX668" s="12" t="e">
        <f t="shared" si="151"/>
        <v>#REF!</v>
      </c>
      <c r="AY668" s="12" t="e">
        <f t="shared" si="152"/>
        <v>#REF!</v>
      </c>
      <c r="AZ668" s="12">
        <f t="shared" si="146"/>
        <v>-7902498321.18</v>
      </c>
      <c r="BA668" s="12">
        <f t="shared" si="147"/>
        <v>601245355.04</v>
      </c>
      <c r="BB668" s="12" t="e">
        <f t="shared" si="153"/>
        <v>#REF!</v>
      </c>
    </row>
    <row r="669" spans="1:54">
      <c r="A669" s="5" t="s">
        <v>1387</v>
      </c>
      <c r="B669" s="5" t="s">
        <v>1388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154"/>
        <v>7732287436.02</v>
      </c>
      <c r="AF669" s="9">
        <f t="shared" si="155"/>
        <v>8192994164.91</v>
      </c>
      <c r="AG669" s="9">
        <f t="shared" si="156"/>
        <v>-894555195.24</v>
      </c>
      <c r="AH669" s="9">
        <f t="shared" si="157"/>
        <v>-905229675.48</v>
      </c>
      <c r="AI669" s="9">
        <f t="shared" si="158"/>
        <v>-839240204.22</v>
      </c>
      <c r="AJ669" s="12" t="e">
        <f>#REF!-A669</f>
        <v>#REF!</v>
      </c>
      <c r="AK669" s="16"/>
      <c r="AL669" s="9">
        <f t="shared" si="148"/>
        <v>512657181.79</v>
      </c>
      <c r="AM669" s="16"/>
      <c r="AN669" s="16"/>
      <c r="AO669" s="16"/>
      <c r="AP669" s="16"/>
      <c r="AQ669" s="12" t="e">
        <f>#REF!+#REF!+#REF!</f>
        <v>#REF!</v>
      </c>
      <c r="AR669" s="12">
        <f t="shared" si="145"/>
        <v>-685489.45</v>
      </c>
      <c r="AS669" s="12" t="e">
        <f>#REF!-AU669+#REF!+#REF!</f>
        <v>#REF!</v>
      </c>
      <c r="AT669" s="12" t="e">
        <f>AS669-VLOOKUP(A669,[1]选股结果!$A$2:$BJ$3005,48,FALSE)*0.08</f>
        <v>#REF!</v>
      </c>
      <c r="AU669" s="12">
        <f t="shared" si="149"/>
        <v>-65989471.26</v>
      </c>
      <c r="AV669" s="12" t="e">
        <f>#REF!+S669+H669</f>
        <v>#REF!</v>
      </c>
      <c r="AW669" s="12" t="e">
        <f t="shared" si="150"/>
        <v>#REF!</v>
      </c>
      <c r="AX669" s="12" t="e">
        <f t="shared" si="151"/>
        <v>#REF!</v>
      </c>
      <c r="AY669" s="12" t="e">
        <f t="shared" si="152"/>
        <v>#REF!</v>
      </c>
      <c r="AZ669" s="12">
        <f t="shared" si="146"/>
        <v>-8198298020.5</v>
      </c>
      <c r="BA669" s="12">
        <f t="shared" si="147"/>
        <v>-894555195.24</v>
      </c>
      <c r="BB669" s="12" t="e">
        <f t="shared" si="153"/>
        <v>#REF!</v>
      </c>
    </row>
    <row r="670" spans="1:54">
      <c r="A670" s="5" t="s">
        <v>1389</v>
      </c>
      <c r="B670" s="5" t="s">
        <v>1390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154"/>
        <v>7693693289.77</v>
      </c>
      <c r="AF670" s="9">
        <f t="shared" si="155"/>
        <v>6821207536.6</v>
      </c>
      <c r="AG670" s="9">
        <f t="shared" si="156"/>
        <v>794281726.440001</v>
      </c>
      <c r="AH670" s="9">
        <f t="shared" si="157"/>
        <v>786868060.510001</v>
      </c>
      <c r="AI670" s="9">
        <f t="shared" si="158"/>
        <v>767505255.120001</v>
      </c>
      <c r="AJ670" s="12" t="e">
        <f>#REF!-A670</f>
        <v>#REF!</v>
      </c>
      <c r="AK670" s="16"/>
      <c r="AL670" s="9">
        <f t="shared" si="148"/>
        <v>886724507.26</v>
      </c>
      <c r="AM670" s="16"/>
      <c r="AN670" s="16"/>
      <c r="AO670" s="16"/>
      <c r="AP670" s="16"/>
      <c r="AQ670" s="12" t="e">
        <f>#REF!+#REF!+#REF!</f>
        <v>#REF!</v>
      </c>
      <c r="AR670" s="12">
        <f t="shared" si="145"/>
        <v>-3250442.6</v>
      </c>
      <c r="AS670" s="12" t="e">
        <f>#REF!-AU670+#REF!+#REF!</f>
        <v>#REF!</v>
      </c>
      <c r="AT670" s="12" t="e">
        <f>AS670-VLOOKUP(A670,[1]选股结果!$A$2:$BJ$3005,48,FALSE)*0.08</f>
        <v>#REF!</v>
      </c>
      <c r="AU670" s="12">
        <f t="shared" si="149"/>
        <v>19362805.39</v>
      </c>
      <c r="AV670" s="12" t="e">
        <f>#REF!+S670+H670</f>
        <v>#REF!</v>
      </c>
      <c r="AW670" s="12" t="e">
        <f t="shared" si="150"/>
        <v>#REF!</v>
      </c>
      <c r="AX670" s="12" t="e">
        <f t="shared" si="151"/>
        <v>#REF!</v>
      </c>
      <c r="AY670" s="12" t="e">
        <f t="shared" si="152"/>
        <v>#REF!</v>
      </c>
      <c r="AZ670" s="12">
        <f t="shared" si="146"/>
        <v>-7581158028.6</v>
      </c>
      <c r="BA670" s="12">
        <f t="shared" si="147"/>
        <v>794281726.440001</v>
      </c>
      <c r="BB670" s="12" t="e">
        <f t="shared" si="153"/>
        <v>#REF!</v>
      </c>
    </row>
    <row r="671" spans="1:54">
      <c r="A671" s="5" t="s">
        <v>1391</v>
      </c>
      <c r="B671" s="5" t="s">
        <v>1392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154"/>
        <v>7679867162.96</v>
      </c>
      <c r="AF671" s="9">
        <f t="shared" si="155"/>
        <v>6694289674.02</v>
      </c>
      <c r="AG671" s="9">
        <f t="shared" si="156"/>
        <v>1196549530.03</v>
      </c>
      <c r="AH671" s="9">
        <f t="shared" si="157"/>
        <v>1279636543.87</v>
      </c>
      <c r="AI671" s="9">
        <f t="shared" si="158"/>
        <v>1143980929.33</v>
      </c>
      <c r="AJ671" s="12" t="e">
        <f>#REF!-A671</f>
        <v>#REF!</v>
      </c>
      <c r="AK671" s="16"/>
      <c r="AL671" s="9">
        <f t="shared" si="148"/>
        <v>871931262.22</v>
      </c>
      <c r="AM671" s="16"/>
      <c r="AN671" s="16"/>
      <c r="AO671" s="16"/>
      <c r="AP671" s="16"/>
      <c r="AQ671" s="12" t="e">
        <f>#REF!+#REF!+#REF!</f>
        <v>#REF!</v>
      </c>
      <c r="AR671" s="12">
        <f t="shared" si="145"/>
        <v>-84881206.42</v>
      </c>
      <c r="AS671" s="12" t="e">
        <f>#REF!-AU671+#REF!+#REF!</f>
        <v>#REF!</v>
      </c>
      <c r="AT671" s="12" t="e">
        <f>AS671-VLOOKUP(A671,[1]选股结果!$A$2:$BJ$3005,48,FALSE)*0.08</f>
        <v>#REF!</v>
      </c>
      <c r="AU671" s="12">
        <f t="shared" si="149"/>
        <v>135655614.54</v>
      </c>
      <c r="AV671" s="12" t="e">
        <f>#REF!+S671+H671</f>
        <v>#REF!</v>
      </c>
      <c r="AW671" s="12" t="e">
        <f t="shared" si="150"/>
        <v>#REF!</v>
      </c>
      <c r="AX671" s="12" t="e">
        <f t="shared" si="151"/>
        <v>#REF!</v>
      </c>
      <c r="AY671" s="12" t="e">
        <f t="shared" si="152"/>
        <v>#REF!</v>
      </c>
      <c r="AZ671" s="12">
        <f t="shared" si="146"/>
        <v>-7928037748.12</v>
      </c>
      <c r="BA671" s="12">
        <f t="shared" si="147"/>
        <v>1196549530.03</v>
      </c>
      <c r="BB671" s="12" t="e">
        <f t="shared" si="153"/>
        <v>#REF!</v>
      </c>
    </row>
    <row r="672" spans="1:54">
      <c r="A672" s="5" t="s">
        <v>1393</v>
      </c>
      <c r="B672" s="5" t="s">
        <v>1394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154"/>
        <v>7661806290.99</v>
      </c>
      <c r="AF672" s="9">
        <f t="shared" si="155"/>
        <v>6924984066.79</v>
      </c>
      <c r="AG672" s="9">
        <f t="shared" si="156"/>
        <v>584145987.499999</v>
      </c>
      <c r="AH672" s="9">
        <f t="shared" si="157"/>
        <v>579183816.009999</v>
      </c>
      <c r="AI672" s="9">
        <f t="shared" si="158"/>
        <v>546363270.019999</v>
      </c>
      <c r="AJ672" s="12" t="e">
        <f>#REF!-A672</f>
        <v>#REF!</v>
      </c>
      <c r="AK672" s="16"/>
      <c r="AL672" s="9">
        <f t="shared" si="148"/>
        <v>823698344.02</v>
      </c>
      <c r="AM672" s="16"/>
      <c r="AN672" s="16"/>
      <c r="AO672" s="16"/>
      <c r="AP672" s="16"/>
      <c r="AQ672" s="12" t="e">
        <f>#REF!+#REF!+#REF!</f>
        <v>#REF!</v>
      </c>
      <c r="AR672" s="12">
        <f t="shared" si="145"/>
        <v>-5002572.62</v>
      </c>
      <c r="AS672" s="12" t="e">
        <f>#REF!-AU672+#REF!+#REF!</f>
        <v>#REF!</v>
      </c>
      <c r="AT672" s="12" t="e">
        <f>AS672-VLOOKUP(A672,[1]选股结果!$A$2:$BJ$3005,48,FALSE)*0.08</f>
        <v>#REF!</v>
      </c>
      <c r="AU672" s="12">
        <f t="shared" si="149"/>
        <v>32820545.99</v>
      </c>
      <c r="AV672" s="12" t="e">
        <f>#REF!+S672+H672</f>
        <v>#REF!</v>
      </c>
      <c r="AW672" s="12" t="e">
        <f t="shared" si="150"/>
        <v>#REF!</v>
      </c>
      <c r="AX672" s="12" t="e">
        <f t="shared" si="151"/>
        <v>#REF!</v>
      </c>
      <c r="AY672" s="12" t="e">
        <f t="shared" si="152"/>
        <v>#REF!</v>
      </c>
      <c r="AZ672" s="12">
        <f t="shared" si="146"/>
        <v>-7719437584.22</v>
      </c>
      <c r="BA672" s="12">
        <f t="shared" si="147"/>
        <v>584145987.499999</v>
      </c>
      <c r="BB672" s="12" t="e">
        <f t="shared" si="153"/>
        <v>#REF!</v>
      </c>
    </row>
    <row r="673" spans="1:54">
      <c r="A673" s="5" t="s">
        <v>1395</v>
      </c>
      <c r="B673" s="5" t="s">
        <v>1396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154"/>
        <v>7659400764.81</v>
      </c>
      <c r="AF673" s="9">
        <f t="shared" si="155"/>
        <v>4159014472.9</v>
      </c>
      <c r="AG673" s="9">
        <f t="shared" si="156"/>
        <v>4824904022.38</v>
      </c>
      <c r="AH673" s="9">
        <f t="shared" si="157"/>
        <v>4824668852.82</v>
      </c>
      <c r="AI673" s="9">
        <f t="shared" si="158"/>
        <v>3772191645.89</v>
      </c>
      <c r="AJ673" s="12" t="e">
        <f>#REF!-A673</f>
        <v>#REF!</v>
      </c>
      <c r="AK673" s="16"/>
      <c r="AL673" s="9">
        <f t="shared" si="148"/>
        <v>229745617.37</v>
      </c>
      <c r="AM673" s="16"/>
      <c r="AN673" s="16"/>
      <c r="AO673" s="16"/>
      <c r="AP673" s="16"/>
      <c r="AQ673" s="12" t="e">
        <f>#REF!+#REF!+#REF!</f>
        <v>#REF!</v>
      </c>
      <c r="AR673" s="12">
        <f t="shared" si="145"/>
        <v>-15413506.77</v>
      </c>
      <c r="AS673" s="12" t="e">
        <f>#REF!-AU673+#REF!+#REF!</f>
        <v>#REF!</v>
      </c>
      <c r="AT673" s="12" t="e">
        <f>AS673-VLOOKUP(A673,[1]选股结果!$A$2:$BJ$3005,48,FALSE)*0.08</f>
        <v>#REF!</v>
      </c>
      <c r="AU673" s="12">
        <f t="shared" si="149"/>
        <v>1052477206.93</v>
      </c>
      <c r="AV673" s="12" t="e">
        <f>#REF!+S673+H673</f>
        <v>#REF!</v>
      </c>
      <c r="AW673" s="12" t="e">
        <f t="shared" si="150"/>
        <v>#REF!</v>
      </c>
      <c r="AX673" s="12" t="e">
        <f t="shared" si="151"/>
        <v>#REF!</v>
      </c>
      <c r="AY673" s="12" t="e">
        <f t="shared" si="152"/>
        <v>#REF!</v>
      </c>
      <c r="AZ673" s="12">
        <f t="shared" si="146"/>
        <v>-9196946909.07</v>
      </c>
      <c r="BA673" s="12">
        <f t="shared" si="147"/>
        <v>4824904022.38</v>
      </c>
      <c r="BB673" s="12" t="e">
        <f t="shared" si="153"/>
        <v>#REF!</v>
      </c>
    </row>
    <row r="674" spans="1:54">
      <c r="A674" s="5" t="s">
        <v>1397</v>
      </c>
      <c r="B674" s="5" t="s">
        <v>1398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154"/>
        <v>7622242934.87</v>
      </c>
      <c r="AF674" s="9">
        <f t="shared" si="155"/>
        <v>7291167880.12</v>
      </c>
      <c r="AG674" s="9">
        <f t="shared" si="156"/>
        <v>131650097.679999</v>
      </c>
      <c r="AH674" s="9">
        <f t="shared" si="157"/>
        <v>135205875.139999</v>
      </c>
      <c r="AI674" s="9">
        <f t="shared" si="158"/>
        <v>149257187.209999</v>
      </c>
      <c r="AJ674" s="12" t="e">
        <f>#REF!-A674</f>
        <v>#REF!</v>
      </c>
      <c r="AK674" s="16"/>
      <c r="AL674" s="9">
        <f t="shared" si="148"/>
        <v>541237474.3</v>
      </c>
      <c r="AM674" s="16"/>
      <c r="AN674" s="16"/>
      <c r="AO674" s="16"/>
      <c r="AP674" s="16"/>
      <c r="AQ674" s="12" t="e">
        <f>#REF!+#REF!+#REF!</f>
        <v>#REF!</v>
      </c>
      <c r="AR674" s="12">
        <f t="shared" si="145"/>
        <v>-7521817.9</v>
      </c>
      <c r="AS674" s="12" t="e">
        <f>#REF!-AU674+#REF!+#REF!</f>
        <v>#REF!</v>
      </c>
      <c r="AT674" s="12" t="e">
        <f>AS674-VLOOKUP(A674,[1]选股结果!$A$2:$BJ$3005,48,FALSE)*0.08</f>
        <v>#REF!</v>
      </c>
      <c r="AU674" s="12">
        <f t="shared" si="149"/>
        <v>-14051312.07</v>
      </c>
      <c r="AV674" s="12" t="e">
        <f>#REF!+S674+H674</f>
        <v>#REF!</v>
      </c>
      <c r="AW674" s="12" t="e">
        <f t="shared" si="150"/>
        <v>#REF!</v>
      </c>
      <c r="AX674" s="12" t="e">
        <f t="shared" si="151"/>
        <v>#REF!</v>
      </c>
      <c r="AY674" s="12" t="e">
        <f t="shared" si="152"/>
        <v>#REF!</v>
      </c>
      <c r="AZ674" s="12">
        <f t="shared" si="146"/>
        <v>-7588418990.56</v>
      </c>
      <c r="BA674" s="12">
        <f t="shared" si="147"/>
        <v>131650097.679999</v>
      </c>
      <c r="BB674" s="12" t="e">
        <f t="shared" si="153"/>
        <v>#REF!</v>
      </c>
    </row>
    <row r="675" spans="1:54">
      <c r="A675" s="5" t="s">
        <v>1399</v>
      </c>
      <c r="B675" s="5" t="s">
        <v>1400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154"/>
        <v>7619606960.95</v>
      </c>
      <c r="AF675" s="9">
        <f t="shared" si="155"/>
        <v>6523977996.55</v>
      </c>
      <c r="AG675" s="9">
        <f t="shared" si="156"/>
        <v>1939998481.09</v>
      </c>
      <c r="AH675" s="9">
        <f t="shared" si="157"/>
        <v>1946980933.13</v>
      </c>
      <c r="AI675" s="9">
        <f t="shared" si="158"/>
        <v>1682874705.97</v>
      </c>
      <c r="AJ675" s="12" t="e">
        <f>#REF!-A675</f>
        <v>#REF!</v>
      </c>
      <c r="AK675" s="16"/>
      <c r="AL675" s="9">
        <f t="shared" si="148"/>
        <v>1890756516.46</v>
      </c>
      <c r="AM675" s="16"/>
      <c r="AN675" s="16"/>
      <c r="AO675" s="16"/>
      <c r="AP675" s="16"/>
      <c r="AQ675" s="12" t="e">
        <f>#REF!+#REF!+#REF!</f>
        <v>#REF!</v>
      </c>
      <c r="AR675" s="12">
        <f t="shared" si="145"/>
        <v>-35964347.44</v>
      </c>
      <c r="AS675" s="12" t="e">
        <f>#REF!-AU675+#REF!+#REF!</f>
        <v>#REF!</v>
      </c>
      <c r="AT675" s="12" t="e">
        <f>AS675-VLOOKUP(A675,[1]选股结果!$A$2:$BJ$3005,48,FALSE)*0.08</f>
        <v>#REF!</v>
      </c>
      <c r="AU675" s="12">
        <f t="shared" si="149"/>
        <v>264106227.16</v>
      </c>
      <c r="AV675" s="12" t="e">
        <f>#REF!+S675+H675</f>
        <v>#REF!</v>
      </c>
      <c r="AW675" s="12" t="e">
        <f t="shared" si="150"/>
        <v>#REF!</v>
      </c>
      <c r="AX675" s="12" t="e">
        <f t="shared" si="151"/>
        <v>#REF!</v>
      </c>
      <c r="AY675" s="12" t="e">
        <f t="shared" si="152"/>
        <v>#REF!</v>
      </c>
      <c r="AZ675" s="12">
        <f t="shared" si="146"/>
        <v>-7787239077.91</v>
      </c>
      <c r="BA675" s="12">
        <f t="shared" si="147"/>
        <v>1939998481.09</v>
      </c>
      <c r="BB675" s="12" t="e">
        <f t="shared" si="153"/>
        <v>#REF!</v>
      </c>
    </row>
    <row r="676" spans="1:54">
      <c r="A676" s="5" t="s">
        <v>1401</v>
      </c>
      <c r="B676" s="5" t="s">
        <v>1402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154"/>
        <v>7594100108.76</v>
      </c>
      <c r="AF676" s="9">
        <f t="shared" si="155"/>
        <v>6535344129.5</v>
      </c>
      <c r="AG676" s="9">
        <f t="shared" si="156"/>
        <v>1037083707.35</v>
      </c>
      <c r="AH676" s="9">
        <f t="shared" si="157"/>
        <v>1059067817.79</v>
      </c>
      <c r="AI676" s="9">
        <f t="shared" si="158"/>
        <v>906192264.76</v>
      </c>
      <c r="AJ676" s="12" t="e">
        <f>#REF!-A676</f>
        <v>#REF!</v>
      </c>
      <c r="AK676" s="16"/>
      <c r="AL676" s="9">
        <f t="shared" si="148"/>
        <v>810137446.1</v>
      </c>
      <c r="AM676" s="16"/>
      <c r="AN676" s="16"/>
      <c r="AO676" s="16"/>
      <c r="AP676" s="16"/>
      <c r="AQ676" s="12" t="e">
        <f>#REF!+#REF!+#REF!</f>
        <v>#REF!</v>
      </c>
      <c r="AR676" s="12">
        <f t="shared" si="145"/>
        <v>-23600536.78</v>
      </c>
      <c r="AS676" s="12" t="e">
        <f>#REF!-AU676+#REF!+#REF!</f>
        <v>#REF!</v>
      </c>
      <c r="AT676" s="12" t="e">
        <f>AS676-VLOOKUP(A676,[1]选股结果!$A$2:$BJ$3005,48,FALSE)*0.08</f>
        <v>#REF!</v>
      </c>
      <c r="AU676" s="12">
        <f t="shared" si="149"/>
        <v>152875553.03</v>
      </c>
      <c r="AV676" s="12" t="e">
        <f>#REF!+S676+H676</f>
        <v>#REF!</v>
      </c>
      <c r="AW676" s="12" t="e">
        <f t="shared" si="150"/>
        <v>#REF!</v>
      </c>
      <c r="AX676" s="12" t="e">
        <f t="shared" si="151"/>
        <v>#REF!</v>
      </c>
      <c r="AY676" s="12" t="e">
        <f t="shared" si="152"/>
        <v>#REF!</v>
      </c>
      <c r="AZ676" s="12">
        <f t="shared" si="146"/>
        <v>-7754742530.54</v>
      </c>
      <c r="BA676" s="12">
        <f t="shared" si="147"/>
        <v>1037083707.35</v>
      </c>
      <c r="BB676" s="12" t="e">
        <f t="shared" si="153"/>
        <v>#REF!</v>
      </c>
    </row>
    <row r="677" spans="1:54">
      <c r="A677" s="5" t="s">
        <v>1403</v>
      </c>
      <c r="B677" s="5" t="s">
        <v>1404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154"/>
        <v>7590930680.29</v>
      </c>
      <c r="AF677" s="9">
        <f t="shared" si="155"/>
        <v>7081662223.3</v>
      </c>
      <c r="AG677" s="9">
        <f t="shared" si="156"/>
        <v>506342984.13</v>
      </c>
      <c r="AH677" s="9">
        <f t="shared" si="157"/>
        <v>509568006.89</v>
      </c>
      <c r="AI677" s="9">
        <f t="shared" si="158"/>
        <v>296652485.53</v>
      </c>
      <c r="AJ677" s="12" t="e">
        <f>#REF!-A677</f>
        <v>#REF!</v>
      </c>
      <c r="AK677" s="16"/>
      <c r="AL677" s="9">
        <f t="shared" si="148"/>
        <v>338055782.72</v>
      </c>
      <c r="AM677" s="16"/>
      <c r="AN677" s="16"/>
      <c r="AO677" s="16"/>
      <c r="AP677" s="16"/>
      <c r="AQ677" s="12" t="e">
        <f>#REF!+#REF!+#REF!</f>
        <v>#REF!</v>
      </c>
      <c r="AR677" s="12">
        <f t="shared" si="145"/>
        <v>-10171454.03</v>
      </c>
      <c r="AS677" s="12" t="e">
        <f>#REF!-AU677+#REF!+#REF!</f>
        <v>#REF!</v>
      </c>
      <c r="AT677" s="12" t="e">
        <f>AS677-VLOOKUP(A677,[1]选股结果!$A$2:$BJ$3005,48,FALSE)*0.08</f>
        <v>#REF!</v>
      </c>
      <c r="AU677" s="12">
        <f t="shared" si="149"/>
        <v>212915521.36</v>
      </c>
      <c r="AV677" s="12" t="e">
        <f>#REF!+S677+H677</f>
        <v>#REF!</v>
      </c>
      <c r="AW677" s="12" t="e">
        <f t="shared" si="150"/>
        <v>#REF!</v>
      </c>
      <c r="AX677" s="12" t="e">
        <f t="shared" si="151"/>
        <v>#REF!</v>
      </c>
      <c r="AY677" s="12" t="e">
        <f t="shared" si="152"/>
        <v>#REF!</v>
      </c>
      <c r="AZ677" s="12">
        <f t="shared" si="146"/>
        <v>-7868654391.08</v>
      </c>
      <c r="BA677" s="12">
        <f t="shared" si="147"/>
        <v>506342984.13</v>
      </c>
      <c r="BB677" s="12" t="e">
        <f t="shared" si="153"/>
        <v>#REF!</v>
      </c>
    </row>
    <row r="678" spans="1:54">
      <c r="A678" s="5" t="s">
        <v>1405</v>
      </c>
      <c r="B678" s="5" t="s">
        <v>1406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154"/>
        <v>7586488277.28</v>
      </c>
      <c r="AF678" s="9">
        <f t="shared" si="155"/>
        <v>6075763362.25</v>
      </c>
      <c r="AG678" s="9">
        <f t="shared" si="156"/>
        <v>1577846374.58</v>
      </c>
      <c r="AH678" s="9">
        <f t="shared" si="157"/>
        <v>1577903587.88</v>
      </c>
      <c r="AI678" s="9">
        <f t="shared" si="158"/>
        <v>1382380814.72</v>
      </c>
      <c r="AJ678" s="12" t="e">
        <f>#REF!-A678</f>
        <v>#REF!</v>
      </c>
      <c r="AK678" s="16"/>
      <c r="AL678" s="9">
        <f t="shared" si="148"/>
        <v>77619936.09</v>
      </c>
      <c r="AM678" s="16"/>
      <c r="AN678" s="16"/>
      <c r="AO678" s="16"/>
      <c r="AP678" s="16"/>
      <c r="AQ678" s="12" t="e">
        <f>#REF!+#REF!+#REF!</f>
        <v>#REF!</v>
      </c>
      <c r="AR678" s="12">
        <f t="shared" si="145"/>
        <v>-127135</v>
      </c>
      <c r="AS678" s="12" t="e">
        <f>#REF!-AU678+#REF!+#REF!</f>
        <v>#REF!</v>
      </c>
      <c r="AT678" s="12" t="e">
        <f>AS678-VLOOKUP(A678,[1]选股结果!$A$2:$BJ$3005,48,FALSE)*0.08</f>
        <v>#REF!</v>
      </c>
      <c r="AU678" s="12">
        <f t="shared" si="149"/>
        <v>195522773.16</v>
      </c>
      <c r="AV678" s="12" t="e">
        <f>#REF!+S678+H678</f>
        <v>#REF!</v>
      </c>
      <c r="AW678" s="12" t="e">
        <f t="shared" si="150"/>
        <v>#REF!</v>
      </c>
      <c r="AX678" s="12" t="e">
        <f t="shared" si="151"/>
        <v>#REF!</v>
      </c>
      <c r="AY678" s="12" t="e">
        <f t="shared" si="152"/>
        <v>#REF!</v>
      </c>
      <c r="AZ678" s="12">
        <f t="shared" si="146"/>
        <v>-7765079654.72</v>
      </c>
      <c r="BA678" s="12">
        <f t="shared" si="147"/>
        <v>1577846374.58</v>
      </c>
      <c r="BB678" s="12" t="e">
        <f t="shared" si="153"/>
        <v>#REF!</v>
      </c>
    </row>
    <row r="679" spans="1:54">
      <c r="A679" s="5" t="s">
        <v>1407</v>
      </c>
      <c r="B679" s="5" t="s">
        <v>1408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154"/>
        <v>7564444263.75</v>
      </c>
      <c r="AF679" s="9">
        <f t="shared" si="155"/>
        <v>6364640773.87</v>
      </c>
      <c r="AG679" s="9">
        <f t="shared" si="156"/>
        <v>1227494424.49</v>
      </c>
      <c r="AH679" s="9">
        <f t="shared" si="157"/>
        <v>1224925916.06</v>
      </c>
      <c r="AI679" s="9">
        <f t="shared" si="158"/>
        <v>1050521150.05</v>
      </c>
      <c r="AJ679" s="12" t="e">
        <f>#REF!-A679</f>
        <v>#REF!</v>
      </c>
      <c r="AK679" s="16"/>
      <c r="AL679" s="9">
        <f t="shared" si="148"/>
        <v>1065665203.07</v>
      </c>
      <c r="AM679" s="16"/>
      <c r="AN679" s="16"/>
      <c r="AO679" s="16"/>
      <c r="AP679" s="16"/>
      <c r="AQ679" s="12" t="e">
        <f>#REF!+#REF!+#REF!</f>
        <v>#REF!</v>
      </c>
      <c r="AR679" s="12">
        <f t="shared" si="145"/>
        <v>-892443.35</v>
      </c>
      <c r="AS679" s="12" t="e">
        <f>#REF!-AU679+#REF!+#REF!</f>
        <v>#REF!</v>
      </c>
      <c r="AT679" s="12" t="e">
        <f>AS679-VLOOKUP(A679,[1]选股结果!$A$2:$BJ$3005,48,FALSE)*0.08</f>
        <v>#REF!</v>
      </c>
      <c r="AU679" s="12">
        <f t="shared" si="149"/>
        <v>174404766.01</v>
      </c>
      <c r="AV679" s="12" t="e">
        <f>#REF!+S679+H679</f>
        <v>#REF!</v>
      </c>
      <c r="AW679" s="12" t="e">
        <f t="shared" si="150"/>
        <v>#REF!</v>
      </c>
      <c r="AX679" s="12" t="e">
        <f t="shared" si="151"/>
        <v>#REF!</v>
      </c>
      <c r="AY679" s="12" t="e">
        <f t="shared" si="152"/>
        <v>#REF!</v>
      </c>
      <c r="AZ679" s="12">
        <f t="shared" si="146"/>
        <v>-7744229644.85</v>
      </c>
      <c r="BA679" s="12">
        <f t="shared" si="147"/>
        <v>1227494424.49</v>
      </c>
      <c r="BB679" s="12" t="e">
        <f t="shared" si="153"/>
        <v>#REF!</v>
      </c>
    </row>
    <row r="680" spans="1:54">
      <c r="A680" s="5" t="s">
        <v>1409</v>
      </c>
      <c r="B680" s="5" t="s">
        <v>1410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154"/>
        <v>7554357635.4</v>
      </c>
      <c r="AF680" s="9">
        <f t="shared" si="155"/>
        <v>7104932621.62</v>
      </c>
      <c r="AG680" s="9">
        <f t="shared" si="156"/>
        <v>297987784.769999</v>
      </c>
      <c r="AH680" s="9">
        <f t="shared" si="157"/>
        <v>305881620.109999</v>
      </c>
      <c r="AI680" s="9">
        <f t="shared" si="158"/>
        <v>286721088.099999</v>
      </c>
      <c r="AJ680" s="12" t="e">
        <f>#REF!-A680</f>
        <v>#REF!</v>
      </c>
      <c r="AK680" s="16"/>
      <c r="AL680" s="9">
        <f t="shared" si="148"/>
        <v>510777095.01</v>
      </c>
      <c r="AM680" s="16"/>
      <c r="AN680" s="16"/>
      <c r="AO680" s="16"/>
      <c r="AP680" s="16"/>
      <c r="AQ680" s="12" t="e">
        <f>#REF!+#REF!+#REF!</f>
        <v>#REF!</v>
      </c>
      <c r="AR680" s="12">
        <f t="shared" si="145"/>
        <v>-9132491.74</v>
      </c>
      <c r="AS680" s="12" t="e">
        <f>#REF!-AU680+#REF!+#REF!</f>
        <v>#REF!</v>
      </c>
      <c r="AT680" s="12" t="e">
        <f>AS680-VLOOKUP(A680,[1]选股结果!$A$2:$BJ$3005,48,FALSE)*0.08</f>
        <v>#REF!</v>
      </c>
      <c r="AU680" s="12">
        <f t="shared" si="149"/>
        <v>19160532.01</v>
      </c>
      <c r="AV680" s="12" t="e">
        <f>#REF!+S680+H680</f>
        <v>#REF!</v>
      </c>
      <c r="AW680" s="12" t="e">
        <f t="shared" si="150"/>
        <v>#REF!</v>
      </c>
      <c r="AX680" s="12" t="e">
        <f t="shared" si="151"/>
        <v>#REF!</v>
      </c>
      <c r="AY680" s="12" t="e">
        <f t="shared" si="152"/>
        <v>#REF!</v>
      </c>
      <c r="AZ680" s="12">
        <f t="shared" si="146"/>
        <v>-7612218007.29</v>
      </c>
      <c r="BA680" s="12">
        <f t="shared" si="147"/>
        <v>297987784.769999</v>
      </c>
      <c r="BB680" s="12" t="e">
        <f t="shared" si="153"/>
        <v>#REF!</v>
      </c>
    </row>
    <row r="681" spans="1:54">
      <c r="A681" s="5" t="s">
        <v>1411</v>
      </c>
      <c r="B681" s="5" t="s">
        <v>1412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154"/>
        <v>7545879895.36</v>
      </c>
      <c r="AF681" s="9">
        <f t="shared" si="155"/>
        <v>7484813259</v>
      </c>
      <c r="AG681" s="9">
        <f t="shared" si="156"/>
        <v>1589133934.79</v>
      </c>
      <c r="AH681" s="9">
        <f t="shared" si="157"/>
        <v>1657141818.37</v>
      </c>
      <c r="AI681" s="9">
        <f t="shared" si="158"/>
        <v>208355607.57</v>
      </c>
      <c r="AJ681" s="12" t="e">
        <f>#REF!-A681</f>
        <v>#REF!</v>
      </c>
      <c r="AK681" s="16"/>
      <c r="AL681" s="9">
        <f t="shared" si="148"/>
        <v>2994078004.54</v>
      </c>
      <c r="AM681" s="16"/>
      <c r="AN681" s="16"/>
      <c r="AO681" s="16"/>
      <c r="AP681" s="16"/>
      <c r="AQ681" s="12" t="e">
        <f>#REF!+#REF!+#REF!</f>
        <v>#REF!</v>
      </c>
      <c r="AR681" s="12">
        <f t="shared" si="145"/>
        <v>-76331402.48</v>
      </c>
      <c r="AS681" s="12" t="e">
        <f>#REF!-AU681+#REF!+#REF!</f>
        <v>#REF!</v>
      </c>
      <c r="AT681" s="12" t="e">
        <f>AS681-VLOOKUP(A681,[1]选股结果!$A$2:$BJ$3005,48,FALSE)*0.08</f>
        <v>#REF!</v>
      </c>
      <c r="AU681" s="12">
        <f t="shared" si="149"/>
        <v>1448786210.8</v>
      </c>
      <c r="AV681" s="12" t="e">
        <f>#REF!+S681+H681</f>
        <v>#REF!</v>
      </c>
      <c r="AW681" s="12" t="e">
        <f t="shared" si="150"/>
        <v>#REF!</v>
      </c>
      <c r="AX681" s="12" t="e">
        <f t="shared" si="151"/>
        <v>#REF!</v>
      </c>
      <c r="AY681" s="12" t="e">
        <f t="shared" si="152"/>
        <v>#REF!</v>
      </c>
      <c r="AZ681" s="12">
        <f t="shared" si="146"/>
        <v>-9954347743.18</v>
      </c>
      <c r="BA681" s="12">
        <f t="shared" si="147"/>
        <v>1589133934.79</v>
      </c>
      <c r="BB681" s="12" t="e">
        <f t="shared" si="153"/>
        <v>#REF!</v>
      </c>
    </row>
    <row r="682" spans="1:54">
      <c r="A682" s="5" t="s">
        <v>1413</v>
      </c>
      <c r="B682" s="5" t="s">
        <v>1414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154"/>
        <v>7534667071.54</v>
      </c>
      <c r="AF682" s="9">
        <f t="shared" si="155"/>
        <v>6789365376.34</v>
      </c>
      <c r="AG682" s="9">
        <f t="shared" si="156"/>
        <v>734974985.549999</v>
      </c>
      <c r="AH682" s="9">
        <f t="shared" si="157"/>
        <v>753195308.199999</v>
      </c>
      <c r="AI682" s="9">
        <f t="shared" si="158"/>
        <v>645195180.029999</v>
      </c>
      <c r="AJ682" s="12" t="e">
        <f>#REF!-A682</f>
        <v>#REF!</v>
      </c>
      <c r="AK682" s="16"/>
      <c r="AL682" s="9">
        <f t="shared" si="148"/>
        <v>520460167</v>
      </c>
      <c r="AM682" s="16"/>
      <c r="AN682" s="16"/>
      <c r="AO682" s="16"/>
      <c r="AP682" s="16"/>
      <c r="AQ682" s="12" t="e">
        <f>#REF!+#REF!+#REF!</f>
        <v>#REF!</v>
      </c>
      <c r="AR682" s="12">
        <f t="shared" si="145"/>
        <v>-33804181.07</v>
      </c>
      <c r="AS682" s="12" t="e">
        <f>#REF!-AU682+#REF!+#REF!</f>
        <v>#REF!</v>
      </c>
      <c r="AT682" s="12" t="e">
        <f>AS682-VLOOKUP(A682,[1]选股结果!$A$2:$BJ$3005,48,FALSE)*0.08</f>
        <v>#REF!</v>
      </c>
      <c r="AU682" s="12">
        <f t="shared" si="149"/>
        <v>108000128.17</v>
      </c>
      <c r="AV682" s="12" t="e">
        <f>#REF!+S682+H682</f>
        <v>#REF!</v>
      </c>
      <c r="AW682" s="12" t="e">
        <f t="shared" si="150"/>
        <v>#REF!</v>
      </c>
      <c r="AX682" s="12" t="e">
        <f t="shared" si="151"/>
        <v>#REF!</v>
      </c>
      <c r="AY682" s="12" t="e">
        <f t="shared" si="152"/>
        <v>#REF!</v>
      </c>
      <c r="AZ682" s="12">
        <f t="shared" si="146"/>
        <v>-7663734134.06</v>
      </c>
      <c r="BA682" s="12">
        <f t="shared" si="147"/>
        <v>734974985.549999</v>
      </c>
      <c r="BB682" s="12" t="e">
        <f t="shared" si="153"/>
        <v>#REF!</v>
      </c>
    </row>
    <row r="683" spans="1:54">
      <c r="A683" s="5" t="s">
        <v>1415</v>
      </c>
      <c r="B683" s="5" t="s">
        <v>1416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154"/>
        <v>7519199255.1</v>
      </c>
      <c r="AF683" s="9">
        <f t="shared" si="155"/>
        <v>7432243144.8</v>
      </c>
      <c r="AG683" s="9">
        <f t="shared" si="156"/>
        <v>113418449.44</v>
      </c>
      <c r="AH683" s="9">
        <f t="shared" si="157"/>
        <v>113120404.86</v>
      </c>
      <c r="AI683" s="9">
        <f t="shared" si="158"/>
        <v>98275780.25</v>
      </c>
      <c r="AJ683" s="12" t="e">
        <f>#REF!-A683</f>
        <v>#REF!</v>
      </c>
      <c r="AK683" s="16"/>
      <c r="AL683" s="9">
        <f t="shared" si="148"/>
        <v>316981116.49</v>
      </c>
      <c r="AM683" s="16"/>
      <c r="AN683" s="16"/>
      <c r="AO683" s="16"/>
      <c r="AP683" s="16"/>
      <c r="AQ683" s="12" t="e">
        <f>#REF!+#REF!+#REF!</f>
        <v>#REF!</v>
      </c>
      <c r="AR683" s="12">
        <f t="shared" si="145"/>
        <v>-170330.07</v>
      </c>
      <c r="AS683" s="12" t="e">
        <f>#REF!-AU683+#REF!+#REF!</f>
        <v>#REF!</v>
      </c>
      <c r="AT683" s="12" t="e">
        <f>AS683-VLOOKUP(A683,[1]选股结果!$A$2:$BJ$3005,48,FALSE)*0.08</f>
        <v>#REF!</v>
      </c>
      <c r="AU683" s="12">
        <f t="shared" si="149"/>
        <v>14844624.61</v>
      </c>
      <c r="AV683" s="12" t="e">
        <f>#REF!+S683+H683</f>
        <v>#REF!</v>
      </c>
      <c r="AW683" s="12" t="e">
        <f t="shared" si="150"/>
        <v>#REF!</v>
      </c>
      <c r="AX683" s="12" t="e">
        <f t="shared" si="151"/>
        <v>#REF!</v>
      </c>
      <c r="AY683" s="12" t="e">
        <f t="shared" si="152"/>
        <v>#REF!</v>
      </c>
      <c r="AZ683" s="12">
        <f t="shared" si="146"/>
        <v>-7564907046.66</v>
      </c>
      <c r="BA683" s="12">
        <f t="shared" si="147"/>
        <v>113418449.44</v>
      </c>
      <c r="BB683" s="12" t="e">
        <f t="shared" si="153"/>
        <v>#REF!</v>
      </c>
    </row>
    <row r="684" spans="1:54">
      <c r="A684" s="5" t="s">
        <v>1417</v>
      </c>
      <c r="B684" s="5" t="s">
        <v>1418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154"/>
        <v>7476115147.89</v>
      </c>
      <c r="AF684" s="9">
        <f t="shared" si="155"/>
        <v>7259281001.99</v>
      </c>
      <c r="AG684" s="9">
        <f t="shared" si="156"/>
        <v>215494645.330001</v>
      </c>
      <c r="AH684" s="9">
        <f t="shared" si="157"/>
        <v>219402184.760001</v>
      </c>
      <c r="AI684" s="9">
        <f t="shared" si="158"/>
        <v>213218591.870001</v>
      </c>
      <c r="AJ684" s="12" t="e">
        <f>#REF!-A684</f>
        <v>#REF!</v>
      </c>
      <c r="AK684" s="16"/>
      <c r="AL684" s="9">
        <f t="shared" si="148"/>
        <v>414516639.9</v>
      </c>
      <c r="AM684" s="16"/>
      <c r="AN684" s="16"/>
      <c r="AO684" s="16"/>
      <c r="AP684" s="16"/>
      <c r="AQ684" s="12" t="e">
        <f>#REF!+#REF!+#REF!</f>
        <v>#REF!</v>
      </c>
      <c r="AR684" s="12">
        <f t="shared" si="145"/>
        <v>-3944001.25</v>
      </c>
      <c r="AS684" s="12" t="e">
        <f>#REF!-AU684+#REF!+#REF!</f>
        <v>#REF!</v>
      </c>
      <c r="AT684" s="12" t="e">
        <f>AS684-VLOOKUP(A684,[1]选股结果!$A$2:$BJ$3005,48,FALSE)*0.08</f>
        <v>#REF!</v>
      </c>
      <c r="AU684" s="12">
        <f t="shared" si="149"/>
        <v>6183592.89000002</v>
      </c>
      <c r="AV684" s="12" t="e">
        <f>#REF!+S684+H684</f>
        <v>#REF!</v>
      </c>
      <c r="AW684" s="12" t="e">
        <f t="shared" si="150"/>
        <v>#REF!</v>
      </c>
      <c r="AX684" s="12" t="e">
        <f t="shared" si="151"/>
        <v>#REF!</v>
      </c>
      <c r="AY684" s="12" t="e">
        <f t="shared" si="152"/>
        <v>#REF!</v>
      </c>
      <c r="AZ684" s="12">
        <f t="shared" si="146"/>
        <v>-7492623738.48</v>
      </c>
      <c r="BA684" s="12">
        <f t="shared" si="147"/>
        <v>215494645.330001</v>
      </c>
      <c r="BB684" s="12" t="e">
        <f t="shared" si="153"/>
        <v>#REF!</v>
      </c>
    </row>
    <row r="685" spans="1:54">
      <c r="A685" s="5" t="s">
        <v>1419</v>
      </c>
      <c r="B685" s="5" t="s">
        <v>1420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154"/>
        <v>7474949819.35</v>
      </c>
      <c r="AF685" s="9">
        <f t="shared" si="155"/>
        <v>7280621038.95</v>
      </c>
      <c r="AG685" s="9">
        <f t="shared" si="156"/>
        <v>209709708.42</v>
      </c>
      <c r="AH685" s="9">
        <f t="shared" si="157"/>
        <v>211310276.82</v>
      </c>
      <c r="AI685" s="9">
        <f t="shared" si="158"/>
        <v>160104944.12</v>
      </c>
      <c r="AJ685" s="12" t="e">
        <f>#REF!-A685</f>
        <v>#REF!</v>
      </c>
      <c r="AK685" s="16"/>
      <c r="AL685" s="9">
        <f t="shared" si="148"/>
        <v>221342215.48</v>
      </c>
      <c r="AM685" s="16"/>
      <c r="AN685" s="16"/>
      <c r="AO685" s="16"/>
      <c r="AP685" s="16"/>
      <c r="AQ685" s="12" t="e">
        <f>#REF!+#REF!+#REF!</f>
        <v>#REF!</v>
      </c>
      <c r="AR685" s="12">
        <f t="shared" si="145"/>
        <v>-1887683.25</v>
      </c>
      <c r="AS685" s="12" t="e">
        <f>#REF!-AU685+#REF!+#REF!</f>
        <v>#REF!</v>
      </c>
      <c r="AT685" s="12" t="e">
        <f>AS685-VLOOKUP(A685,[1]选股结果!$A$2:$BJ$3005,48,FALSE)*0.08</f>
        <v>#REF!</v>
      </c>
      <c r="AU685" s="12">
        <f t="shared" si="149"/>
        <v>51205332.7</v>
      </c>
      <c r="AV685" s="12" t="e">
        <f>#REF!+S685+H685</f>
        <v>#REF!</v>
      </c>
      <c r="AW685" s="12" t="e">
        <f t="shared" si="150"/>
        <v>#REF!</v>
      </c>
      <c r="AX685" s="12" t="e">
        <f t="shared" si="151"/>
        <v>#REF!</v>
      </c>
      <c r="AY685" s="12" t="e">
        <f t="shared" si="152"/>
        <v>#REF!</v>
      </c>
      <c r="AZ685" s="12">
        <f t="shared" si="146"/>
        <v>-7541661369.37</v>
      </c>
      <c r="BA685" s="12">
        <f t="shared" si="147"/>
        <v>209709708.42</v>
      </c>
      <c r="BB685" s="12" t="e">
        <f t="shared" si="153"/>
        <v>#REF!</v>
      </c>
    </row>
    <row r="686" spans="1:54">
      <c r="A686" s="5" t="s">
        <v>1421</v>
      </c>
      <c r="B686" s="5" t="s">
        <v>1422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154"/>
        <v>7408956264.57</v>
      </c>
      <c r="AF686" s="9">
        <f t="shared" si="155"/>
        <v>6786281229.09</v>
      </c>
      <c r="AG686" s="9">
        <f t="shared" si="156"/>
        <v>598788067.780001</v>
      </c>
      <c r="AH686" s="9">
        <f t="shared" si="157"/>
        <v>563526805.280001</v>
      </c>
      <c r="AI686" s="9">
        <f t="shared" si="158"/>
        <v>359152312.670001</v>
      </c>
      <c r="AJ686" s="12" t="e">
        <f>#REF!-A686</f>
        <v>#REF!</v>
      </c>
      <c r="AK686" s="16"/>
      <c r="AL686" s="9">
        <f t="shared" si="148"/>
        <v>3290607168.25</v>
      </c>
      <c r="AM686" s="16"/>
      <c r="AN686" s="16"/>
      <c r="AO686" s="16"/>
      <c r="AP686" s="16"/>
      <c r="AQ686" s="12" t="e">
        <f>#REF!+#REF!+#REF!</f>
        <v>#REF!</v>
      </c>
      <c r="AR686" s="12">
        <f t="shared" si="145"/>
        <v>-4251652.03</v>
      </c>
      <c r="AS686" s="12" t="e">
        <f>#REF!-AU686+#REF!+#REF!</f>
        <v>#REF!</v>
      </c>
      <c r="AT686" s="12" t="e">
        <f>AS686-VLOOKUP(A686,[1]选股结果!$A$2:$BJ$3005,48,FALSE)*0.08</f>
        <v>#REF!</v>
      </c>
      <c r="AU686" s="12">
        <f t="shared" si="149"/>
        <v>204374492.61</v>
      </c>
      <c r="AV686" s="12" t="e">
        <f>#REF!+S686+H686</f>
        <v>#REF!</v>
      </c>
      <c r="AW686" s="12" t="e">
        <f t="shared" si="150"/>
        <v>#REF!</v>
      </c>
      <c r="AX686" s="12" t="e">
        <f t="shared" si="151"/>
        <v>#REF!</v>
      </c>
      <c r="AY686" s="12" t="e">
        <f t="shared" si="152"/>
        <v>#REF!</v>
      </c>
      <c r="AZ686" s="12">
        <f t="shared" si="146"/>
        <v>-7668081775.78</v>
      </c>
      <c r="BA686" s="12">
        <f t="shared" si="147"/>
        <v>598788067.780001</v>
      </c>
      <c r="BB686" s="12" t="e">
        <f t="shared" si="153"/>
        <v>#REF!</v>
      </c>
    </row>
    <row r="687" spans="1:54">
      <c r="A687" s="5" t="s">
        <v>1423</v>
      </c>
      <c r="B687" s="5" t="s">
        <v>1424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154"/>
        <v>7405051766.82</v>
      </c>
      <c r="AF687" s="9">
        <f t="shared" si="155"/>
        <v>5941441740.95</v>
      </c>
      <c r="AG687" s="9">
        <f t="shared" si="156"/>
        <v>1466827412.43</v>
      </c>
      <c r="AH687" s="9">
        <f t="shared" si="157"/>
        <v>1476953463.4</v>
      </c>
      <c r="AI687" s="9">
        <f t="shared" si="158"/>
        <v>1345463367.86</v>
      </c>
      <c r="AJ687" s="12" t="e">
        <f>#REF!-A687</f>
        <v>#REF!</v>
      </c>
      <c r="AK687" s="16"/>
      <c r="AL687" s="9">
        <f t="shared" si="148"/>
        <v>372462333.83</v>
      </c>
      <c r="AM687" s="16"/>
      <c r="AN687" s="16"/>
      <c r="AO687" s="16"/>
      <c r="AP687" s="16"/>
      <c r="AQ687" s="12" t="e">
        <f>#REF!+#REF!+#REF!</f>
        <v>#REF!</v>
      </c>
      <c r="AR687" s="12">
        <f t="shared" si="145"/>
        <v>-8778942.51</v>
      </c>
      <c r="AS687" s="12" t="e">
        <f>#REF!-AU687+#REF!+#REF!</f>
        <v>#REF!</v>
      </c>
      <c r="AT687" s="12" t="e">
        <f>AS687-VLOOKUP(A687,[1]选股结果!$A$2:$BJ$3005,48,FALSE)*0.08</f>
        <v>#REF!</v>
      </c>
      <c r="AU687" s="12">
        <f t="shared" si="149"/>
        <v>131490095.54</v>
      </c>
      <c r="AV687" s="12" t="e">
        <f>#REF!+S687+H687</f>
        <v>#REF!</v>
      </c>
      <c r="AW687" s="12" t="e">
        <f t="shared" si="150"/>
        <v>#REF!</v>
      </c>
      <c r="AX687" s="12" t="e">
        <f t="shared" si="151"/>
        <v>#REF!</v>
      </c>
      <c r="AY687" s="12" t="e">
        <f t="shared" si="152"/>
        <v>#REF!</v>
      </c>
      <c r="AZ687" s="12">
        <f t="shared" si="146"/>
        <v>-7482810003.24</v>
      </c>
      <c r="BA687" s="12">
        <f t="shared" si="147"/>
        <v>1466827412.43</v>
      </c>
      <c r="BB687" s="12" t="e">
        <f t="shared" si="153"/>
        <v>#REF!</v>
      </c>
    </row>
    <row r="688" spans="1:54">
      <c r="A688" s="5" t="s">
        <v>1425</v>
      </c>
      <c r="B688" s="5" t="s">
        <v>1426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154"/>
        <v>7374907381.21</v>
      </c>
      <c r="AF688" s="9">
        <f t="shared" si="155"/>
        <v>7097858631.52</v>
      </c>
      <c r="AG688" s="9">
        <f t="shared" si="156"/>
        <v>259022380.479999</v>
      </c>
      <c r="AH688" s="9">
        <f t="shared" si="157"/>
        <v>292820528.949999</v>
      </c>
      <c r="AI688" s="9">
        <f t="shared" si="158"/>
        <v>244794751.779999</v>
      </c>
      <c r="AJ688" s="12" t="e">
        <f>#REF!-A688</f>
        <v>#REF!</v>
      </c>
      <c r="AK688" s="16"/>
      <c r="AL688" s="9">
        <f t="shared" si="148"/>
        <v>471079016.32</v>
      </c>
      <c r="AM688" s="16"/>
      <c r="AN688" s="16"/>
      <c r="AO688" s="16"/>
      <c r="AP688" s="16"/>
      <c r="AQ688" s="12" t="e">
        <f>#REF!+#REF!+#REF!</f>
        <v>#REF!</v>
      </c>
      <c r="AR688" s="12">
        <f t="shared" si="145"/>
        <v>-42340852.55</v>
      </c>
      <c r="AS688" s="12" t="e">
        <f>#REF!-AU688+#REF!+#REF!</f>
        <v>#REF!</v>
      </c>
      <c r="AT688" s="12" t="e">
        <f>AS688-VLOOKUP(A688,[1]选股结果!$A$2:$BJ$3005,48,FALSE)*0.08</f>
        <v>#REF!</v>
      </c>
      <c r="AU688" s="12">
        <f t="shared" si="149"/>
        <v>48025777.17</v>
      </c>
      <c r="AV688" s="12" t="e">
        <f>#REF!+S688+H688</f>
        <v>#REF!</v>
      </c>
      <c r="AW688" s="12" t="e">
        <f t="shared" si="150"/>
        <v>#REF!</v>
      </c>
      <c r="AX688" s="12" t="e">
        <f t="shared" si="151"/>
        <v>#REF!</v>
      </c>
      <c r="AY688" s="12" t="e">
        <f t="shared" si="152"/>
        <v>#REF!</v>
      </c>
      <c r="AZ688" s="12">
        <f t="shared" si="146"/>
        <v>-7545074725.51</v>
      </c>
      <c r="BA688" s="12">
        <f t="shared" si="147"/>
        <v>259022380.479999</v>
      </c>
      <c r="BB688" s="12" t="e">
        <f t="shared" si="153"/>
        <v>#REF!</v>
      </c>
    </row>
    <row r="689" spans="1:54">
      <c r="A689" s="5" t="s">
        <v>1427</v>
      </c>
      <c r="B689" s="5" t="s">
        <v>1428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154"/>
        <v>7374407756.76</v>
      </c>
      <c r="AF689" s="9">
        <f t="shared" si="155"/>
        <v>6989096384.34</v>
      </c>
      <c r="AG689" s="9">
        <f t="shared" si="156"/>
        <v>342693242.42</v>
      </c>
      <c r="AH689" s="9">
        <f t="shared" si="157"/>
        <v>360989720.18</v>
      </c>
      <c r="AI689" s="9">
        <f t="shared" si="158"/>
        <v>300277883.82</v>
      </c>
      <c r="AJ689" s="12" t="e">
        <f>#REF!-A689</f>
        <v>#REF!</v>
      </c>
      <c r="AK689" s="16"/>
      <c r="AL689" s="9">
        <f t="shared" si="148"/>
        <v>467912880.63</v>
      </c>
      <c r="AM689" s="16"/>
      <c r="AN689" s="16"/>
      <c r="AO689" s="16"/>
      <c r="AP689" s="16"/>
      <c r="AQ689" s="12" t="e">
        <f>#REF!+#REF!+#REF!</f>
        <v>#REF!</v>
      </c>
      <c r="AR689" s="12">
        <f t="shared" si="145"/>
        <v>-30989892.83</v>
      </c>
      <c r="AS689" s="12" t="e">
        <f>#REF!-AU689+#REF!+#REF!</f>
        <v>#REF!</v>
      </c>
      <c r="AT689" s="12" t="e">
        <f>AS689-VLOOKUP(A689,[1]选股结果!$A$2:$BJ$3005,48,FALSE)*0.08</f>
        <v>#REF!</v>
      </c>
      <c r="AU689" s="12">
        <f t="shared" si="149"/>
        <v>60711836.36</v>
      </c>
      <c r="AV689" s="12" t="e">
        <f>#REF!+S689+H689</f>
        <v>#REF!</v>
      </c>
      <c r="AW689" s="12" t="e">
        <f t="shared" si="150"/>
        <v>#REF!</v>
      </c>
      <c r="AX689" s="12" t="e">
        <f t="shared" si="151"/>
        <v>#REF!</v>
      </c>
      <c r="AY689" s="12" t="e">
        <f t="shared" si="152"/>
        <v>#REF!</v>
      </c>
      <c r="AZ689" s="12">
        <f t="shared" si="146"/>
        <v>-7547945873.08</v>
      </c>
      <c r="BA689" s="12">
        <f t="shared" si="147"/>
        <v>342693242.42</v>
      </c>
      <c r="BB689" s="12" t="e">
        <f t="shared" si="153"/>
        <v>#REF!</v>
      </c>
    </row>
    <row r="690" spans="1:54">
      <c r="A690" s="5" t="s">
        <v>1429</v>
      </c>
      <c r="B690" s="5" t="s">
        <v>1430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154"/>
        <v>7368275516.61</v>
      </c>
      <c r="AF690" s="9">
        <f t="shared" si="155"/>
        <v>6892011158.16</v>
      </c>
      <c r="AG690" s="9">
        <f t="shared" si="156"/>
        <v>789984945.680001</v>
      </c>
      <c r="AH690" s="9">
        <f t="shared" si="157"/>
        <v>792024529.450001</v>
      </c>
      <c r="AI690" s="9">
        <f t="shared" si="158"/>
        <v>714762868.520001</v>
      </c>
      <c r="AJ690" s="12" t="e">
        <f>#REF!-A690</f>
        <v>#REF!</v>
      </c>
      <c r="AK690" s="16"/>
      <c r="AL690" s="9">
        <f t="shared" si="148"/>
        <v>626281220.51</v>
      </c>
      <c r="AM690" s="16"/>
      <c r="AN690" s="16"/>
      <c r="AO690" s="16"/>
      <c r="AP690" s="16"/>
      <c r="AQ690" s="12" t="e">
        <f>#REF!+#REF!+#REF!</f>
        <v>#REF!</v>
      </c>
      <c r="AR690" s="12">
        <f t="shared" si="145"/>
        <v>-3000970.45</v>
      </c>
      <c r="AS690" s="12" t="e">
        <f>#REF!-AU690+#REF!+#REF!</f>
        <v>#REF!</v>
      </c>
      <c r="AT690" s="12" t="e">
        <f>AS690-VLOOKUP(A690,[1]选股结果!$A$2:$BJ$3005,48,FALSE)*0.08</f>
        <v>#REF!</v>
      </c>
      <c r="AU690" s="12">
        <f t="shared" si="149"/>
        <v>77261660.9299999</v>
      </c>
      <c r="AV690" s="12" t="e">
        <f>#REF!+S690+H690</f>
        <v>#REF!</v>
      </c>
      <c r="AW690" s="12" t="e">
        <f t="shared" si="150"/>
        <v>#REF!</v>
      </c>
      <c r="AX690" s="12" t="e">
        <f t="shared" si="151"/>
        <v>#REF!</v>
      </c>
      <c r="AY690" s="12" t="e">
        <f t="shared" si="152"/>
        <v>#REF!</v>
      </c>
      <c r="AZ690" s="12">
        <f t="shared" si="146"/>
        <v>-7374516576.73</v>
      </c>
      <c r="BA690" s="12">
        <f t="shared" si="147"/>
        <v>789984945.680001</v>
      </c>
      <c r="BB690" s="12" t="e">
        <f t="shared" si="153"/>
        <v>#REF!</v>
      </c>
    </row>
    <row r="691" spans="1:54">
      <c r="A691" s="5" t="s">
        <v>1431</v>
      </c>
      <c r="B691" s="5" t="s">
        <v>1432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154"/>
        <v>7354887333.68</v>
      </c>
      <c r="AF691" s="9">
        <f t="shared" si="155"/>
        <v>6923747479.57</v>
      </c>
      <c r="AG691" s="9">
        <f t="shared" si="156"/>
        <v>516668804.5</v>
      </c>
      <c r="AH691" s="9">
        <f t="shared" si="157"/>
        <v>514021030.42</v>
      </c>
      <c r="AI691" s="9">
        <f t="shared" si="158"/>
        <v>405856422.79</v>
      </c>
      <c r="AJ691" s="12" t="e">
        <f>#REF!-A691</f>
        <v>#REF!</v>
      </c>
      <c r="AK691" s="16"/>
      <c r="AL691" s="9">
        <f t="shared" si="148"/>
        <v>1091313437.7</v>
      </c>
      <c r="AM691" s="16"/>
      <c r="AN691" s="16"/>
      <c r="AO691" s="16"/>
      <c r="AP691" s="16"/>
      <c r="AQ691" s="12" t="e">
        <f>#REF!+#REF!+#REF!</f>
        <v>#REF!</v>
      </c>
      <c r="AR691" s="12">
        <f t="shared" si="145"/>
        <v>-2947488.9</v>
      </c>
      <c r="AS691" s="12" t="e">
        <f>#REF!-AU691+#REF!+#REF!</f>
        <v>#REF!</v>
      </c>
      <c r="AT691" s="12" t="e">
        <f>AS691-VLOOKUP(A691,[1]选股结果!$A$2:$BJ$3005,48,FALSE)*0.08</f>
        <v>#REF!</v>
      </c>
      <c r="AU691" s="12">
        <f t="shared" si="149"/>
        <v>108164607.63</v>
      </c>
      <c r="AV691" s="12" t="e">
        <f>#REF!+S691+H691</f>
        <v>#REF!</v>
      </c>
      <c r="AW691" s="12" t="e">
        <f t="shared" si="150"/>
        <v>#REF!</v>
      </c>
      <c r="AX691" s="12" t="e">
        <f t="shared" si="151"/>
        <v>#REF!</v>
      </c>
      <c r="AY691" s="12" t="e">
        <f t="shared" si="152"/>
        <v>#REF!</v>
      </c>
      <c r="AZ691" s="12">
        <f t="shared" si="146"/>
        <v>-7461732638.67</v>
      </c>
      <c r="BA691" s="12">
        <f t="shared" si="147"/>
        <v>516668804.5</v>
      </c>
      <c r="BB691" s="12" t="e">
        <f t="shared" si="153"/>
        <v>#REF!</v>
      </c>
    </row>
    <row r="692" spans="1:54">
      <c r="A692" s="5" t="s">
        <v>1433</v>
      </c>
      <c r="B692" s="5" t="s">
        <v>1434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154"/>
        <v>7348279699.86</v>
      </c>
      <c r="AF692" s="9">
        <f t="shared" si="155"/>
        <v>4920416508.48</v>
      </c>
      <c r="AG692" s="9">
        <f t="shared" si="156"/>
        <v>2425718313.35</v>
      </c>
      <c r="AH692" s="9">
        <f t="shared" si="157"/>
        <v>2423588191.07</v>
      </c>
      <c r="AI692" s="9">
        <f t="shared" si="158"/>
        <v>1815987241.44</v>
      </c>
      <c r="AJ692" s="12" t="e">
        <f>#REF!-A692</f>
        <v>#REF!</v>
      </c>
      <c r="AK692" s="16"/>
      <c r="AL692" s="9">
        <f t="shared" si="148"/>
        <v>107570691.01</v>
      </c>
      <c r="AM692" s="16"/>
      <c r="AN692" s="16"/>
      <c r="AO692" s="16"/>
      <c r="AP692" s="16"/>
      <c r="AQ692" s="12" t="e">
        <f>#REF!+#REF!+#REF!</f>
        <v>#REF!</v>
      </c>
      <c r="AR692" s="12">
        <f t="shared" si="145"/>
        <v>-394402.89</v>
      </c>
      <c r="AS692" s="12" t="e">
        <f>#REF!-AU692+#REF!+#REF!</f>
        <v>#REF!</v>
      </c>
      <c r="AT692" s="12" t="e">
        <f>AS692-VLOOKUP(A692,[1]选股结果!$A$2:$BJ$3005,48,FALSE)*0.08</f>
        <v>#REF!</v>
      </c>
      <c r="AU692" s="12">
        <f t="shared" si="149"/>
        <v>607600949.63</v>
      </c>
      <c r="AV692" s="12" t="e">
        <f>#REF!+S692+H692</f>
        <v>#REF!</v>
      </c>
      <c r="AW692" s="12" t="e">
        <f t="shared" si="150"/>
        <v>#REF!</v>
      </c>
      <c r="AX692" s="12" t="e">
        <f t="shared" si="151"/>
        <v>#REF!</v>
      </c>
      <c r="AY692" s="12" t="e">
        <f t="shared" si="152"/>
        <v>#REF!</v>
      </c>
      <c r="AZ692" s="12">
        <f t="shared" si="146"/>
        <v>-7925189697.38</v>
      </c>
      <c r="BA692" s="12">
        <f t="shared" si="147"/>
        <v>2425718313.35</v>
      </c>
      <c r="BB692" s="12" t="e">
        <f t="shared" si="153"/>
        <v>#REF!</v>
      </c>
    </row>
    <row r="693" spans="1:54">
      <c r="A693" s="5" t="s">
        <v>1435</v>
      </c>
      <c r="B693" s="5" t="s">
        <v>1436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154"/>
        <v>7324820123.22</v>
      </c>
      <c r="AF693" s="9">
        <f t="shared" si="155"/>
        <v>7022508573.85</v>
      </c>
      <c r="AG693" s="9">
        <f t="shared" si="156"/>
        <v>387516240.990001</v>
      </c>
      <c r="AH693" s="9">
        <f t="shared" si="157"/>
        <v>406490775.820001</v>
      </c>
      <c r="AI693" s="9">
        <f t="shared" si="158"/>
        <v>337244321.300001</v>
      </c>
      <c r="AJ693" s="12" t="e">
        <f>#REF!-A693</f>
        <v>#REF!</v>
      </c>
      <c r="AK693" s="16"/>
      <c r="AL693" s="9">
        <f t="shared" si="148"/>
        <v>772650318.53</v>
      </c>
      <c r="AM693" s="16"/>
      <c r="AN693" s="16"/>
      <c r="AO693" s="16"/>
      <c r="AP693" s="16"/>
      <c r="AQ693" s="12" t="e">
        <f>#REF!+#REF!+#REF!</f>
        <v>#REF!</v>
      </c>
      <c r="AR693" s="12">
        <f t="shared" si="145"/>
        <v>-22936563.06</v>
      </c>
      <c r="AS693" s="12" t="e">
        <f>#REF!-AU693+#REF!+#REF!</f>
        <v>#REF!</v>
      </c>
      <c r="AT693" s="12" t="e">
        <f>AS693-VLOOKUP(A693,[1]选股结果!$A$2:$BJ$3005,48,FALSE)*0.08</f>
        <v>#REF!</v>
      </c>
      <c r="AU693" s="12">
        <f t="shared" si="149"/>
        <v>69246454.52</v>
      </c>
      <c r="AV693" s="12" t="e">
        <f>#REF!+S693+H693</f>
        <v>#REF!</v>
      </c>
      <c r="AW693" s="12" t="e">
        <f t="shared" si="150"/>
        <v>#REF!</v>
      </c>
      <c r="AX693" s="12" t="e">
        <f t="shared" si="151"/>
        <v>#REF!</v>
      </c>
      <c r="AY693" s="12" t="e">
        <f t="shared" si="152"/>
        <v>#REF!</v>
      </c>
      <c r="AZ693" s="12">
        <f t="shared" si="146"/>
        <v>-7368192692.85</v>
      </c>
      <c r="BA693" s="12">
        <f t="shared" si="147"/>
        <v>387516240.990001</v>
      </c>
      <c r="BB693" s="12" t="e">
        <f t="shared" si="153"/>
        <v>#REF!</v>
      </c>
    </row>
    <row r="694" spans="1:54">
      <c r="A694" s="5" t="s">
        <v>1437</v>
      </c>
      <c r="B694" s="5" t="s">
        <v>1438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154"/>
        <v>7280061937.36</v>
      </c>
      <c r="AF694" s="9">
        <f t="shared" si="155"/>
        <v>7111648966.33</v>
      </c>
      <c r="AG694" s="9">
        <f t="shared" si="156"/>
        <v>330065235.67</v>
      </c>
      <c r="AH694" s="9">
        <f t="shared" si="157"/>
        <v>341107578.47</v>
      </c>
      <c r="AI694" s="9">
        <f t="shared" si="158"/>
        <v>327596898.73</v>
      </c>
      <c r="AJ694" s="12" t="e">
        <f>#REF!-A694</f>
        <v>#REF!</v>
      </c>
      <c r="AK694" s="16"/>
      <c r="AL694" s="9">
        <f t="shared" si="148"/>
        <v>85200335.03</v>
      </c>
      <c r="AM694" s="16"/>
      <c r="AN694" s="16"/>
      <c r="AO694" s="16"/>
      <c r="AP694" s="16"/>
      <c r="AQ694" s="12" t="e">
        <f>#REF!+#REF!+#REF!</f>
        <v>#REF!</v>
      </c>
      <c r="AR694" s="12">
        <f t="shared" si="145"/>
        <v>-12043474.99</v>
      </c>
      <c r="AS694" s="12" t="e">
        <f>#REF!-AU694+#REF!+#REF!</f>
        <v>#REF!</v>
      </c>
      <c r="AT694" s="12" t="e">
        <f>AS694-VLOOKUP(A694,[1]选股结果!$A$2:$BJ$3005,48,FALSE)*0.08</f>
        <v>#REF!</v>
      </c>
      <c r="AU694" s="12">
        <f t="shared" si="149"/>
        <v>13510679.74</v>
      </c>
      <c r="AV694" s="12" t="e">
        <f>#REF!+S694+H694</f>
        <v>#REF!</v>
      </c>
      <c r="AW694" s="12" t="e">
        <f t="shared" si="150"/>
        <v>#REF!</v>
      </c>
      <c r="AX694" s="12" t="e">
        <f t="shared" si="151"/>
        <v>#REF!</v>
      </c>
      <c r="AY694" s="12" t="e">
        <f t="shared" si="152"/>
        <v>#REF!</v>
      </c>
      <c r="AZ694" s="12">
        <f t="shared" si="146"/>
        <v>-7302537185.29</v>
      </c>
      <c r="BA694" s="12">
        <f t="shared" si="147"/>
        <v>330065235.67</v>
      </c>
      <c r="BB694" s="12" t="e">
        <f t="shared" si="153"/>
        <v>#REF!</v>
      </c>
    </row>
    <row r="695" spans="1:54">
      <c r="A695" s="5" t="s">
        <v>1439</v>
      </c>
      <c r="B695" s="5" t="s">
        <v>1440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154"/>
        <v>7273063101.18</v>
      </c>
      <c r="AF695" s="9">
        <f t="shared" si="155"/>
        <v>6716761568.38</v>
      </c>
      <c r="AG695" s="9">
        <f t="shared" si="156"/>
        <v>577122497.87</v>
      </c>
      <c r="AH695" s="9">
        <f t="shared" si="157"/>
        <v>574612906.31</v>
      </c>
      <c r="AI695" s="9">
        <f t="shared" si="158"/>
        <v>451101939.3</v>
      </c>
      <c r="AJ695" s="12" t="e">
        <f>#REF!-A695</f>
        <v>#REF!</v>
      </c>
      <c r="AK695" s="16"/>
      <c r="AL695" s="9">
        <f t="shared" si="148"/>
        <v>736996086.97</v>
      </c>
      <c r="AM695" s="16"/>
      <c r="AN695" s="16"/>
      <c r="AO695" s="16"/>
      <c r="AP695" s="16"/>
      <c r="AQ695" s="12" t="e">
        <f>#REF!+#REF!+#REF!</f>
        <v>#REF!</v>
      </c>
      <c r="AR695" s="12">
        <f t="shared" si="145"/>
        <v>-2309580.95</v>
      </c>
      <c r="AS695" s="12" t="e">
        <f>#REF!-AU695+#REF!+#REF!</f>
        <v>#REF!</v>
      </c>
      <c r="AT695" s="12" t="e">
        <f>AS695-VLOOKUP(A695,[1]选股结果!$A$2:$BJ$3005,48,FALSE)*0.08</f>
        <v>#REF!</v>
      </c>
      <c r="AU695" s="12">
        <f t="shared" si="149"/>
        <v>123510967.01</v>
      </c>
      <c r="AV695" s="12" t="e">
        <f>#REF!+S695+H695</f>
        <v>#REF!</v>
      </c>
      <c r="AW695" s="12" t="e">
        <f t="shared" si="150"/>
        <v>#REF!</v>
      </c>
      <c r="AX695" s="12" t="e">
        <f t="shared" si="151"/>
        <v>#REF!</v>
      </c>
      <c r="AY695" s="12" t="e">
        <f t="shared" si="152"/>
        <v>#REF!</v>
      </c>
      <c r="AZ695" s="12">
        <f t="shared" si="146"/>
        <v>-7384359730.77</v>
      </c>
      <c r="BA695" s="12">
        <f t="shared" si="147"/>
        <v>577122497.87</v>
      </c>
      <c r="BB695" s="12" t="e">
        <f t="shared" si="153"/>
        <v>#REF!</v>
      </c>
    </row>
    <row r="696" spans="1:54">
      <c r="A696" s="5" t="s">
        <v>1441</v>
      </c>
      <c r="B696" s="5" t="s">
        <v>1442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154"/>
        <v>7259857935.91</v>
      </c>
      <c r="AF696" s="9">
        <f t="shared" si="155"/>
        <v>6884947468.54</v>
      </c>
      <c r="AG696" s="9">
        <f t="shared" si="156"/>
        <v>357329007.23</v>
      </c>
      <c r="AH696" s="9">
        <f t="shared" si="157"/>
        <v>357654866.56</v>
      </c>
      <c r="AI696" s="9">
        <f t="shared" si="158"/>
        <v>261694821.98</v>
      </c>
      <c r="AJ696" s="12" t="e">
        <f>#REF!-A696</f>
        <v>#REF!</v>
      </c>
      <c r="AK696" s="16"/>
      <c r="AL696" s="9">
        <f t="shared" si="148"/>
        <v>454458048.04</v>
      </c>
      <c r="AM696" s="16"/>
      <c r="AN696" s="16"/>
      <c r="AO696" s="16"/>
      <c r="AP696" s="16"/>
      <c r="AQ696" s="12" t="e">
        <f>#REF!+#REF!+#REF!</f>
        <v>#REF!</v>
      </c>
      <c r="AR696" s="12">
        <f t="shared" si="145"/>
        <v>-326670.33</v>
      </c>
      <c r="AS696" s="12" t="e">
        <f>#REF!-AU696+#REF!+#REF!</f>
        <v>#REF!</v>
      </c>
      <c r="AT696" s="12" t="e">
        <f>AS696-VLOOKUP(A696,[1]选股结果!$A$2:$BJ$3005,48,FALSE)*0.08</f>
        <v>#REF!</v>
      </c>
      <c r="AU696" s="12">
        <f t="shared" si="149"/>
        <v>95960044.58</v>
      </c>
      <c r="AV696" s="12" t="e">
        <f>#REF!+S696+H696</f>
        <v>#REF!</v>
      </c>
      <c r="AW696" s="12" t="e">
        <f t="shared" si="150"/>
        <v>#REF!</v>
      </c>
      <c r="AX696" s="12" t="e">
        <f t="shared" si="151"/>
        <v>#REF!</v>
      </c>
      <c r="AY696" s="12" t="e">
        <f t="shared" si="152"/>
        <v>#REF!</v>
      </c>
      <c r="AZ696" s="12">
        <f t="shared" si="146"/>
        <v>-7227756679.07</v>
      </c>
      <c r="BA696" s="12">
        <f t="shared" si="147"/>
        <v>357329007.23</v>
      </c>
      <c r="BB696" s="12" t="e">
        <f t="shared" si="153"/>
        <v>#REF!</v>
      </c>
    </row>
    <row r="697" spans="1:54">
      <c r="A697" s="5" t="s">
        <v>1443</v>
      </c>
      <c r="B697" s="5" t="s">
        <v>1444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154"/>
        <v>7247422058.46</v>
      </c>
      <c r="AF697" s="9">
        <f t="shared" si="155"/>
        <v>6856124685.91</v>
      </c>
      <c r="AG697" s="9">
        <f t="shared" si="156"/>
        <v>442873043.359999</v>
      </c>
      <c r="AH697" s="9">
        <f t="shared" si="157"/>
        <v>443203396.119999</v>
      </c>
      <c r="AI697" s="9">
        <f t="shared" si="158"/>
        <v>405673035.019999</v>
      </c>
      <c r="AJ697" s="12" t="e">
        <f>#REF!-A697</f>
        <v>#REF!</v>
      </c>
      <c r="AK697" s="16"/>
      <c r="AL697" s="9">
        <f t="shared" si="148"/>
        <v>451035259.29</v>
      </c>
      <c r="AM697" s="16"/>
      <c r="AN697" s="16"/>
      <c r="AO697" s="16"/>
      <c r="AP697" s="16"/>
      <c r="AQ697" s="12" t="e">
        <f>#REF!+#REF!+#REF!</f>
        <v>#REF!</v>
      </c>
      <c r="AR697" s="12">
        <f t="shared" si="145"/>
        <v>-2803732.79</v>
      </c>
      <c r="AS697" s="12" t="e">
        <f>#REF!-AU697+#REF!+#REF!</f>
        <v>#REF!</v>
      </c>
      <c r="AT697" s="12" t="e">
        <f>AS697-VLOOKUP(A697,[1]选股结果!$A$2:$BJ$3005,48,FALSE)*0.08</f>
        <v>#REF!</v>
      </c>
      <c r="AU697" s="12">
        <f t="shared" si="149"/>
        <v>37530361.1</v>
      </c>
      <c r="AV697" s="12" t="e">
        <f>#REF!+S697+H697</f>
        <v>#REF!</v>
      </c>
      <c r="AW697" s="12" t="e">
        <f t="shared" si="150"/>
        <v>#REF!</v>
      </c>
      <c r="AX697" s="12" t="e">
        <f t="shared" si="151"/>
        <v>#REF!</v>
      </c>
      <c r="AY697" s="12" t="e">
        <f t="shared" si="152"/>
        <v>#REF!</v>
      </c>
      <c r="AZ697" s="12">
        <f t="shared" si="146"/>
        <v>-7482456974.92</v>
      </c>
      <c r="BA697" s="12">
        <f t="shared" si="147"/>
        <v>442873043.359999</v>
      </c>
      <c r="BB697" s="12" t="e">
        <f t="shared" si="153"/>
        <v>#REF!</v>
      </c>
    </row>
    <row r="698" spans="1:54">
      <c r="A698" s="5" t="s">
        <v>1445</v>
      </c>
      <c r="B698" s="5" t="s">
        <v>1446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154"/>
        <v>7246759875.36</v>
      </c>
      <c r="AF698" s="9">
        <f t="shared" si="155"/>
        <v>7123040895</v>
      </c>
      <c r="AG698" s="9">
        <f t="shared" si="156"/>
        <v>133523744.36</v>
      </c>
      <c r="AH698" s="9">
        <f t="shared" si="157"/>
        <v>133443951.48</v>
      </c>
      <c r="AI698" s="9">
        <f t="shared" si="158"/>
        <v>129663538.21</v>
      </c>
      <c r="AJ698" s="12" t="e">
        <f>#REF!-A698</f>
        <v>#REF!</v>
      </c>
      <c r="AK698" s="16"/>
      <c r="AL698" s="9">
        <f t="shared" si="148"/>
        <v>570758070.7</v>
      </c>
      <c r="AM698" s="16"/>
      <c r="AN698" s="16"/>
      <c r="AO698" s="16"/>
      <c r="AP698" s="16"/>
      <c r="AQ698" s="12" t="e">
        <f>#REF!+#REF!+#REF!</f>
        <v>#REF!</v>
      </c>
      <c r="AR698" s="12">
        <f t="shared" si="145"/>
        <v>-702435.56</v>
      </c>
      <c r="AS698" s="12" t="e">
        <f>#REF!-AU698+#REF!+#REF!</f>
        <v>#REF!</v>
      </c>
      <c r="AT698" s="12" t="e">
        <f>AS698-VLOOKUP(A698,[1]选股结果!$A$2:$BJ$3005,48,FALSE)*0.08</f>
        <v>#REF!</v>
      </c>
      <c r="AU698" s="12">
        <f t="shared" si="149"/>
        <v>3780413.27000001</v>
      </c>
      <c r="AV698" s="12" t="e">
        <f>#REF!+S698+H698</f>
        <v>#REF!</v>
      </c>
      <c r="AW698" s="12" t="e">
        <f t="shared" si="150"/>
        <v>#REF!</v>
      </c>
      <c r="AX698" s="12" t="e">
        <f t="shared" si="151"/>
        <v>#REF!</v>
      </c>
      <c r="AY698" s="12" t="e">
        <f t="shared" si="152"/>
        <v>#REF!</v>
      </c>
      <c r="AZ698" s="12">
        <f t="shared" si="146"/>
        <v>-7256444079.33</v>
      </c>
      <c r="BA698" s="12">
        <f t="shared" si="147"/>
        <v>133523744.36</v>
      </c>
      <c r="BB698" s="12" t="e">
        <f t="shared" si="153"/>
        <v>#REF!</v>
      </c>
    </row>
    <row r="699" spans="1:54">
      <c r="A699" s="5" t="s">
        <v>1447</v>
      </c>
      <c r="B699" s="5" t="s">
        <v>1448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154"/>
        <v>7243776965.55</v>
      </c>
      <c r="AF699" s="9">
        <f t="shared" si="155"/>
        <v>6226563072.86</v>
      </c>
      <c r="AG699" s="9">
        <f t="shared" si="156"/>
        <v>1040820799.94</v>
      </c>
      <c r="AH699" s="9">
        <f t="shared" si="157"/>
        <v>1039000321.38</v>
      </c>
      <c r="AI699" s="9">
        <f t="shared" si="158"/>
        <v>853154890.17</v>
      </c>
      <c r="AJ699" s="12" t="e">
        <f>#REF!-A699</f>
        <v>#REF!</v>
      </c>
      <c r="AK699" s="16"/>
      <c r="AL699" s="9">
        <f t="shared" si="148"/>
        <v>1288939045.12</v>
      </c>
      <c r="AM699" s="16"/>
      <c r="AN699" s="16"/>
      <c r="AO699" s="16"/>
      <c r="AP699" s="16"/>
      <c r="AQ699" s="12" t="e">
        <f>#REF!+#REF!+#REF!</f>
        <v>#REF!</v>
      </c>
      <c r="AR699" s="12">
        <f t="shared" si="145"/>
        <v>-1889497.15</v>
      </c>
      <c r="AS699" s="12" t="e">
        <f>#REF!-AU699+#REF!+#REF!</f>
        <v>#REF!</v>
      </c>
      <c r="AT699" s="12" t="e">
        <f>AS699-VLOOKUP(A699,[1]选股结果!$A$2:$BJ$3005,48,FALSE)*0.08</f>
        <v>#REF!</v>
      </c>
      <c r="AU699" s="12">
        <f t="shared" si="149"/>
        <v>185845431.21</v>
      </c>
      <c r="AV699" s="12" t="e">
        <f>#REF!+S699+H699</f>
        <v>#REF!</v>
      </c>
      <c r="AW699" s="12" t="e">
        <f t="shared" si="150"/>
        <v>#REF!</v>
      </c>
      <c r="AX699" s="12" t="e">
        <f t="shared" si="151"/>
        <v>#REF!</v>
      </c>
      <c r="AY699" s="12" t="e">
        <f t="shared" si="152"/>
        <v>#REF!</v>
      </c>
      <c r="AZ699" s="12">
        <f t="shared" si="146"/>
        <v>-7414240681.77</v>
      </c>
      <c r="BA699" s="12">
        <f t="shared" si="147"/>
        <v>1040820799.94</v>
      </c>
      <c r="BB699" s="12" t="e">
        <f t="shared" si="153"/>
        <v>#REF!</v>
      </c>
    </row>
    <row r="700" spans="1:54">
      <c r="A700" s="5" t="s">
        <v>1449</v>
      </c>
      <c r="B700" s="5" t="s">
        <v>1450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154"/>
        <v>7235787944.88</v>
      </c>
      <c r="AF700" s="9">
        <f t="shared" si="155"/>
        <v>6902884804.19</v>
      </c>
      <c r="AG700" s="9">
        <f t="shared" si="156"/>
        <v>301281703.660001</v>
      </c>
      <c r="AH700" s="9">
        <f t="shared" si="157"/>
        <v>302037949.190001</v>
      </c>
      <c r="AI700" s="9">
        <f t="shared" si="158"/>
        <v>229310097.870001</v>
      </c>
      <c r="AJ700" s="12" t="e">
        <f>#REF!-A700</f>
        <v>#REF!</v>
      </c>
      <c r="AK700" s="16"/>
      <c r="AL700" s="9">
        <f t="shared" si="148"/>
        <v>382999086.19</v>
      </c>
      <c r="AM700" s="16"/>
      <c r="AN700" s="16"/>
      <c r="AO700" s="16"/>
      <c r="AP700" s="16"/>
      <c r="AQ700" s="12" t="e">
        <f>#REF!+#REF!+#REF!</f>
        <v>#REF!</v>
      </c>
      <c r="AR700" s="12">
        <f t="shared" si="145"/>
        <v>-1004899.08</v>
      </c>
      <c r="AS700" s="12" t="e">
        <f>#REF!-AU700+#REF!+#REF!</f>
        <v>#REF!</v>
      </c>
      <c r="AT700" s="12" t="e">
        <f>AS700-VLOOKUP(A700,[1]选股结果!$A$2:$BJ$3005,48,FALSE)*0.08</f>
        <v>#REF!</v>
      </c>
      <c r="AU700" s="12">
        <f t="shared" si="149"/>
        <v>72727851.32</v>
      </c>
      <c r="AV700" s="12" t="e">
        <f>#REF!+S700+H700</f>
        <v>#REF!</v>
      </c>
      <c r="AW700" s="12" t="e">
        <f t="shared" si="150"/>
        <v>#REF!</v>
      </c>
      <c r="AX700" s="12" t="e">
        <f t="shared" si="151"/>
        <v>#REF!</v>
      </c>
      <c r="AY700" s="12" t="e">
        <f t="shared" si="152"/>
        <v>#REF!</v>
      </c>
      <c r="AZ700" s="12">
        <f t="shared" si="146"/>
        <v>-7322919025.27</v>
      </c>
      <c r="BA700" s="12">
        <f t="shared" si="147"/>
        <v>301281703.660001</v>
      </c>
      <c r="BB700" s="12" t="e">
        <f t="shared" si="153"/>
        <v>#REF!</v>
      </c>
    </row>
    <row r="701" spans="1:54">
      <c r="A701" s="5" t="s">
        <v>1451</v>
      </c>
      <c r="B701" s="5" t="s">
        <v>1452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154"/>
        <v>7205344878.06</v>
      </c>
      <c r="AF701" s="9">
        <f t="shared" si="155"/>
        <v>6821934870.2</v>
      </c>
      <c r="AG701" s="9">
        <f t="shared" si="156"/>
        <v>338339255.030001</v>
      </c>
      <c r="AH701" s="9">
        <f t="shared" si="157"/>
        <v>349332562.090001</v>
      </c>
      <c r="AI701" s="9">
        <f t="shared" si="158"/>
        <v>275907259.470001</v>
      </c>
      <c r="AJ701" s="12" t="e">
        <f>#REF!-A701</f>
        <v>#REF!</v>
      </c>
      <c r="AK701" s="16"/>
      <c r="AL701" s="9">
        <f t="shared" si="148"/>
        <v>215269253.65</v>
      </c>
      <c r="AM701" s="16"/>
      <c r="AN701" s="16"/>
      <c r="AO701" s="16"/>
      <c r="AP701" s="16"/>
      <c r="AQ701" s="12" t="e">
        <f>#REF!+#REF!+#REF!</f>
        <v>#REF!</v>
      </c>
      <c r="AR701" s="12">
        <f t="shared" si="145"/>
        <v>-11722764.44</v>
      </c>
      <c r="AS701" s="12" t="e">
        <f>#REF!-AU701+#REF!+#REF!</f>
        <v>#REF!</v>
      </c>
      <c r="AT701" s="12" t="e">
        <f>AS701-VLOOKUP(A701,[1]选股结果!$A$2:$BJ$3005,48,FALSE)*0.08</f>
        <v>#REF!</v>
      </c>
      <c r="AU701" s="12">
        <f t="shared" si="149"/>
        <v>73425302.62</v>
      </c>
      <c r="AV701" s="12" t="e">
        <f>#REF!+S701+H701</f>
        <v>#REF!</v>
      </c>
      <c r="AW701" s="12" t="e">
        <f t="shared" si="150"/>
        <v>#REF!</v>
      </c>
      <c r="AX701" s="12" t="e">
        <f t="shared" si="151"/>
        <v>#REF!</v>
      </c>
      <c r="AY701" s="12" t="e">
        <f t="shared" si="152"/>
        <v>#REF!</v>
      </c>
      <c r="AZ701" s="12">
        <f t="shared" si="146"/>
        <v>-7277162164.43</v>
      </c>
      <c r="BA701" s="12">
        <f t="shared" si="147"/>
        <v>338339255.030001</v>
      </c>
      <c r="BB701" s="12" t="e">
        <f t="shared" si="153"/>
        <v>#REF!</v>
      </c>
    </row>
    <row r="702" spans="1:54">
      <c r="A702" s="5" t="s">
        <v>1453</v>
      </c>
      <c r="B702" s="5" t="s">
        <v>1454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154"/>
        <v>7192661181.89</v>
      </c>
      <c r="AF702" s="9">
        <f t="shared" si="155"/>
        <v>7063258537.28</v>
      </c>
      <c r="AG702" s="9">
        <f t="shared" si="156"/>
        <v>134272718.140001</v>
      </c>
      <c r="AH702" s="9">
        <f t="shared" si="157"/>
        <v>273321575.010001</v>
      </c>
      <c r="AI702" s="9">
        <f t="shared" si="158"/>
        <v>225925419.950001</v>
      </c>
      <c r="AJ702" s="12" t="e">
        <f>#REF!-A702</f>
        <v>#REF!</v>
      </c>
      <c r="AK702" s="16"/>
      <c r="AL702" s="9">
        <f t="shared" si="148"/>
        <v>195518519.19</v>
      </c>
      <c r="AM702" s="16"/>
      <c r="AN702" s="16"/>
      <c r="AO702" s="16"/>
      <c r="AP702" s="16"/>
      <c r="AQ702" s="12" t="e">
        <f>#REF!+#REF!+#REF!</f>
        <v>#REF!</v>
      </c>
      <c r="AR702" s="12">
        <f t="shared" si="145"/>
        <v>-153697816.21</v>
      </c>
      <c r="AS702" s="12" t="e">
        <f>#REF!-AU702+#REF!+#REF!</f>
        <v>#REF!</v>
      </c>
      <c r="AT702" s="12" t="e">
        <f>AS702-VLOOKUP(A702,[1]选股结果!$A$2:$BJ$3005,48,FALSE)*0.08</f>
        <v>#REF!</v>
      </c>
      <c r="AU702" s="12">
        <f t="shared" si="149"/>
        <v>47396155.06</v>
      </c>
      <c r="AV702" s="12" t="e">
        <f>#REF!+S702+H702</f>
        <v>#REF!</v>
      </c>
      <c r="AW702" s="12" t="e">
        <f t="shared" si="150"/>
        <v>#REF!</v>
      </c>
      <c r="AX702" s="12" t="e">
        <f t="shared" si="151"/>
        <v>#REF!</v>
      </c>
      <c r="AY702" s="12" t="e">
        <f t="shared" si="152"/>
        <v>#REF!</v>
      </c>
      <c r="AZ702" s="12">
        <f t="shared" si="146"/>
        <v>-7415453485.14</v>
      </c>
      <c r="BA702" s="12">
        <f t="shared" si="147"/>
        <v>134272718.140001</v>
      </c>
      <c r="BB702" s="12" t="e">
        <f t="shared" si="153"/>
        <v>#REF!</v>
      </c>
    </row>
    <row r="703" spans="1:54">
      <c r="A703" s="5" t="s">
        <v>1455</v>
      </c>
      <c r="B703" s="5" t="s">
        <v>1456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154"/>
        <v>7182561041.3</v>
      </c>
      <c r="AF703" s="9">
        <f t="shared" si="155"/>
        <v>4983903299.72</v>
      </c>
      <c r="AG703" s="9">
        <f t="shared" si="156"/>
        <v>2201955844.87</v>
      </c>
      <c r="AH703" s="9">
        <f t="shared" si="157"/>
        <v>2214969184.57</v>
      </c>
      <c r="AI703" s="9">
        <f t="shared" si="158"/>
        <v>1933013077.85</v>
      </c>
      <c r="AJ703" s="12" t="e">
        <f>#REF!-A703</f>
        <v>#REF!</v>
      </c>
      <c r="AK703" s="16"/>
      <c r="AL703" s="9">
        <f t="shared" si="148"/>
        <v>306905927.47</v>
      </c>
      <c r="AM703" s="16"/>
      <c r="AN703" s="16"/>
      <c r="AO703" s="16"/>
      <c r="AP703" s="16"/>
      <c r="AQ703" s="12" t="e">
        <f>#REF!+#REF!+#REF!</f>
        <v>#REF!</v>
      </c>
      <c r="AR703" s="12">
        <f t="shared" si="145"/>
        <v>-15103473.87</v>
      </c>
      <c r="AS703" s="12" t="e">
        <f>#REF!-AU703+#REF!+#REF!</f>
        <v>#REF!</v>
      </c>
      <c r="AT703" s="12" t="e">
        <f>AS703-VLOOKUP(A703,[1]选股结果!$A$2:$BJ$3005,48,FALSE)*0.08</f>
        <v>#REF!</v>
      </c>
      <c r="AU703" s="12">
        <f t="shared" si="149"/>
        <v>281956106.72</v>
      </c>
      <c r="AV703" s="12" t="e">
        <f>#REF!+S703+H703</f>
        <v>#REF!</v>
      </c>
      <c r="AW703" s="12" t="e">
        <f t="shared" si="150"/>
        <v>#REF!</v>
      </c>
      <c r="AX703" s="12" t="e">
        <f t="shared" si="151"/>
        <v>#REF!</v>
      </c>
      <c r="AY703" s="12" t="e">
        <f t="shared" si="152"/>
        <v>#REF!</v>
      </c>
      <c r="AZ703" s="12">
        <f t="shared" si="146"/>
        <v>-7456162372.8</v>
      </c>
      <c r="BA703" s="12">
        <f t="shared" si="147"/>
        <v>2201955844.87</v>
      </c>
      <c r="BB703" s="12" t="e">
        <f t="shared" si="153"/>
        <v>#REF!</v>
      </c>
    </row>
    <row r="704" spans="1:54">
      <c r="A704" s="5" t="s">
        <v>1457</v>
      </c>
      <c r="B704" s="5" t="s">
        <v>1458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154"/>
        <v>7175838975.77</v>
      </c>
      <c r="AF704" s="9">
        <f t="shared" si="155"/>
        <v>5375779283.44</v>
      </c>
      <c r="AG704" s="9">
        <f t="shared" si="156"/>
        <v>1889927340.17</v>
      </c>
      <c r="AH704" s="9">
        <f t="shared" si="157"/>
        <v>1878807293.32</v>
      </c>
      <c r="AI704" s="9">
        <f t="shared" si="158"/>
        <v>1415309473.43</v>
      </c>
      <c r="AJ704" s="12" t="e">
        <f>#REF!-A704</f>
        <v>#REF!</v>
      </c>
      <c r="AK704" s="16"/>
      <c r="AL704" s="9">
        <f t="shared" si="148"/>
        <v>325248052.89</v>
      </c>
      <c r="AM704" s="16"/>
      <c r="AN704" s="16"/>
      <c r="AO704" s="16"/>
      <c r="AP704" s="16"/>
      <c r="AQ704" s="12" t="e">
        <f>#REF!+#REF!+#REF!</f>
        <v>#REF!</v>
      </c>
      <c r="AR704" s="12">
        <f t="shared" si="145"/>
        <v>-5947646.79</v>
      </c>
      <c r="AS704" s="12" t="e">
        <f>#REF!-AU704+#REF!+#REF!</f>
        <v>#REF!</v>
      </c>
      <c r="AT704" s="12" t="e">
        <f>AS704-VLOOKUP(A704,[1]选股结果!$A$2:$BJ$3005,48,FALSE)*0.08</f>
        <v>#REF!</v>
      </c>
      <c r="AU704" s="12">
        <f t="shared" si="149"/>
        <v>463497819.89</v>
      </c>
      <c r="AV704" s="12" t="e">
        <f>#REF!+S704+H704</f>
        <v>#REF!</v>
      </c>
      <c r="AW704" s="12" t="e">
        <f t="shared" si="150"/>
        <v>#REF!</v>
      </c>
      <c r="AX704" s="12" t="e">
        <f t="shared" si="151"/>
        <v>#REF!</v>
      </c>
      <c r="AY704" s="12" t="e">
        <f t="shared" si="152"/>
        <v>#REF!</v>
      </c>
      <c r="AZ704" s="12">
        <f t="shared" si="146"/>
        <v>-7683141319.09</v>
      </c>
      <c r="BA704" s="12">
        <f t="shared" si="147"/>
        <v>1889927340.17</v>
      </c>
      <c r="BB704" s="12" t="e">
        <f t="shared" si="153"/>
        <v>#REF!</v>
      </c>
    </row>
    <row r="705" spans="1:54">
      <c r="A705" s="5" t="s">
        <v>1459</v>
      </c>
      <c r="B705" s="5" t="s">
        <v>1460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154"/>
        <v>7170962000</v>
      </c>
      <c r="AF705" s="9">
        <f t="shared" si="155"/>
        <v>76514000</v>
      </c>
      <c r="AG705" s="9">
        <f t="shared" si="156"/>
        <v>5116682000</v>
      </c>
      <c r="AH705" s="9">
        <f t="shared" si="157"/>
        <v>5130533000</v>
      </c>
      <c r="AI705" s="9">
        <f t="shared" si="158"/>
        <v>4979166000</v>
      </c>
      <c r="AJ705" s="12" t="e">
        <f>#REF!-A705</f>
        <v>#REF!</v>
      </c>
      <c r="AK705" s="16"/>
      <c r="AL705" s="9">
        <f t="shared" si="148"/>
        <v>62953000</v>
      </c>
      <c r="AM705" s="16"/>
      <c r="AN705" s="16"/>
      <c r="AO705" s="16"/>
      <c r="AP705" s="16"/>
      <c r="AQ705" s="12" t="e">
        <f>#REF!+#REF!+#REF!</f>
        <v>#REF!</v>
      </c>
      <c r="AR705" s="12">
        <f t="shared" si="145"/>
        <v>-15636000</v>
      </c>
      <c r="AS705" s="12" t="e">
        <f>#REF!-AU705+#REF!+#REF!</f>
        <v>#REF!</v>
      </c>
      <c r="AT705" s="12" t="e">
        <f>AS705-VLOOKUP(A705,[1]选股结果!$A$2:$BJ$3005,48,FALSE)*0.08</f>
        <v>#REF!</v>
      </c>
      <c r="AU705" s="12">
        <f t="shared" si="149"/>
        <v>151367000</v>
      </c>
      <c r="AV705" s="12" t="e">
        <f>#REF!+S705+H705</f>
        <v>#REF!</v>
      </c>
      <c r="AW705" s="12" t="e">
        <f t="shared" si="150"/>
        <v>#REF!</v>
      </c>
      <c r="AX705" s="12" t="e">
        <f t="shared" si="151"/>
        <v>#REF!</v>
      </c>
      <c r="AY705" s="12" t="e">
        <f t="shared" si="152"/>
        <v>#REF!</v>
      </c>
      <c r="AZ705" s="12">
        <f t="shared" si="146"/>
        <v>-7263236000</v>
      </c>
      <c r="BA705" s="12">
        <f t="shared" si="147"/>
        <v>5116682000</v>
      </c>
      <c r="BB705" s="12" t="e">
        <f t="shared" si="153"/>
        <v>#REF!</v>
      </c>
    </row>
    <row r="706" spans="1:54">
      <c r="A706" s="5" t="s">
        <v>1461</v>
      </c>
      <c r="B706" s="5" t="s">
        <v>1462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154"/>
        <v>7150108264.49</v>
      </c>
      <c r="AF706" s="9">
        <f t="shared" si="155"/>
        <v>6436466200.25</v>
      </c>
      <c r="AG706" s="9">
        <f t="shared" si="156"/>
        <v>685130659.769999</v>
      </c>
      <c r="AH706" s="9">
        <f t="shared" si="157"/>
        <v>684739004.789999</v>
      </c>
      <c r="AI706" s="9">
        <f t="shared" si="158"/>
        <v>669624263.129999</v>
      </c>
      <c r="AJ706" s="12" t="e">
        <f>#REF!-A706</f>
        <v>#REF!</v>
      </c>
      <c r="AK706" s="16"/>
      <c r="AL706" s="9">
        <f t="shared" si="148"/>
        <v>1377285532.83</v>
      </c>
      <c r="AM706" s="16"/>
      <c r="AN706" s="16"/>
      <c r="AO706" s="16"/>
      <c r="AP706" s="16"/>
      <c r="AQ706" s="12" t="e">
        <f>#REF!+#REF!+#REF!</f>
        <v>#REF!</v>
      </c>
      <c r="AR706" s="12">
        <f t="shared" ref="AR706:AR769" si="159">AA706-AB706</f>
        <v>-4480358.64</v>
      </c>
      <c r="AS706" s="12" t="e">
        <f>#REF!-AU706+#REF!+#REF!</f>
        <v>#REF!</v>
      </c>
      <c r="AT706" s="12" t="e">
        <f>AS706-VLOOKUP(A706,[1]选股结果!$A$2:$BJ$3005,48,FALSE)*0.08</f>
        <v>#REF!</v>
      </c>
      <c r="AU706" s="12">
        <f t="shared" si="149"/>
        <v>15114741.66</v>
      </c>
      <c r="AV706" s="12" t="e">
        <f>#REF!+S706+H706</f>
        <v>#REF!</v>
      </c>
      <c r="AW706" s="12" t="e">
        <f t="shared" si="150"/>
        <v>#REF!</v>
      </c>
      <c r="AX706" s="12" t="e">
        <f t="shared" si="151"/>
        <v>#REF!</v>
      </c>
      <c r="AY706" s="12" t="e">
        <f t="shared" si="152"/>
        <v>#REF!</v>
      </c>
      <c r="AZ706" s="12">
        <f t="shared" ref="AZ706:AZ769" si="160">O706-S706-AA706-AB706-AC706-AD706+AK706-AE706</f>
        <v>-7005019399.71</v>
      </c>
      <c r="BA706" s="12">
        <f t="shared" ref="BA706:BA769" si="161">AG706</f>
        <v>685130659.769999</v>
      </c>
      <c r="BB706" s="12" t="e">
        <f t="shared" si="153"/>
        <v>#REF!</v>
      </c>
    </row>
    <row r="707" spans="1:54">
      <c r="A707" s="5" t="s">
        <v>1463</v>
      </c>
      <c r="B707" s="5" t="s">
        <v>1464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154"/>
        <v>7134643184.87</v>
      </c>
      <c r="AF707" s="9">
        <f t="shared" si="155"/>
        <v>6359680376.47</v>
      </c>
      <c r="AG707" s="9">
        <f t="shared" si="156"/>
        <v>956150379.63</v>
      </c>
      <c r="AH707" s="9">
        <f t="shared" si="157"/>
        <v>954267673.64</v>
      </c>
      <c r="AI707" s="9">
        <f t="shared" si="158"/>
        <v>787518665.29</v>
      </c>
      <c r="AJ707" s="12" t="e">
        <f>#REF!-A707</f>
        <v>#REF!</v>
      </c>
      <c r="AK707" s="16"/>
      <c r="AL707" s="9">
        <f t="shared" ref="AL707:AL770" si="162">O707+P707+Q707+Y707-AB707+AC707</f>
        <v>335326103.73</v>
      </c>
      <c r="AM707" s="16"/>
      <c r="AN707" s="16"/>
      <c r="AO707" s="16"/>
      <c r="AP707" s="16"/>
      <c r="AQ707" s="12" t="e">
        <f>#REF!+#REF!+#REF!</f>
        <v>#REF!</v>
      </c>
      <c r="AR707" s="12">
        <f t="shared" si="159"/>
        <v>-9353912.6</v>
      </c>
      <c r="AS707" s="12" t="e">
        <f>#REF!-AU707+#REF!+#REF!</f>
        <v>#REF!</v>
      </c>
      <c r="AT707" s="12" t="e">
        <f>AS707-VLOOKUP(A707,[1]选股结果!$A$2:$BJ$3005,48,FALSE)*0.08</f>
        <v>#REF!</v>
      </c>
      <c r="AU707" s="12">
        <f t="shared" ref="AU707:AU770" si="163">AH707-AI707</f>
        <v>166749008.35</v>
      </c>
      <c r="AV707" s="12" t="e">
        <f>#REF!+S707+H707</f>
        <v>#REF!</v>
      </c>
      <c r="AW707" s="12" t="e">
        <f t="shared" ref="AW707:AW770" si="164">AV707-AU707</f>
        <v>#REF!</v>
      </c>
      <c r="AX707" s="12" t="e">
        <f t="shared" ref="AX707:AX770" si="165">AV707-H707</f>
        <v>#REF!</v>
      </c>
      <c r="AY707" s="12" t="e">
        <f t="shared" ref="AY707:AY770" si="166">AV707-H707-AU707</f>
        <v>#REF!</v>
      </c>
      <c r="AZ707" s="12">
        <f t="shared" si="160"/>
        <v>-7476624616.59</v>
      </c>
      <c r="BA707" s="12">
        <f t="shared" si="161"/>
        <v>956150379.63</v>
      </c>
      <c r="BB707" s="12" t="e">
        <f t="shared" ref="BB707:BB770" si="167">AF707-AG707+AH707+AI707-AJ707+AL707+AM707-AO707+AN707</f>
        <v>#REF!</v>
      </c>
    </row>
    <row r="708" spans="1:54">
      <c r="A708" s="5" t="s">
        <v>1465</v>
      </c>
      <c r="B708" s="5" t="s">
        <v>1466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154"/>
        <v>7123764841.74</v>
      </c>
      <c r="AF708" s="9">
        <f t="shared" si="155"/>
        <v>6093227087.41</v>
      </c>
      <c r="AG708" s="9">
        <f t="shared" si="156"/>
        <v>1026499603.25</v>
      </c>
      <c r="AH708" s="9">
        <f t="shared" si="157"/>
        <v>1035630651.03</v>
      </c>
      <c r="AI708" s="9">
        <f t="shared" si="158"/>
        <v>837170107.32</v>
      </c>
      <c r="AJ708" s="12" t="e">
        <f>#REF!-A708</f>
        <v>#REF!</v>
      </c>
      <c r="AK708" s="16"/>
      <c r="AL708" s="9">
        <f t="shared" si="162"/>
        <v>520565484.87</v>
      </c>
      <c r="AM708" s="16"/>
      <c r="AN708" s="16"/>
      <c r="AO708" s="16"/>
      <c r="AP708" s="16"/>
      <c r="AQ708" s="12" t="e">
        <f>#REF!+#REF!+#REF!</f>
        <v>#REF!</v>
      </c>
      <c r="AR708" s="12">
        <f t="shared" si="159"/>
        <v>-13088050.4</v>
      </c>
      <c r="AS708" s="12" t="e">
        <f>#REF!-AU708+#REF!+#REF!</f>
        <v>#REF!</v>
      </c>
      <c r="AT708" s="12" t="e">
        <f>AS708-VLOOKUP(A708,[1]选股结果!$A$2:$BJ$3005,48,FALSE)*0.08</f>
        <v>#REF!</v>
      </c>
      <c r="AU708" s="12">
        <f t="shared" si="163"/>
        <v>198460543.71</v>
      </c>
      <c r="AV708" s="12" t="e">
        <f>#REF!+S708+H708</f>
        <v>#REF!</v>
      </c>
      <c r="AW708" s="12" t="e">
        <f t="shared" si="164"/>
        <v>#REF!</v>
      </c>
      <c r="AX708" s="12" t="e">
        <f t="shared" si="165"/>
        <v>#REF!</v>
      </c>
      <c r="AY708" s="12" t="e">
        <f t="shared" si="166"/>
        <v>#REF!</v>
      </c>
      <c r="AZ708" s="12">
        <f t="shared" si="160"/>
        <v>-7615724416.98</v>
      </c>
      <c r="BA708" s="12">
        <f t="shared" si="161"/>
        <v>1026499603.25</v>
      </c>
      <c r="BB708" s="12" t="e">
        <f t="shared" si="167"/>
        <v>#REF!</v>
      </c>
    </row>
    <row r="709" spans="1:54">
      <c r="A709" s="5" t="s">
        <v>1467</v>
      </c>
      <c r="B709" s="5" t="s">
        <v>1468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154"/>
        <v>7120835737.78</v>
      </c>
      <c r="AF709" s="9">
        <f t="shared" si="155"/>
        <v>7006358156.96</v>
      </c>
      <c r="AG709" s="9">
        <f t="shared" si="156"/>
        <v>159304514.65</v>
      </c>
      <c r="AH709" s="9">
        <f t="shared" si="157"/>
        <v>155982407.96</v>
      </c>
      <c r="AI709" s="9">
        <f t="shared" si="158"/>
        <v>135519396.47</v>
      </c>
      <c r="AJ709" s="12" t="e">
        <f>#REF!-A709</f>
        <v>#REF!</v>
      </c>
      <c r="AK709" s="16"/>
      <c r="AL709" s="9">
        <f t="shared" si="162"/>
        <v>210498878.96</v>
      </c>
      <c r="AM709" s="16"/>
      <c r="AN709" s="16"/>
      <c r="AO709" s="16"/>
      <c r="AP709" s="16"/>
      <c r="AQ709" s="12" t="e">
        <f>#REF!+#REF!+#REF!</f>
        <v>#REF!</v>
      </c>
      <c r="AR709" s="12">
        <f t="shared" si="159"/>
        <v>-127939.9</v>
      </c>
      <c r="AS709" s="12" t="e">
        <f>#REF!-AU709+#REF!+#REF!</f>
        <v>#REF!</v>
      </c>
      <c r="AT709" s="12" t="e">
        <f>AS709-VLOOKUP(A709,[1]选股结果!$A$2:$BJ$3005,48,FALSE)*0.08</f>
        <v>#REF!</v>
      </c>
      <c r="AU709" s="12">
        <f t="shared" si="163"/>
        <v>20463011.49</v>
      </c>
      <c r="AV709" s="12" t="e">
        <f>#REF!+S709+H709</f>
        <v>#REF!</v>
      </c>
      <c r="AW709" s="12" t="e">
        <f t="shared" si="164"/>
        <v>#REF!</v>
      </c>
      <c r="AX709" s="12" t="e">
        <f t="shared" si="165"/>
        <v>#REF!</v>
      </c>
      <c r="AY709" s="12" t="e">
        <f t="shared" si="166"/>
        <v>#REF!</v>
      </c>
      <c r="AZ709" s="12">
        <f t="shared" si="160"/>
        <v>-7292583156.03</v>
      </c>
      <c r="BA709" s="12">
        <f t="shared" si="161"/>
        <v>159304514.65</v>
      </c>
      <c r="BB709" s="12" t="e">
        <f t="shared" si="167"/>
        <v>#REF!</v>
      </c>
    </row>
    <row r="710" spans="1:54">
      <c r="A710" s="5" t="s">
        <v>1469</v>
      </c>
      <c r="B710" s="5" t="s">
        <v>1470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154"/>
        <v>7091612117.91</v>
      </c>
      <c r="AF710" s="9">
        <f t="shared" si="155"/>
        <v>6685603470.04</v>
      </c>
      <c r="AG710" s="9">
        <f t="shared" si="156"/>
        <v>126824342.230001</v>
      </c>
      <c r="AH710" s="9">
        <f t="shared" si="157"/>
        <v>128229777.290001</v>
      </c>
      <c r="AI710" s="9">
        <f t="shared" si="158"/>
        <v>143895212.800001</v>
      </c>
      <c r="AJ710" s="12" t="e">
        <f>#REF!-A710</f>
        <v>#REF!</v>
      </c>
      <c r="AK710" s="16"/>
      <c r="AL710" s="9">
        <f t="shared" si="162"/>
        <v>618374839.02</v>
      </c>
      <c r="AM710" s="16"/>
      <c r="AN710" s="16"/>
      <c r="AO710" s="16"/>
      <c r="AP710" s="16"/>
      <c r="AQ710" s="12" t="e">
        <f>#REF!+#REF!+#REF!</f>
        <v>#REF!</v>
      </c>
      <c r="AR710" s="12">
        <f t="shared" si="159"/>
        <v>-2559659.81</v>
      </c>
      <c r="AS710" s="12" t="e">
        <f>#REF!-AU710+#REF!+#REF!</f>
        <v>#REF!</v>
      </c>
      <c r="AT710" s="12" t="e">
        <f>AS710-VLOOKUP(A710,[1]选股结果!$A$2:$BJ$3005,48,FALSE)*0.08</f>
        <v>#REF!</v>
      </c>
      <c r="AU710" s="12">
        <f t="shared" si="163"/>
        <v>-15665435.51</v>
      </c>
      <c r="AV710" s="12" t="e">
        <f>#REF!+S710+H710</f>
        <v>#REF!</v>
      </c>
      <c r="AW710" s="12" t="e">
        <f t="shared" si="164"/>
        <v>#REF!</v>
      </c>
      <c r="AX710" s="12" t="e">
        <f t="shared" si="165"/>
        <v>#REF!</v>
      </c>
      <c r="AY710" s="12" t="e">
        <f t="shared" si="166"/>
        <v>#REF!</v>
      </c>
      <c r="AZ710" s="12">
        <f t="shared" si="160"/>
        <v>-7087208074.3</v>
      </c>
      <c r="BA710" s="12">
        <f t="shared" si="161"/>
        <v>126824342.230001</v>
      </c>
      <c r="BB710" s="12" t="e">
        <f t="shared" si="167"/>
        <v>#REF!</v>
      </c>
    </row>
    <row r="711" spans="1:54">
      <c r="A711" s="5" t="s">
        <v>1471</v>
      </c>
      <c r="B711" s="5" t="s">
        <v>1472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154"/>
        <v>7070851819.18</v>
      </c>
      <c r="AF711" s="9">
        <f t="shared" si="155"/>
        <v>5554983345.32</v>
      </c>
      <c r="AG711" s="9">
        <f t="shared" si="156"/>
        <v>1530776395.9</v>
      </c>
      <c r="AH711" s="9">
        <f t="shared" si="157"/>
        <v>1530514842.27</v>
      </c>
      <c r="AI711" s="9">
        <f t="shared" si="158"/>
        <v>1294178404.97</v>
      </c>
      <c r="AJ711" s="12" t="e">
        <f>#REF!-A711</f>
        <v>#REF!</v>
      </c>
      <c r="AK711" s="16"/>
      <c r="AL711" s="9">
        <f t="shared" si="162"/>
        <v>2333082756.66</v>
      </c>
      <c r="AM711" s="16"/>
      <c r="AN711" s="16"/>
      <c r="AO711" s="16"/>
      <c r="AP711" s="16"/>
      <c r="AQ711" s="12" t="e">
        <f>#REF!+#REF!+#REF!</f>
        <v>#REF!</v>
      </c>
      <c r="AR711" s="12">
        <f t="shared" si="159"/>
        <v>-1545434.7</v>
      </c>
      <c r="AS711" s="12" t="e">
        <f>#REF!-AU711+#REF!+#REF!</f>
        <v>#REF!</v>
      </c>
      <c r="AT711" s="12" t="e">
        <f>AS711-VLOOKUP(A711,[1]选股结果!$A$2:$BJ$3005,48,FALSE)*0.08</f>
        <v>#REF!</v>
      </c>
      <c r="AU711" s="12">
        <f t="shared" si="163"/>
        <v>236336437.3</v>
      </c>
      <c r="AV711" s="12" t="e">
        <f>#REF!+S711+H711</f>
        <v>#REF!</v>
      </c>
      <c r="AW711" s="12" t="e">
        <f t="shared" si="164"/>
        <v>#REF!</v>
      </c>
      <c r="AX711" s="12" t="e">
        <f t="shared" si="165"/>
        <v>#REF!</v>
      </c>
      <c r="AY711" s="12" t="e">
        <f t="shared" si="166"/>
        <v>#REF!</v>
      </c>
      <c r="AZ711" s="12">
        <f t="shared" si="160"/>
        <v>-7146468127.51</v>
      </c>
      <c r="BA711" s="12">
        <f t="shared" si="161"/>
        <v>1530776395.9</v>
      </c>
      <c r="BB711" s="12" t="e">
        <f t="shared" si="167"/>
        <v>#REF!</v>
      </c>
    </row>
    <row r="712" spans="1:54">
      <c r="A712" s="5" t="s">
        <v>1473</v>
      </c>
      <c r="B712" s="5" t="s">
        <v>1474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154"/>
        <v>7068419409.94</v>
      </c>
      <c r="AF712" s="9">
        <f t="shared" si="155"/>
        <v>4690189627.36</v>
      </c>
      <c r="AG712" s="9">
        <f t="shared" si="156"/>
        <v>2388489589.98</v>
      </c>
      <c r="AH712" s="9">
        <f t="shared" si="157"/>
        <v>2388680510.63</v>
      </c>
      <c r="AI712" s="9">
        <f t="shared" si="158"/>
        <v>2017380430.34</v>
      </c>
      <c r="AJ712" s="12" t="e">
        <f>#REF!-A712</f>
        <v>#REF!</v>
      </c>
      <c r="AK712" s="16"/>
      <c r="AL712" s="9">
        <f t="shared" si="162"/>
        <v>385843356.02</v>
      </c>
      <c r="AM712" s="16"/>
      <c r="AN712" s="16"/>
      <c r="AO712" s="16"/>
      <c r="AP712" s="16"/>
      <c r="AQ712" s="12" t="e">
        <f>#REF!+#REF!+#REF!</f>
        <v>#REF!</v>
      </c>
      <c r="AR712" s="12">
        <f t="shared" si="159"/>
        <v>-3126408.01</v>
      </c>
      <c r="AS712" s="12" t="e">
        <f>#REF!-AU712+#REF!+#REF!</f>
        <v>#REF!</v>
      </c>
      <c r="AT712" s="12" t="e">
        <f>AS712-VLOOKUP(A712,[1]选股结果!$A$2:$BJ$3005,48,FALSE)*0.08</f>
        <v>#REF!</v>
      </c>
      <c r="AU712" s="12">
        <f t="shared" si="163"/>
        <v>371300080.29</v>
      </c>
      <c r="AV712" s="12" t="e">
        <f>#REF!+S712+H712</f>
        <v>#REF!</v>
      </c>
      <c r="AW712" s="12" t="e">
        <f t="shared" si="164"/>
        <v>#REF!</v>
      </c>
      <c r="AX712" s="12" t="e">
        <f t="shared" si="165"/>
        <v>#REF!</v>
      </c>
      <c r="AY712" s="12" t="e">
        <f t="shared" si="166"/>
        <v>#REF!</v>
      </c>
      <c r="AZ712" s="12">
        <f t="shared" si="160"/>
        <v>-7447510575.9</v>
      </c>
      <c r="BA712" s="12">
        <f t="shared" si="161"/>
        <v>2388489589.98</v>
      </c>
      <c r="BB712" s="12" t="e">
        <f t="shared" si="167"/>
        <v>#REF!</v>
      </c>
    </row>
    <row r="713" spans="1:54">
      <c r="A713" s="5" t="s">
        <v>1475</v>
      </c>
      <c r="B713" s="5" t="s">
        <v>1476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154"/>
        <v>7064944316.17</v>
      </c>
      <c r="AF713" s="9">
        <f t="shared" si="155"/>
        <v>6747673611.3</v>
      </c>
      <c r="AG713" s="9">
        <f t="shared" si="156"/>
        <v>308859107.000001</v>
      </c>
      <c r="AH713" s="9">
        <f t="shared" si="157"/>
        <v>309680341.880001</v>
      </c>
      <c r="AI713" s="9">
        <f t="shared" si="158"/>
        <v>225424953.450001</v>
      </c>
      <c r="AJ713" s="12" t="e">
        <f>#REF!-A713</f>
        <v>#REF!</v>
      </c>
      <c r="AK713" s="16"/>
      <c r="AL713" s="9">
        <f t="shared" si="162"/>
        <v>74851554.21</v>
      </c>
      <c r="AM713" s="16"/>
      <c r="AN713" s="16"/>
      <c r="AO713" s="16"/>
      <c r="AP713" s="16"/>
      <c r="AQ713" s="12" t="e">
        <f>#REF!+#REF!+#REF!</f>
        <v>#REF!</v>
      </c>
      <c r="AR713" s="12">
        <f t="shared" si="159"/>
        <v>-1423144.09</v>
      </c>
      <c r="AS713" s="12" t="e">
        <f>#REF!-AU713+#REF!+#REF!</f>
        <v>#REF!</v>
      </c>
      <c r="AT713" s="12" t="e">
        <f>AS713-VLOOKUP(A713,[1]选股结果!$A$2:$BJ$3005,48,FALSE)*0.08</f>
        <v>#REF!</v>
      </c>
      <c r="AU713" s="12">
        <f t="shared" si="163"/>
        <v>84255388.43</v>
      </c>
      <c r="AV713" s="12" t="e">
        <f>#REF!+S713+H713</f>
        <v>#REF!</v>
      </c>
      <c r="AW713" s="12" t="e">
        <f t="shared" si="164"/>
        <v>#REF!</v>
      </c>
      <c r="AX713" s="12" t="e">
        <f t="shared" si="165"/>
        <v>#REF!</v>
      </c>
      <c r="AY713" s="12" t="e">
        <f t="shared" si="166"/>
        <v>#REF!</v>
      </c>
      <c r="AZ713" s="12">
        <f t="shared" si="160"/>
        <v>-7144955443.45</v>
      </c>
      <c r="BA713" s="12">
        <f t="shared" si="161"/>
        <v>308859107.000001</v>
      </c>
      <c r="BB713" s="12" t="e">
        <f t="shared" si="167"/>
        <v>#REF!</v>
      </c>
    </row>
    <row r="714" spans="1:54">
      <c r="A714" s="5" t="s">
        <v>1477</v>
      </c>
      <c r="B714" s="5" t="s">
        <v>1478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154"/>
        <v>7058417420.2</v>
      </c>
      <c r="AF714" s="9">
        <f t="shared" si="155"/>
        <v>6301243180.6</v>
      </c>
      <c r="AG714" s="9">
        <f t="shared" si="156"/>
        <v>662357087.350001</v>
      </c>
      <c r="AH714" s="9">
        <f t="shared" si="157"/>
        <v>641541207.000001</v>
      </c>
      <c r="AI714" s="9">
        <f t="shared" si="158"/>
        <v>658299611.980001</v>
      </c>
      <c r="AJ714" s="12" t="e">
        <f>#REF!-A714</f>
        <v>#REF!</v>
      </c>
      <c r="AK714" s="16"/>
      <c r="AL714" s="9">
        <f t="shared" si="162"/>
        <v>1954030214.09</v>
      </c>
      <c r="AM714" s="16"/>
      <c r="AN714" s="16"/>
      <c r="AO714" s="16"/>
      <c r="AP714" s="16"/>
      <c r="AQ714" s="12" t="e">
        <f>#REF!+#REF!+#REF!</f>
        <v>#REF!</v>
      </c>
      <c r="AR714" s="12">
        <f t="shared" si="159"/>
        <v>-3732388.17</v>
      </c>
      <c r="AS714" s="12" t="e">
        <f>#REF!-AU714+#REF!+#REF!</f>
        <v>#REF!</v>
      </c>
      <c r="AT714" s="12" t="e">
        <f>AS714-VLOOKUP(A714,[1]选股结果!$A$2:$BJ$3005,48,FALSE)*0.08</f>
        <v>#REF!</v>
      </c>
      <c r="AU714" s="12">
        <f t="shared" si="163"/>
        <v>-16758404.98</v>
      </c>
      <c r="AV714" s="12" t="e">
        <f>#REF!+S714+H714</f>
        <v>#REF!</v>
      </c>
      <c r="AW714" s="12" t="e">
        <f t="shared" si="164"/>
        <v>#REF!</v>
      </c>
      <c r="AX714" s="12" t="e">
        <f t="shared" si="165"/>
        <v>#REF!</v>
      </c>
      <c r="AY714" s="12" t="e">
        <f t="shared" si="166"/>
        <v>#REF!</v>
      </c>
      <c r="AZ714" s="12">
        <f t="shared" si="160"/>
        <v>-6988334517.12</v>
      </c>
      <c r="BA714" s="12">
        <f t="shared" si="161"/>
        <v>662357087.350001</v>
      </c>
      <c r="BB714" s="12" t="e">
        <f t="shared" si="167"/>
        <v>#REF!</v>
      </c>
    </row>
    <row r="715" spans="1:54">
      <c r="A715" s="5" t="s">
        <v>1479</v>
      </c>
      <c r="B715" s="5" t="s">
        <v>1480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168">C715</f>
        <v>7053758123.88</v>
      </c>
      <c r="AF715" s="9">
        <f t="shared" ref="AF715:AF778" si="169">(G715+O715+P715+Q715+R715)+S715</f>
        <v>5262072766.37</v>
      </c>
      <c r="AG715" s="9">
        <f t="shared" ref="AG715:AG778" si="170">AE715-AF715+T715+V715+W715-X715-Y715+Z715+AA715</f>
        <v>2791859075.4</v>
      </c>
      <c r="AH715" s="9">
        <f t="shared" ref="AH715:AH778" si="171">AG715+AB715-AC715</f>
        <v>2784745995.51</v>
      </c>
      <c r="AI715" s="9">
        <f t="shared" ref="AI715:AI778" si="172">AH715-AD715</f>
        <v>2510389964.54</v>
      </c>
      <c r="AJ715" s="12" t="e">
        <f>#REF!-A715</f>
        <v>#REF!</v>
      </c>
      <c r="AK715" s="16"/>
      <c r="AL715" s="9">
        <f t="shared" si="162"/>
        <v>377720163.42</v>
      </c>
      <c r="AM715" s="16"/>
      <c r="AN715" s="16"/>
      <c r="AO715" s="16"/>
      <c r="AP715" s="16"/>
      <c r="AQ715" s="12" t="e">
        <f>#REF!+#REF!+#REF!</f>
        <v>#REF!</v>
      </c>
      <c r="AR715" s="12">
        <f t="shared" si="159"/>
        <v>-653455.73</v>
      </c>
      <c r="AS715" s="12" t="e">
        <f>#REF!-AU715+#REF!+#REF!</f>
        <v>#REF!</v>
      </c>
      <c r="AT715" s="12" t="e">
        <f>AS715-VLOOKUP(A715,[1]选股结果!$A$2:$BJ$3005,48,FALSE)*0.08</f>
        <v>#REF!</v>
      </c>
      <c r="AU715" s="12">
        <f t="shared" si="163"/>
        <v>274356030.97</v>
      </c>
      <c r="AV715" s="12" t="e">
        <f>#REF!+S715+H715</f>
        <v>#REF!</v>
      </c>
      <c r="AW715" s="12" t="e">
        <f t="shared" si="164"/>
        <v>#REF!</v>
      </c>
      <c r="AX715" s="12" t="e">
        <f t="shared" si="165"/>
        <v>#REF!</v>
      </c>
      <c r="AY715" s="12" t="e">
        <f t="shared" si="166"/>
        <v>#REF!</v>
      </c>
      <c r="AZ715" s="12">
        <f t="shared" si="160"/>
        <v>-7440642591.56</v>
      </c>
      <c r="BA715" s="12">
        <f t="shared" si="161"/>
        <v>2791859075.4</v>
      </c>
      <c r="BB715" s="12" t="e">
        <f t="shared" si="167"/>
        <v>#REF!</v>
      </c>
    </row>
    <row r="716" spans="1:54">
      <c r="A716" s="5" t="s">
        <v>1481</v>
      </c>
      <c r="B716" s="5" t="s">
        <v>1482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168"/>
        <v>7037118537.93</v>
      </c>
      <c r="AF716" s="9">
        <f t="shared" si="169"/>
        <v>6527083299.58</v>
      </c>
      <c r="AG716" s="9">
        <f t="shared" si="170"/>
        <v>541422289.44</v>
      </c>
      <c r="AH716" s="9">
        <f t="shared" si="171"/>
        <v>542083882.5</v>
      </c>
      <c r="AI716" s="9">
        <f t="shared" si="172"/>
        <v>447802334.16</v>
      </c>
      <c r="AJ716" s="12" t="e">
        <f>#REF!-A716</f>
        <v>#REF!</v>
      </c>
      <c r="AK716" s="16"/>
      <c r="AL716" s="9">
        <f t="shared" si="162"/>
        <v>231323638.61</v>
      </c>
      <c r="AM716" s="16"/>
      <c r="AN716" s="16"/>
      <c r="AO716" s="16"/>
      <c r="AP716" s="16"/>
      <c r="AQ716" s="12" t="e">
        <f>#REF!+#REF!+#REF!</f>
        <v>#REF!</v>
      </c>
      <c r="AR716" s="12">
        <f t="shared" si="159"/>
        <v>-1514273.99</v>
      </c>
      <c r="AS716" s="12" t="e">
        <f>#REF!-AU716+#REF!+#REF!</f>
        <v>#REF!</v>
      </c>
      <c r="AT716" s="12" t="e">
        <f>AS716-VLOOKUP(A716,[1]选股结果!$A$2:$BJ$3005,48,FALSE)*0.08</f>
        <v>#REF!</v>
      </c>
      <c r="AU716" s="12">
        <f t="shared" si="163"/>
        <v>94281548.34</v>
      </c>
      <c r="AV716" s="12" t="e">
        <f>#REF!+S716+H716</f>
        <v>#REF!</v>
      </c>
      <c r="AW716" s="12" t="e">
        <f t="shared" si="164"/>
        <v>#REF!</v>
      </c>
      <c r="AX716" s="12" t="e">
        <f t="shared" si="165"/>
        <v>#REF!</v>
      </c>
      <c r="AY716" s="12" t="e">
        <f t="shared" si="166"/>
        <v>#REF!</v>
      </c>
      <c r="AZ716" s="12">
        <f t="shared" si="160"/>
        <v>-7099080201.02</v>
      </c>
      <c r="BA716" s="12">
        <f t="shared" si="161"/>
        <v>541422289.44</v>
      </c>
      <c r="BB716" s="12" t="e">
        <f t="shared" si="167"/>
        <v>#REF!</v>
      </c>
    </row>
    <row r="717" spans="1:54">
      <c r="A717" s="5" t="s">
        <v>1483</v>
      </c>
      <c r="B717" s="5" t="s">
        <v>1484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168"/>
        <v>7031953663</v>
      </c>
      <c r="AF717" s="9">
        <f t="shared" si="169"/>
        <v>6428336085.06</v>
      </c>
      <c r="AG717" s="9">
        <f t="shared" si="170"/>
        <v>648347113.58</v>
      </c>
      <c r="AH717" s="9">
        <f t="shared" si="171"/>
        <v>652759824.12</v>
      </c>
      <c r="AI717" s="9">
        <f t="shared" si="172"/>
        <v>557540537.99</v>
      </c>
      <c r="AJ717" s="12" t="e">
        <f>#REF!-A717</f>
        <v>#REF!</v>
      </c>
      <c r="AK717" s="16"/>
      <c r="AL717" s="9">
        <f t="shared" si="162"/>
        <v>1300462325.06</v>
      </c>
      <c r="AM717" s="16"/>
      <c r="AN717" s="16"/>
      <c r="AO717" s="16"/>
      <c r="AP717" s="16"/>
      <c r="AQ717" s="12" t="e">
        <f>#REF!+#REF!+#REF!</f>
        <v>#REF!</v>
      </c>
      <c r="AR717" s="12">
        <f t="shared" si="159"/>
        <v>-14731647.5</v>
      </c>
      <c r="AS717" s="12" t="e">
        <f>#REF!-AU717+#REF!+#REF!</f>
        <v>#REF!</v>
      </c>
      <c r="AT717" s="12" t="e">
        <f>AS717-VLOOKUP(A717,[1]选股结果!$A$2:$BJ$3005,48,FALSE)*0.08</f>
        <v>#REF!</v>
      </c>
      <c r="AU717" s="12">
        <f t="shared" si="163"/>
        <v>95219286.13</v>
      </c>
      <c r="AV717" s="12" t="e">
        <f>#REF!+S717+H717</f>
        <v>#REF!</v>
      </c>
      <c r="AW717" s="12" t="e">
        <f t="shared" si="164"/>
        <v>#REF!</v>
      </c>
      <c r="AX717" s="12" t="e">
        <f t="shared" si="165"/>
        <v>#REF!</v>
      </c>
      <c r="AY717" s="12" t="e">
        <f t="shared" si="166"/>
        <v>#REF!</v>
      </c>
      <c r="AZ717" s="12">
        <f t="shared" si="160"/>
        <v>-7103531661.95</v>
      </c>
      <c r="BA717" s="12">
        <f t="shared" si="161"/>
        <v>648347113.58</v>
      </c>
      <c r="BB717" s="12" t="e">
        <f t="shared" si="167"/>
        <v>#REF!</v>
      </c>
    </row>
    <row r="718" spans="1:54">
      <c r="A718" s="5" t="s">
        <v>1485</v>
      </c>
      <c r="B718" s="5" t="s">
        <v>1486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168"/>
        <v>7030885364.38</v>
      </c>
      <c r="AF718" s="9">
        <f t="shared" si="169"/>
        <v>6891876739.89</v>
      </c>
      <c r="AG718" s="9">
        <f t="shared" si="170"/>
        <v>30195457.3700007</v>
      </c>
      <c r="AH718" s="9">
        <f t="shared" si="171"/>
        <v>3385191.7700007</v>
      </c>
      <c r="AI718" s="9">
        <f t="shared" si="172"/>
        <v>-23349348.4999993</v>
      </c>
      <c r="AJ718" s="12" t="e">
        <f>#REF!-A718</f>
        <v>#REF!</v>
      </c>
      <c r="AK718" s="16"/>
      <c r="AL718" s="9">
        <f t="shared" si="162"/>
        <v>262742642.1</v>
      </c>
      <c r="AM718" s="16"/>
      <c r="AN718" s="16"/>
      <c r="AO718" s="16"/>
      <c r="AP718" s="16"/>
      <c r="AQ718" s="12" t="e">
        <f>#REF!+#REF!+#REF!</f>
        <v>#REF!</v>
      </c>
      <c r="AR718" s="12">
        <f t="shared" si="159"/>
        <v>-273667.16</v>
      </c>
      <c r="AS718" s="12" t="e">
        <f>#REF!-AU718+#REF!+#REF!</f>
        <v>#REF!</v>
      </c>
      <c r="AT718" s="12" t="e">
        <f>AS718-VLOOKUP(A718,[1]选股结果!$A$2:$BJ$3005,48,FALSE)*0.08</f>
        <v>#REF!</v>
      </c>
      <c r="AU718" s="12">
        <f t="shared" si="163"/>
        <v>26734540.27</v>
      </c>
      <c r="AV718" s="12" t="e">
        <f>#REF!+S718+H718</f>
        <v>#REF!</v>
      </c>
      <c r="AW718" s="12" t="e">
        <f t="shared" si="164"/>
        <v>#REF!</v>
      </c>
      <c r="AX718" s="12" t="e">
        <f t="shared" si="165"/>
        <v>#REF!</v>
      </c>
      <c r="AY718" s="12" t="e">
        <f t="shared" si="166"/>
        <v>#REF!</v>
      </c>
      <c r="AZ718" s="12">
        <f t="shared" si="160"/>
        <v>-7295240331.29</v>
      </c>
      <c r="BA718" s="12">
        <f t="shared" si="161"/>
        <v>30195457.3700007</v>
      </c>
      <c r="BB718" s="12" t="e">
        <f t="shared" si="167"/>
        <v>#REF!</v>
      </c>
    </row>
    <row r="719" spans="1:54">
      <c r="A719" s="5" t="s">
        <v>1487</v>
      </c>
      <c r="B719" s="5" t="s">
        <v>1488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168"/>
        <v>7009492709.16</v>
      </c>
      <c r="AF719" s="9">
        <f t="shared" si="169"/>
        <v>6182826518.7</v>
      </c>
      <c r="AG719" s="9">
        <f t="shared" si="170"/>
        <v>821538969.07</v>
      </c>
      <c r="AH719" s="9">
        <f t="shared" si="171"/>
        <v>830394961.5</v>
      </c>
      <c r="AI719" s="9">
        <f t="shared" si="172"/>
        <v>574096000.22</v>
      </c>
      <c r="AJ719" s="12" t="e">
        <f>#REF!-A719</f>
        <v>#REF!</v>
      </c>
      <c r="AK719" s="16"/>
      <c r="AL719" s="9">
        <f t="shared" si="162"/>
        <v>1724704148.85</v>
      </c>
      <c r="AM719" s="16"/>
      <c r="AN719" s="16"/>
      <c r="AO719" s="16"/>
      <c r="AP719" s="16"/>
      <c r="AQ719" s="12" t="e">
        <f>#REF!+#REF!+#REF!</f>
        <v>#REF!</v>
      </c>
      <c r="AR719" s="12">
        <f t="shared" si="159"/>
        <v>-12083752.89</v>
      </c>
      <c r="AS719" s="12" t="e">
        <f>#REF!-AU719+#REF!+#REF!</f>
        <v>#REF!</v>
      </c>
      <c r="AT719" s="12" t="e">
        <f>AS719-VLOOKUP(A719,[1]选股结果!$A$2:$BJ$3005,48,FALSE)*0.08</f>
        <v>#REF!</v>
      </c>
      <c r="AU719" s="12">
        <f t="shared" si="163"/>
        <v>256298961.28</v>
      </c>
      <c r="AV719" s="12" t="e">
        <f>#REF!+S719+H719</f>
        <v>#REF!</v>
      </c>
      <c r="AW719" s="12" t="e">
        <f t="shared" si="164"/>
        <v>#REF!</v>
      </c>
      <c r="AX719" s="12" t="e">
        <f t="shared" si="165"/>
        <v>#REF!</v>
      </c>
      <c r="AY719" s="12" t="e">
        <f t="shared" si="166"/>
        <v>#REF!</v>
      </c>
      <c r="AZ719" s="12">
        <f t="shared" si="160"/>
        <v>-7327362379.68</v>
      </c>
      <c r="BA719" s="12">
        <f t="shared" si="161"/>
        <v>821538969.07</v>
      </c>
      <c r="BB719" s="12" t="e">
        <f t="shared" si="167"/>
        <v>#REF!</v>
      </c>
    </row>
    <row r="720" spans="1:54">
      <c r="A720" s="5" t="s">
        <v>1489</v>
      </c>
      <c r="B720" s="5" t="s">
        <v>1490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168"/>
        <v>7008553568.4</v>
      </c>
      <c r="AF720" s="9">
        <f t="shared" si="169"/>
        <v>6238509200.12</v>
      </c>
      <c r="AG720" s="9">
        <f t="shared" si="170"/>
        <v>807476886.05</v>
      </c>
      <c r="AH720" s="9">
        <f t="shared" si="171"/>
        <v>768267787.2</v>
      </c>
      <c r="AI720" s="9">
        <f t="shared" si="172"/>
        <v>555623384.26</v>
      </c>
      <c r="AJ720" s="12" t="e">
        <f>#REF!-A720</f>
        <v>#REF!</v>
      </c>
      <c r="AK720" s="16"/>
      <c r="AL720" s="9">
        <f t="shared" si="162"/>
        <v>730143037.46</v>
      </c>
      <c r="AM720" s="16"/>
      <c r="AN720" s="16"/>
      <c r="AO720" s="16"/>
      <c r="AP720" s="16"/>
      <c r="AQ720" s="12" t="e">
        <f>#REF!+#REF!+#REF!</f>
        <v>#REF!</v>
      </c>
      <c r="AR720" s="12">
        <f t="shared" si="159"/>
        <v>-9058488.22</v>
      </c>
      <c r="AS720" s="12" t="e">
        <f>#REF!-AU720+#REF!+#REF!</f>
        <v>#REF!</v>
      </c>
      <c r="AT720" s="12" t="e">
        <f>AS720-VLOOKUP(A720,[1]选股结果!$A$2:$BJ$3005,48,FALSE)*0.08</f>
        <v>#REF!</v>
      </c>
      <c r="AU720" s="12">
        <f t="shared" si="163"/>
        <v>212644402.94</v>
      </c>
      <c r="AV720" s="12" t="e">
        <f>#REF!+S720+H720</f>
        <v>#REF!</v>
      </c>
      <c r="AW720" s="12" t="e">
        <f t="shared" si="164"/>
        <v>#REF!</v>
      </c>
      <c r="AX720" s="12" t="e">
        <f t="shared" si="165"/>
        <v>#REF!</v>
      </c>
      <c r="AY720" s="12" t="e">
        <f t="shared" si="166"/>
        <v>#REF!</v>
      </c>
      <c r="AZ720" s="12">
        <f t="shared" si="160"/>
        <v>-7167137786.46</v>
      </c>
      <c r="BA720" s="12">
        <f t="shared" si="161"/>
        <v>807476886.05</v>
      </c>
      <c r="BB720" s="12" t="e">
        <f t="shared" si="167"/>
        <v>#REF!</v>
      </c>
    </row>
    <row r="721" spans="1:54">
      <c r="A721" s="5" t="s">
        <v>1491</v>
      </c>
      <c r="B721" s="5" t="s">
        <v>1492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168"/>
        <v>7002576151.81</v>
      </c>
      <c r="AF721" s="9">
        <f t="shared" si="169"/>
        <v>6925774956.61</v>
      </c>
      <c r="AG721" s="9">
        <f t="shared" si="170"/>
        <v>43020421.0200008</v>
      </c>
      <c r="AH721" s="9">
        <f t="shared" si="171"/>
        <v>43426136.3200008</v>
      </c>
      <c r="AI721" s="9">
        <f t="shared" si="172"/>
        <v>37715098.2300008</v>
      </c>
      <c r="AJ721" s="12" t="e">
        <f>#REF!-A721</f>
        <v>#REF!</v>
      </c>
      <c r="AK721" s="16"/>
      <c r="AL721" s="9">
        <f t="shared" si="162"/>
        <v>1052734865.48</v>
      </c>
      <c r="AM721" s="16"/>
      <c r="AN721" s="16"/>
      <c r="AO721" s="16"/>
      <c r="AP721" s="16"/>
      <c r="AQ721" s="12" t="e">
        <f>#REF!+#REF!+#REF!</f>
        <v>#REF!</v>
      </c>
      <c r="AR721" s="12">
        <f t="shared" si="159"/>
        <v>-905259.55</v>
      </c>
      <c r="AS721" s="12" t="e">
        <f>#REF!-AU721+#REF!+#REF!</f>
        <v>#REF!</v>
      </c>
      <c r="AT721" s="12" t="e">
        <f>AS721-VLOOKUP(A721,[1]选股结果!$A$2:$BJ$3005,48,FALSE)*0.08</f>
        <v>#REF!</v>
      </c>
      <c r="AU721" s="12">
        <f t="shared" si="163"/>
        <v>5711038.09</v>
      </c>
      <c r="AV721" s="12" t="e">
        <f>#REF!+S721+H721</f>
        <v>#REF!</v>
      </c>
      <c r="AW721" s="12" t="e">
        <f t="shared" si="164"/>
        <v>#REF!</v>
      </c>
      <c r="AX721" s="12" t="e">
        <f t="shared" si="165"/>
        <v>#REF!</v>
      </c>
      <c r="AY721" s="12" t="e">
        <f t="shared" si="166"/>
        <v>#REF!</v>
      </c>
      <c r="AZ721" s="12">
        <f t="shared" si="160"/>
        <v>-7071423300.42</v>
      </c>
      <c r="BA721" s="12">
        <f t="shared" si="161"/>
        <v>43020421.0200008</v>
      </c>
      <c r="BB721" s="12" t="e">
        <f t="shared" si="167"/>
        <v>#REF!</v>
      </c>
    </row>
    <row r="722" spans="1:54">
      <c r="A722" s="5" t="s">
        <v>1493</v>
      </c>
      <c r="B722" s="5" t="s">
        <v>1494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168"/>
        <v>7000457648.44</v>
      </c>
      <c r="AF722" s="9">
        <f t="shared" si="169"/>
        <v>6730008114.9</v>
      </c>
      <c r="AG722" s="9">
        <f t="shared" si="170"/>
        <v>372045513.349999</v>
      </c>
      <c r="AH722" s="9">
        <f t="shared" si="171"/>
        <v>370675530.189999</v>
      </c>
      <c r="AI722" s="9">
        <f t="shared" si="172"/>
        <v>319508930.059999</v>
      </c>
      <c r="AJ722" s="12" t="e">
        <f>#REF!-A722</f>
        <v>#REF!</v>
      </c>
      <c r="AK722" s="16"/>
      <c r="AL722" s="9">
        <f t="shared" si="162"/>
        <v>1756179578.54</v>
      </c>
      <c r="AM722" s="16"/>
      <c r="AN722" s="16"/>
      <c r="AO722" s="16"/>
      <c r="AP722" s="16"/>
      <c r="AQ722" s="12" t="e">
        <f>#REF!+#REF!+#REF!</f>
        <v>#REF!</v>
      </c>
      <c r="AR722" s="12">
        <f t="shared" si="159"/>
        <v>-2589059.87</v>
      </c>
      <c r="AS722" s="12" t="e">
        <f>#REF!-AU722+#REF!+#REF!</f>
        <v>#REF!</v>
      </c>
      <c r="AT722" s="12" t="e">
        <f>AS722-VLOOKUP(A722,[1]选股结果!$A$2:$BJ$3005,48,FALSE)*0.08</f>
        <v>#REF!</v>
      </c>
      <c r="AU722" s="12">
        <f t="shared" si="163"/>
        <v>51166600.13</v>
      </c>
      <c r="AV722" s="12" t="e">
        <f>#REF!+S722+H722</f>
        <v>#REF!</v>
      </c>
      <c r="AW722" s="12" t="e">
        <f t="shared" si="164"/>
        <v>#REF!</v>
      </c>
      <c r="AX722" s="12" t="e">
        <f t="shared" si="165"/>
        <v>#REF!</v>
      </c>
      <c r="AY722" s="12" t="e">
        <f t="shared" si="166"/>
        <v>#REF!</v>
      </c>
      <c r="AZ722" s="12">
        <f t="shared" si="160"/>
        <v>-7080062338.27</v>
      </c>
      <c r="BA722" s="12">
        <f t="shared" si="161"/>
        <v>372045513.349999</v>
      </c>
      <c r="BB722" s="12" t="e">
        <f t="shared" si="167"/>
        <v>#REF!</v>
      </c>
    </row>
    <row r="723" spans="1:54">
      <c r="A723" s="5" t="s">
        <v>1495</v>
      </c>
      <c r="B723" s="5" t="s">
        <v>1496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168"/>
        <v>6936901675.87</v>
      </c>
      <c r="AF723" s="9">
        <f t="shared" si="169"/>
        <v>6300140596.68</v>
      </c>
      <c r="AG723" s="9">
        <f t="shared" si="170"/>
        <v>612419145.65</v>
      </c>
      <c r="AH723" s="9">
        <f t="shared" si="171"/>
        <v>615979640.61</v>
      </c>
      <c r="AI723" s="9">
        <f t="shared" si="172"/>
        <v>555249375.79</v>
      </c>
      <c r="AJ723" s="12" t="e">
        <f>#REF!-A723</f>
        <v>#REF!</v>
      </c>
      <c r="AK723" s="16"/>
      <c r="AL723" s="9">
        <f t="shared" si="162"/>
        <v>699647472.74</v>
      </c>
      <c r="AM723" s="16"/>
      <c r="AN723" s="16"/>
      <c r="AO723" s="16"/>
      <c r="AP723" s="16"/>
      <c r="AQ723" s="12" t="e">
        <f>#REF!+#REF!+#REF!</f>
        <v>#REF!</v>
      </c>
      <c r="AR723" s="12">
        <f t="shared" si="159"/>
        <v>-4846036.72</v>
      </c>
      <c r="AS723" s="12" t="e">
        <f>#REF!-AU723+#REF!+#REF!</f>
        <v>#REF!</v>
      </c>
      <c r="AT723" s="12" t="e">
        <f>AS723-VLOOKUP(A723,[1]选股结果!$A$2:$BJ$3005,48,FALSE)*0.08</f>
        <v>#REF!</v>
      </c>
      <c r="AU723" s="12">
        <f t="shared" si="163"/>
        <v>60730264.8200001</v>
      </c>
      <c r="AV723" s="12" t="e">
        <f>#REF!+S723+H723</f>
        <v>#REF!</v>
      </c>
      <c r="AW723" s="12" t="e">
        <f t="shared" si="164"/>
        <v>#REF!</v>
      </c>
      <c r="AX723" s="12" t="e">
        <f t="shared" si="165"/>
        <v>#REF!</v>
      </c>
      <c r="AY723" s="12" t="e">
        <f t="shared" si="166"/>
        <v>#REF!</v>
      </c>
      <c r="AZ723" s="12">
        <f t="shared" si="160"/>
        <v>-7088638336.69</v>
      </c>
      <c r="BA723" s="12">
        <f t="shared" si="161"/>
        <v>612419145.65</v>
      </c>
      <c r="BB723" s="12" t="e">
        <f t="shared" si="167"/>
        <v>#REF!</v>
      </c>
    </row>
    <row r="724" spans="1:54">
      <c r="A724" s="5" t="s">
        <v>1497</v>
      </c>
      <c r="B724" s="5" t="s">
        <v>1498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168"/>
        <v>6932529884.89</v>
      </c>
      <c r="AF724" s="9">
        <f t="shared" si="169"/>
        <v>5771444748.94</v>
      </c>
      <c r="AG724" s="9">
        <f t="shared" si="170"/>
        <v>1062589865.34</v>
      </c>
      <c r="AH724" s="9">
        <f t="shared" si="171"/>
        <v>1063631971.78</v>
      </c>
      <c r="AI724" s="9">
        <f t="shared" si="172"/>
        <v>1058060077.04</v>
      </c>
      <c r="AJ724" s="12" t="e">
        <f>#REF!-A724</f>
        <v>#REF!</v>
      </c>
      <c r="AK724" s="16"/>
      <c r="AL724" s="9">
        <f t="shared" si="162"/>
        <v>1534855601.08</v>
      </c>
      <c r="AM724" s="16"/>
      <c r="AN724" s="16"/>
      <c r="AO724" s="16"/>
      <c r="AP724" s="16"/>
      <c r="AQ724" s="12" t="e">
        <f>#REF!+#REF!+#REF!</f>
        <v>#REF!</v>
      </c>
      <c r="AR724" s="12">
        <f t="shared" si="159"/>
        <v>-7624522.67</v>
      </c>
      <c r="AS724" s="12" t="e">
        <f>#REF!-AU724+#REF!+#REF!</f>
        <v>#REF!</v>
      </c>
      <c r="AT724" s="12" t="e">
        <f>AS724-VLOOKUP(A724,[1]选股结果!$A$2:$BJ$3005,48,FALSE)*0.08</f>
        <v>#REF!</v>
      </c>
      <c r="AU724" s="12">
        <f t="shared" si="163"/>
        <v>5571894.74000001</v>
      </c>
      <c r="AV724" s="12" t="e">
        <f>#REF!+S724+H724</f>
        <v>#REF!</v>
      </c>
      <c r="AW724" s="12" t="e">
        <f t="shared" si="164"/>
        <v>#REF!</v>
      </c>
      <c r="AX724" s="12" t="e">
        <f t="shared" si="165"/>
        <v>#REF!</v>
      </c>
      <c r="AY724" s="12" t="e">
        <f t="shared" si="166"/>
        <v>#REF!</v>
      </c>
      <c r="AZ724" s="12">
        <f t="shared" si="160"/>
        <v>-6888768178.36</v>
      </c>
      <c r="BA724" s="12">
        <f t="shared" si="161"/>
        <v>1062589865.34</v>
      </c>
      <c r="BB724" s="12" t="e">
        <f t="shared" si="167"/>
        <v>#REF!</v>
      </c>
    </row>
    <row r="725" spans="1:54">
      <c r="A725" s="5" t="s">
        <v>1499</v>
      </c>
      <c r="B725" s="5" t="s">
        <v>1500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168"/>
        <v>6920691531.33</v>
      </c>
      <c r="AF725" s="9">
        <f t="shared" si="169"/>
        <v>6150053585.03</v>
      </c>
      <c r="AG725" s="9">
        <f t="shared" si="170"/>
        <v>1032172557.39</v>
      </c>
      <c r="AH725" s="9">
        <f t="shared" si="171"/>
        <v>1034732614.49</v>
      </c>
      <c r="AI725" s="9">
        <f t="shared" si="172"/>
        <v>1018286696.06</v>
      </c>
      <c r="AJ725" s="12" t="e">
        <f>#REF!-A725</f>
        <v>#REF!</v>
      </c>
      <c r="AK725" s="16"/>
      <c r="AL725" s="9">
        <f t="shared" si="162"/>
        <v>794003405.93</v>
      </c>
      <c r="AM725" s="16"/>
      <c r="AN725" s="16"/>
      <c r="AO725" s="16"/>
      <c r="AP725" s="16"/>
      <c r="AQ725" s="12" t="e">
        <f>#REF!+#REF!+#REF!</f>
        <v>#REF!</v>
      </c>
      <c r="AR725" s="12">
        <f t="shared" si="159"/>
        <v>-19651726.88</v>
      </c>
      <c r="AS725" s="12" t="e">
        <f>#REF!-AU725+#REF!+#REF!</f>
        <v>#REF!</v>
      </c>
      <c r="AT725" s="12" t="e">
        <f>AS725-VLOOKUP(A725,[1]选股结果!$A$2:$BJ$3005,48,FALSE)*0.08</f>
        <v>#REF!</v>
      </c>
      <c r="AU725" s="12">
        <f t="shared" si="163"/>
        <v>16445918.4300001</v>
      </c>
      <c r="AV725" s="12" t="e">
        <f>#REF!+S725+H725</f>
        <v>#REF!</v>
      </c>
      <c r="AW725" s="12" t="e">
        <f t="shared" si="164"/>
        <v>#REF!</v>
      </c>
      <c r="AX725" s="12" t="e">
        <f t="shared" si="165"/>
        <v>#REF!</v>
      </c>
      <c r="AY725" s="12" t="e">
        <f t="shared" si="166"/>
        <v>#REF!</v>
      </c>
      <c r="AZ725" s="12">
        <f t="shared" si="160"/>
        <v>-6980200114.38</v>
      </c>
      <c r="BA725" s="12">
        <f t="shared" si="161"/>
        <v>1032172557.39</v>
      </c>
      <c r="BB725" s="12" t="e">
        <f t="shared" si="167"/>
        <v>#REF!</v>
      </c>
    </row>
    <row r="726" spans="1:54">
      <c r="A726" s="5" t="s">
        <v>1501</v>
      </c>
      <c r="B726" s="5" t="s">
        <v>1502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168"/>
        <v>6916946032.46</v>
      </c>
      <c r="AF726" s="9">
        <f t="shared" si="169"/>
        <v>8313274780.12</v>
      </c>
      <c r="AG726" s="9">
        <f t="shared" si="170"/>
        <v>-1579950830.07</v>
      </c>
      <c r="AH726" s="9">
        <f t="shared" si="171"/>
        <v>-1576269802.93</v>
      </c>
      <c r="AI726" s="9">
        <f t="shared" si="172"/>
        <v>-1586037310.41</v>
      </c>
      <c r="AJ726" s="12" t="e">
        <f>#REF!-A726</f>
        <v>#REF!</v>
      </c>
      <c r="AK726" s="16"/>
      <c r="AL726" s="9">
        <f t="shared" si="162"/>
        <v>128046231.89</v>
      </c>
      <c r="AM726" s="16"/>
      <c r="AN726" s="16"/>
      <c r="AO726" s="16"/>
      <c r="AP726" s="16"/>
      <c r="AQ726" s="12" t="e">
        <f>#REF!+#REF!+#REF!</f>
        <v>#REF!</v>
      </c>
      <c r="AR726" s="12">
        <f t="shared" si="159"/>
        <v>-4603606.29</v>
      </c>
      <c r="AS726" s="12" t="e">
        <f>#REF!-AU726+#REF!+#REF!</f>
        <v>#REF!</v>
      </c>
      <c r="AT726" s="12" t="e">
        <f>AS726-VLOOKUP(A726,[1]选股结果!$A$2:$BJ$3005,48,FALSE)*0.08</f>
        <v>#REF!</v>
      </c>
      <c r="AU726" s="12">
        <f t="shared" si="163"/>
        <v>9767507.48000002</v>
      </c>
      <c r="AV726" s="12" t="e">
        <f>#REF!+S726+H726</f>
        <v>#REF!</v>
      </c>
      <c r="AW726" s="12" t="e">
        <f t="shared" si="164"/>
        <v>#REF!</v>
      </c>
      <c r="AX726" s="12" t="e">
        <f t="shared" si="165"/>
        <v>#REF!</v>
      </c>
      <c r="AY726" s="12" t="e">
        <f t="shared" si="166"/>
        <v>#REF!</v>
      </c>
      <c r="AZ726" s="12">
        <f t="shared" si="160"/>
        <v>-7464855478.46</v>
      </c>
      <c r="BA726" s="12">
        <f t="shared" si="161"/>
        <v>-1579950830.07</v>
      </c>
      <c r="BB726" s="12" t="e">
        <f t="shared" si="167"/>
        <v>#REF!</v>
      </c>
    </row>
    <row r="727" spans="1:54">
      <c r="A727" s="5" t="s">
        <v>1503</v>
      </c>
      <c r="B727" s="5" t="s">
        <v>1504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168"/>
        <v>6909720457.7</v>
      </c>
      <c r="AF727" s="9">
        <f t="shared" si="169"/>
        <v>5770519509.97</v>
      </c>
      <c r="AG727" s="9">
        <f t="shared" si="170"/>
        <v>1142017455.16</v>
      </c>
      <c r="AH727" s="9">
        <f t="shared" si="171"/>
        <v>1115051127.57</v>
      </c>
      <c r="AI727" s="9">
        <f t="shared" si="172"/>
        <v>817669760.46</v>
      </c>
      <c r="AJ727" s="12" t="e">
        <f>#REF!-A727</f>
        <v>#REF!</v>
      </c>
      <c r="AK727" s="16"/>
      <c r="AL727" s="9">
        <f t="shared" si="162"/>
        <v>448584014.29</v>
      </c>
      <c r="AM727" s="16"/>
      <c r="AN727" s="16"/>
      <c r="AO727" s="16"/>
      <c r="AP727" s="16"/>
      <c r="AQ727" s="12" t="e">
        <f>#REF!+#REF!+#REF!</f>
        <v>#REF!</v>
      </c>
      <c r="AR727" s="12">
        <f t="shared" si="159"/>
        <v>-305323</v>
      </c>
      <c r="AS727" s="12" t="e">
        <f>#REF!-AU727+#REF!+#REF!</f>
        <v>#REF!</v>
      </c>
      <c r="AT727" s="12" t="e">
        <f>AS727-VLOOKUP(A727,[1]选股结果!$A$2:$BJ$3005,48,FALSE)*0.08</f>
        <v>#REF!</v>
      </c>
      <c r="AU727" s="12">
        <f t="shared" si="163"/>
        <v>297381367.11</v>
      </c>
      <c r="AV727" s="12" t="e">
        <f>#REF!+S727+H727</f>
        <v>#REF!</v>
      </c>
      <c r="AW727" s="12" t="e">
        <f t="shared" si="164"/>
        <v>#REF!</v>
      </c>
      <c r="AX727" s="12" t="e">
        <f t="shared" si="165"/>
        <v>#REF!</v>
      </c>
      <c r="AY727" s="12" t="e">
        <f t="shared" si="166"/>
        <v>#REF!</v>
      </c>
      <c r="AZ727" s="12">
        <f t="shared" si="160"/>
        <v>-7354994636.03</v>
      </c>
      <c r="BA727" s="12">
        <f t="shared" si="161"/>
        <v>1142017455.16</v>
      </c>
      <c r="BB727" s="12" t="e">
        <f t="shared" si="167"/>
        <v>#REF!</v>
      </c>
    </row>
    <row r="728" spans="1:54">
      <c r="A728" s="5" t="s">
        <v>1505</v>
      </c>
      <c r="B728" s="5" t="s">
        <v>1506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168"/>
        <v>6908665744.13</v>
      </c>
      <c r="AF728" s="9">
        <f t="shared" si="169"/>
        <v>5878958595.94</v>
      </c>
      <c r="AG728" s="9">
        <f t="shared" si="170"/>
        <v>1060398967.18</v>
      </c>
      <c r="AH728" s="9">
        <f t="shared" si="171"/>
        <v>1065542451.83</v>
      </c>
      <c r="AI728" s="9">
        <f t="shared" si="172"/>
        <v>821882769.53</v>
      </c>
      <c r="AJ728" s="12" t="e">
        <f>#REF!-A728</f>
        <v>#REF!</v>
      </c>
      <c r="AK728" s="16"/>
      <c r="AL728" s="9">
        <f t="shared" si="162"/>
        <v>703458457.1</v>
      </c>
      <c r="AM728" s="16"/>
      <c r="AN728" s="16"/>
      <c r="AO728" s="16"/>
      <c r="AP728" s="16"/>
      <c r="AQ728" s="12" t="e">
        <f>#REF!+#REF!+#REF!</f>
        <v>#REF!</v>
      </c>
      <c r="AR728" s="12">
        <f t="shared" si="159"/>
        <v>-13580263.61</v>
      </c>
      <c r="AS728" s="12" t="e">
        <f>#REF!-AU728+#REF!+#REF!</f>
        <v>#REF!</v>
      </c>
      <c r="AT728" s="12" t="e">
        <f>AS728-VLOOKUP(A728,[1]选股结果!$A$2:$BJ$3005,48,FALSE)*0.08</f>
        <v>#REF!</v>
      </c>
      <c r="AU728" s="12">
        <f t="shared" si="163"/>
        <v>243659682.3</v>
      </c>
      <c r="AV728" s="12" t="e">
        <f>#REF!+S728+H728</f>
        <v>#REF!</v>
      </c>
      <c r="AW728" s="12" t="e">
        <f t="shared" si="164"/>
        <v>#REF!</v>
      </c>
      <c r="AX728" s="12" t="e">
        <f t="shared" si="165"/>
        <v>#REF!</v>
      </c>
      <c r="AY728" s="12" t="e">
        <f t="shared" si="166"/>
        <v>#REF!</v>
      </c>
      <c r="AZ728" s="12">
        <f t="shared" si="160"/>
        <v>-6941638233.68</v>
      </c>
      <c r="BA728" s="12">
        <f t="shared" si="161"/>
        <v>1060398967.18</v>
      </c>
      <c r="BB728" s="12" t="e">
        <f t="shared" si="167"/>
        <v>#REF!</v>
      </c>
    </row>
    <row r="729" spans="1:54">
      <c r="A729" s="5" t="s">
        <v>1507</v>
      </c>
      <c r="B729" s="5" t="s">
        <v>1508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168"/>
        <v>6894292648.91</v>
      </c>
      <c r="AF729" s="9">
        <f t="shared" si="169"/>
        <v>6803800819.95</v>
      </c>
      <c r="AG729" s="9">
        <f t="shared" si="170"/>
        <v>-47246355.449999</v>
      </c>
      <c r="AH729" s="9">
        <f t="shared" si="171"/>
        <v>-47557327.519999</v>
      </c>
      <c r="AI729" s="9">
        <f t="shared" si="172"/>
        <v>-60214674.299999</v>
      </c>
      <c r="AJ729" s="12" t="e">
        <f>#REF!-A729</f>
        <v>#REF!</v>
      </c>
      <c r="AK729" s="16"/>
      <c r="AL729" s="9">
        <f t="shared" si="162"/>
        <v>136449752.84</v>
      </c>
      <c r="AM729" s="16"/>
      <c r="AN729" s="16"/>
      <c r="AO729" s="16"/>
      <c r="AP729" s="16"/>
      <c r="AQ729" s="12" t="e">
        <f>#REF!+#REF!+#REF!</f>
        <v>#REF!</v>
      </c>
      <c r="AR729" s="12">
        <f t="shared" si="159"/>
        <v>-315414.97</v>
      </c>
      <c r="AS729" s="12" t="e">
        <f>#REF!-AU729+#REF!+#REF!</f>
        <v>#REF!</v>
      </c>
      <c r="AT729" s="12" t="e">
        <f>AS729-VLOOKUP(A729,[1]选股结果!$A$2:$BJ$3005,48,FALSE)*0.08</f>
        <v>#REF!</v>
      </c>
      <c r="AU729" s="12">
        <f t="shared" si="163"/>
        <v>12657346.78</v>
      </c>
      <c r="AV729" s="12" t="e">
        <f>#REF!+S729+H729</f>
        <v>#REF!</v>
      </c>
      <c r="AW729" s="12" t="e">
        <f t="shared" si="164"/>
        <v>#REF!</v>
      </c>
      <c r="AX729" s="12" t="e">
        <f t="shared" si="165"/>
        <v>#REF!</v>
      </c>
      <c r="AY729" s="12" t="e">
        <f t="shared" si="166"/>
        <v>#REF!</v>
      </c>
      <c r="AZ729" s="12">
        <f t="shared" si="160"/>
        <v>-6938027701.47</v>
      </c>
      <c r="BA729" s="12">
        <f t="shared" si="161"/>
        <v>-47246355.449999</v>
      </c>
      <c r="BB729" s="12" t="e">
        <f t="shared" si="167"/>
        <v>#REF!</v>
      </c>
    </row>
    <row r="730" spans="1:54">
      <c r="A730" s="5" t="s">
        <v>1509</v>
      </c>
      <c r="B730" s="5" t="s">
        <v>1510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168"/>
        <v>6884829419.91</v>
      </c>
      <c r="AF730" s="9">
        <f t="shared" si="169"/>
        <v>6641787981.27</v>
      </c>
      <c r="AG730" s="9">
        <f t="shared" si="170"/>
        <v>266679151.12</v>
      </c>
      <c r="AH730" s="9">
        <f t="shared" si="171"/>
        <v>267154525.5</v>
      </c>
      <c r="AI730" s="9">
        <f t="shared" si="172"/>
        <v>225983650.4</v>
      </c>
      <c r="AJ730" s="12" t="e">
        <f>#REF!-A730</f>
        <v>#REF!</v>
      </c>
      <c r="AK730" s="16"/>
      <c r="AL730" s="9">
        <f t="shared" si="162"/>
        <v>384964273.7</v>
      </c>
      <c r="AM730" s="16"/>
      <c r="AN730" s="16"/>
      <c r="AO730" s="16"/>
      <c r="AP730" s="16"/>
      <c r="AQ730" s="12" t="e">
        <f>#REF!+#REF!+#REF!</f>
        <v>#REF!</v>
      </c>
      <c r="AR730" s="12">
        <f t="shared" si="159"/>
        <v>-3146444.46</v>
      </c>
      <c r="AS730" s="12" t="e">
        <f>#REF!-AU730+#REF!+#REF!</f>
        <v>#REF!</v>
      </c>
      <c r="AT730" s="12" t="e">
        <f>AS730-VLOOKUP(A730,[1]选股结果!$A$2:$BJ$3005,48,FALSE)*0.08</f>
        <v>#REF!</v>
      </c>
      <c r="AU730" s="12">
        <f t="shared" si="163"/>
        <v>41170875.1</v>
      </c>
      <c r="AV730" s="12" t="e">
        <f>#REF!+S730+H730</f>
        <v>#REF!</v>
      </c>
      <c r="AW730" s="12" t="e">
        <f t="shared" si="164"/>
        <v>#REF!</v>
      </c>
      <c r="AX730" s="12" t="e">
        <f t="shared" si="165"/>
        <v>#REF!</v>
      </c>
      <c r="AY730" s="12" t="e">
        <f t="shared" si="166"/>
        <v>#REF!</v>
      </c>
      <c r="AZ730" s="12">
        <f t="shared" si="160"/>
        <v>-6993724031.37</v>
      </c>
      <c r="BA730" s="12">
        <f t="shared" si="161"/>
        <v>266679151.12</v>
      </c>
      <c r="BB730" s="12" t="e">
        <f t="shared" si="167"/>
        <v>#REF!</v>
      </c>
    </row>
    <row r="731" spans="1:54">
      <c r="A731" s="5" t="s">
        <v>1511</v>
      </c>
      <c r="B731" s="5" t="s">
        <v>1512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168"/>
        <v>6879680940.38</v>
      </c>
      <c r="AF731" s="9">
        <f t="shared" si="169"/>
        <v>6102795340.16</v>
      </c>
      <c r="AG731" s="9">
        <f t="shared" si="170"/>
        <v>646376873.679999</v>
      </c>
      <c r="AH731" s="9">
        <f t="shared" si="171"/>
        <v>631459930.109999</v>
      </c>
      <c r="AI731" s="9">
        <f t="shared" si="172"/>
        <v>602599257.839999</v>
      </c>
      <c r="AJ731" s="12" t="e">
        <f>#REF!-A731</f>
        <v>#REF!</v>
      </c>
      <c r="AK731" s="16"/>
      <c r="AL731" s="9">
        <f t="shared" si="162"/>
        <v>1594218600.63</v>
      </c>
      <c r="AM731" s="16"/>
      <c r="AN731" s="16"/>
      <c r="AO731" s="16"/>
      <c r="AP731" s="16"/>
      <c r="AQ731" s="12" t="e">
        <f>#REF!+#REF!+#REF!</f>
        <v>#REF!</v>
      </c>
      <c r="AR731" s="12">
        <f t="shared" si="159"/>
        <v>-12128869.36</v>
      </c>
      <c r="AS731" s="12" t="e">
        <f>#REF!-AU731+#REF!+#REF!</f>
        <v>#REF!</v>
      </c>
      <c r="AT731" s="12" t="e">
        <f>AS731-VLOOKUP(A731,[1]选股结果!$A$2:$BJ$3005,48,FALSE)*0.08</f>
        <v>#REF!</v>
      </c>
      <c r="AU731" s="12">
        <f t="shared" si="163"/>
        <v>28860672.27</v>
      </c>
      <c r="AV731" s="12" t="e">
        <f>#REF!+S731+H731</f>
        <v>#REF!</v>
      </c>
      <c r="AW731" s="12" t="e">
        <f t="shared" si="164"/>
        <v>#REF!</v>
      </c>
      <c r="AX731" s="12" t="e">
        <f t="shared" si="165"/>
        <v>#REF!</v>
      </c>
      <c r="AY731" s="12" t="e">
        <f t="shared" si="166"/>
        <v>#REF!</v>
      </c>
      <c r="AZ731" s="12">
        <f t="shared" si="160"/>
        <v>-6853814753.42</v>
      </c>
      <c r="BA731" s="12">
        <f t="shared" si="161"/>
        <v>646376873.679999</v>
      </c>
      <c r="BB731" s="12" t="e">
        <f t="shared" si="167"/>
        <v>#REF!</v>
      </c>
    </row>
    <row r="732" spans="1:54">
      <c r="A732" s="5" t="s">
        <v>1513</v>
      </c>
      <c r="B732" s="5" t="s">
        <v>1514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168"/>
        <v>6876614310.04</v>
      </c>
      <c r="AF732" s="9">
        <f t="shared" si="169"/>
        <v>3221150.15</v>
      </c>
      <c r="AG732" s="9">
        <f t="shared" si="170"/>
        <v>6918335567.1</v>
      </c>
      <c r="AH732" s="9">
        <f t="shared" si="171"/>
        <v>6915422556.31</v>
      </c>
      <c r="AI732" s="9">
        <f t="shared" si="172"/>
        <v>6858958687.71</v>
      </c>
      <c r="AJ732" s="12" t="e">
        <f>#REF!-A732</f>
        <v>#REF!</v>
      </c>
      <c r="AK732" s="16"/>
      <c r="AL732" s="9">
        <f t="shared" si="162"/>
        <v>6134160.94</v>
      </c>
      <c r="AM732" s="16"/>
      <c r="AN732" s="16"/>
      <c r="AO732" s="16"/>
      <c r="AP732" s="16"/>
      <c r="AQ732" s="12" t="e">
        <f>#REF!+#REF!+#REF!</f>
        <v>#REF!</v>
      </c>
      <c r="AR732" s="12">
        <f t="shared" si="159"/>
        <v>-250461.75</v>
      </c>
      <c r="AS732" s="12" t="e">
        <f>#REF!-AU732+#REF!+#REF!</f>
        <v>#REF!</v>
      </c>
      <c r="AT732" s="12" t="e">
        <f>AS732-VLOOKUP(A732,[1]选股结果!$A$2:$BJ$3005,48,FALSE)*0.08</f>
        <v>#REF!</v>
      </c>
      <c r="AU732" s="12">
        <f t="shared" si="163"/>
        <v>56463868.6000004</v>
      </c>
      <c r="AV732" s="12" t="e">
        <f>#REF!+S732+H732</f>
        <v>#REF!</v>
      </c>
      <c r="AW732" s="12" t="e">
        <f t="shared" si="164"/>
        <v>#REF!</v>
      </c>
      <c r="AX732" s="12" t="e">
        <f t="shared" si="165"/>
        <v>#REF!</v>
      </c>
      <c r="AY732" s="12" t="e">
        <f t="shared" si="166"/>
        <v>#REF!</v>
      </c>
      <c r="AZ732" s="12">
        <f t="shared" si="160"/>
        <v>-6933270962.78</v>
      </c>
      <c r="BA732" s="12">
        <f t="shared" si="161"/>
        <v>6918335567.1</v>
      </c>
      <c r="BB732" s="12" t="e">
        <f t="shared" si="167"/>
        <v>#REF!</v>
      </c>
    </row>
    <row r="733" spans="1:54">
      <c r="A733" s="5" t="s">
        <v>1515</v>
      </c>
      <c r="B733" s="5" t="s">
        <v>1516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168"/>
        <v>6875302884.13</v>
      </c>
      <c r="AF733" s="9">
        <f t="shared" si="169"/>
        <v>5848107126.32</v>
      </c>
      <c r="AG733" s="9">
        <f t="shared" si="170"/>
        <v>1053072558.3</v>
      </c>
      <c r="AH733" s="9">
        <f t="shared" si="171"/>
        <v>1053867434.4</v>
      </c>
      <c r="AI733" s="9">
        <f t="shared" si="172"/>
        <v>884059141.44</v>
      </c>
      <c r="AJ733" s="12" t="e">
        <f>#REF!-A733</f>
        <v>#REF!</v>
      </c>
      <c r="AK733" s="16"/>
      <c r="AL733" s="9">
        <f t="shared" si="162"/>
        <v>2704715483.33</v>
      </c>
      <c r="AM733" s="16"/>
      <c r="AN733" s="16"/>
      <c r="AO733" s="16"/>
      <c r="AP733" s="16"/>
      <c r="AQ733" s="12" t="e">
        <f>#REF!+#REF!+#REF!</f>
        <v>#REF!</v>
      </c>
      <c r="AR733" s="12">
        <f t="shared" si="159"/>
        <v>-6308721.47</v>
      </c>
      <c r="AS733" s="12" t="e">
        <f>#REF!-AU733+#REF!+#REF!</f>
        <v>#REF!</v>
      </c>
      <c r="AT733" s="12" t="e">
        <f>AS733-VLOOKUP(A733,[1]选股结果!$A$2:$BJ$3005,48,FALSE)*0.08</f>
        <v>#REF!</v>
      </c>
      <c r="AU733" s="12">
        <f t="shared" si="163"/>
        <v>169808292.96</v>
      </c>
      <c r="AV733" s="12" t="e">
        <f>#REF!+S733+H733</f>
        <v>#REF!</v>
      </c>
      <c r="AW733" s="12" t="e">
        <f t="shared" si="164"/>
        <v>#REF!</v>
      </c>
      <c r="AX733" s="12" t="e">
        <f t="shared" si="165"/>
        <v>#REF!</v>
      </c>
      <c r="AY733" s="12" t="e">
        <f t="shared" si="166"/>
        <v>#REF!</v>
      </c>
      <c r="AZ733" s="12">
        <f t="shared" si="160"/>
        <v>-6945472342.26</v>
      </c>
      <c r="BA733" s="12">
        <f t="shared" si="161"/>
        <v>1053072558.3</v>
      </c>
      <c r="BB733" s="12" t="e">
        <f t="shared" si="167"/>
        <v>#REF!</v>
      </c>
    </row>
    <row r="734" spans="1:54">
      <c r="A734" s="5" t="s">
        <v>1517</v>
      </c>
      <c r="B734" s="5" t="s">
        <v>1518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168"/>
        <v>6870325510.27</v>
      </c>
      <c r="AF734" s="9">
        <f t="shared" si="169"/>
        <v>6694092138.28</v>
      </c>
      <c r="AG734" s="9">
        <f t="shared" si="170"/>
        <v>209720168.070001</v>
      </c>
      <c r="AH734" s="9">
        <f t="shared" si="171"/>
        <v>215985337.350001</v>
      </c>
      <c r="AI734" s="9">
        <f t="shared" si="172"/>
        <v>174749306.340001</v>
      </c>
      <c r="AJ734" s="12" t="e">
        <f>#REF!-A734</f>
        <v>#REF!</v>
      </c>
      <c r="AK734" s="16"/>
      <c r="AL734" s="9">
        <f t="shared" si="162"/>
        <v>179161135.21</v>
      </c>
      <c r="AM734" s="16"/>
      <c r="AN734" s="16"/>
      <c r="AO734" s="16"/>
      <c r="AP734" s="16"/>
      <c r="AQ734" s="12" t="e">
        <f>#REF!+#REF!+#REF!</f>
        <v>#REF!</v>
      </c>
      <c r="AR734" s="12">
        <f t="shared" si="159"/>
        <v>-7456567.55</v>
      </c>
      <c r="AS734" s="12" t="e">
        <f>#REF!-AU734+#REF!+#REF!</f>
        <v>#REF!</v>
      </c>
      <c r="AT734" s="12" t="e">
        <f>AS734-VLOOKUP(A734,[1]选股结果!$A$2:$BJ$3005,48,FALSE)*0.08</f>
        <v>#REF!</v>
      </c>
      <c r="AU734" s="12">
        <f t="shared" si="163"/>
        <v>41236031.01</v>
      </c>
      <c r="AV734" s="12" t="e">
        <f>#REF!+S734+H734</f>
        <v>#REF!</v>
      </c>
      <c r="AW734" s="12" t="e">
        <f t="shared" si="164"/>
        <v>#REF!</v>
      </c>
      <c r="AX734" s="12" t="e">
        <f t="shared" si="165"/>
        <v>#REF!</v>
      </c>
      <c r="AY734" s="12" t="e">
        <f t="shared" si="166"/>
        <v>#REF!</v>
      </c>
      <c r="AZ734" s="12">
        <f t="shared" si="160"/>
        <v>-6999711237.85</v>
      </c>
      <c r="BA734" s="12">
        <f t="shared" si="161"/>
        <v>209720168.070001</v>
      </c>
      <c r="BB734" s="12" t="e">
        <f t="shared" si="167"/>
        <v>#REF!</v>
      </c>
    </row>
    <row r="735" spans="1:54">
      <c r="A735" s="5" t="s">
        <v>1519</v>
      </c>
      <c r="B735" s="5" t="s">
        <v>1520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168"/>
        <v>6843628268.16</v>
      </c>
      <c r="AF735" s="9">
        <f t="shared" si="169"/>
        <v>6999949607.17</v>
      </c>
      <c r="AG735" s="9">
        <f t="shared" si="170"/>
        <v>-94325010.8600012</v>
      </c>
      <c r="AH735" s="9">
        <f t="shared" si="171"/>
        <v>-90646676.2100012</v>
      </c>
      <c r="AI735" s="9">
        <f t="shared" si="172"/>
        <v>-79390245.6600012</v>
      </c>
      <c r="AJ735" s="12" t="e">
        <f>#REF!-A735</f>
        <v>#REF!</v>
      </c>
      <c r="AK735" s="16"/>
      <c r="AL735" s="9">
        <f t="shared" si="162"/>
        <v>434803343.24</v>
      </c>
      <c r="AM735" s="16"/>
      <c r="AN735" s="16"/>
      <c r="AO735" s="16"/>
      <c r="AP735" s="16"/>
      <c r="AQ735" s="12" t="e">
        <f>#REF!+#REF!+#REF!</f>
        <v>#REF!</v>
      </c>
      <c r="AR735" s="12">
        <f t="shared" si="159"/>
        <v>-9491876.31</v>
      </c>
      <c r="AS735" s="12" t="e">
        <f>#REF!-AU735+#REF!+#REF!</f>
        <v>#REF!</v>
      </c>
      <c r="AT735" s="12" t="e">
        <f>AS735-VLOOKUP(A735,[1]选股结果!$A$2:$BJ$3005,48,FALSE)*0.08</f>
        <v>#REF!</v>
      </c>
      <c r="AU735" s="12">
        <f t="shared" si="163"/>
        <v>-11256430.55</v>
      </c>
      <c r="AV735" s="12" t="e">
        <f>#REF!+S735+H735</f>
        <v>#REF!</v>
      </c>
      <c r="AW735" s="12" t="e">
        <f t="shared" si="164"/>
        <v>#REF!</v>
      </c>
      <c r="AX735" s="12" t="e">
        <f t="shared" si="165"/>
        <v>#REF!</v>
      </c>
      <c r="AY735" s="12" t="e">
        <f t="shared" si="166"/>
        <v>#REF!</v>
      </c>
      <c r="AZ735" s="12">
        <f t="shared" si="160"/>
        <v>-6792832831.86</v>
      </c>
      <c r="BA735" s="12">
        <f t="shared" si="161"/>
        <v>-94325010.8600012</v>
      </c>
      <c r="BB735" s="12" t="e">
        <f t="shared" si="167"/>
        <v>#REF!</v>
      </c>
    </row>
    <row r="736" spans="1:54">
      <c r="A736" s="5" t="s">
        <v>1521</v>
      </c>
      <c r="B736" s="5" t="s">
        <v>1522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168"/>
        <v>6843411380.99</v>
      </c>
      <c r="AF736" s="9">
        <f t="shared" si="169"/>
        <v>6695583316.6</v>
      </c>
      <c r="AG736" s="9">
        <f t="shared" si="170"/>
        <v>143418947.94</v>
      </c>
      <c r="AH736" s="9">
        <f t="shared" si="171"/>
        <v>142783620.62</v>
      </c>
      <c r="AI736" s="9">
        <f t="shared" si="172"/>
        <v>112719062.86</v>
      </c>
      <c r="AJ736" s="12" t="e">
        <f>#REF!-A736</f>
        <v>#REF!</v>
      </c>
      <c r="AK736" s="16"/>
      <c r="AL736" s="9">
        <f t="shared" si="162"/>
        <v>445447357.04</v>
      </c>
      <c r="AM736" s="16"/>
      <c r="AN736" s="16"/>
      <c r="AO736" s="16"/>
      <c r="AP736" s="16"/>
      <c r="AQ736" s="12" t="e">
        <f>#REF!+#REF!+#REF!</f>
        <v>#REF!</v>
      </c>
      <c r="AR736" s="12">
        <f t="shared" si="159"/>
        <v>-2280678.53</v>
      </c>
      <c r="AS736" s="12" t="e">
        <f>#REF!-AU736+#REF!+#REF!</f>
        <v>#REF!</v>
      </c>
      <c r="AT736" s="12" t="e">
        <f>AS736-VLOOKUP(A736,[1]选股结果!$A$2:$BJ$3005,48,FALSE)*0.08</f>
        <v>#REF!</v>
      </c>
      <c r="AU736" s="12">
        <f t="shared" si="163"/>
        <v>30064557.76</v>
      </c>
      <c r="AV736" s="12" t="e">
        <f>#REF!+S736+H736</f>
        <v>#REF!</v>
      </c>
      <c r="AW736" s="12" t="e">
        <f t="shared" si="164"/>
        <v>#REF!</v>
      </c>
      <c r="AX736" s="12" t="e">
        <f t="shared" si="165"/>
        <v>#REF!</v>
      </c>
      <c r="AY736" s="12" t="e">
        <f t="shared" si="166"/>
        <v>#REF!</v>
      </c>
      <c r="AZ736" s="12">
        <f t="shared" si="160"/>
        <v>-6872056118.7</v>
      </c>
      <c r="BA736" s="12">
        <f t="shared" si="161"/>
        <v>143418947.94</v>
      </c>
      <c r="BB736" s="12" t="e">
        <f t="shared" si="167"/>
        <v>#REF!</v>
      </c>
    </row>
    <row r="737" spans="1:54">
      <c r="A737" s="5" t="s">
        <v>1523</v>
      </c>
      <c r="B737" s="5" t="s">
        <v>1524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168"/>
        <v>6811651988.14</v>
      </c>
      <c r="AF737" s="9">
        <f t="shared" si="169"/>
        <v>5966861959.15</v>
      </c>
      <c r="AG737" s="9">
        <f t="shared" si="170"/>
        <v>822490069.540001</v>
      </c>
      <c r="AH737" s="9">
        <f t="shared" si="171"/>
        <v>805961392.020001</v>
      </c>
      <c r="AI737" s="9">
        <f t="shared" si="172"/>
        <v>637354034.730001</v>
      </c>
      <c r="AJ737" s="12" t="e">
        <f>#REF!-A737</f>
        <v>#REF!</v>
      </c>
      <c r="AK737" s="16"/>
      <c r="AL737" s="9">
        <f t="shared" si="162"/>
        <v>1368529511.5</v>
      </c>
      <c r="AM737" s="16"/>
      <c r="AN737" s="16"/>
      <c r="AO737" s="16"/>
      <c r="AP737" s="16"/>
      <c r="AQ737" s="12" t="e">
        <f>#REF!+#REF!+#REF!</f>
        <v>#REF!</v>
      </c>
      <c r="AR737" s="12">
        <f t="shared" si="159"/>
        <v>-938699.03</v>
      </c>
      <c r="AS737" s="12" t="e">
        <f>#REF!-AU737+#REF!+#REF!</f>
        <v>#REF!</v>
      </c>
      <c r="AT737" s="12" t="e">
        <f>AS737-VLOOKUP(A737,[1]选股结果!$A$2:$BJ$3005,48,FALSE)*0.08</f>
        <v>#REF!</v>
      </c>
      <c r="AU737" s="12">
        <f t="shared" si="163"/>
        <v>168607357.29</v>
      </c>
      <c r="AV737" s="12" t="e">
        <f>#REF!+S737+H737</f>
        <v>#REF!</v>
      </c>
      <c r="AW737" s="12" t="e">
        <f t="shared" si="164"/>
        <v>#REF!</v>
      </c>
      <c r="AX737" s="12" t="e">
        <f t="shared" si="165"/>
        <v>#REF!</v>
      </c>
      <c r="AY737" s="12" t="e">
        <f t="shared" si="166"/>
        <v>#REF!</v>
      </c>
      <c r="AZ737" s="12">
        <f t="shared" si="160"/>
        <v>-6995742529.37</v>
      </c>
      <c r="BA737" s="12">
        <f t="shared" si="161"/>
        <v>822490069.540001</v>
      </c>
      <c r="BB737" s="12" t="e">
        <f t="shared" si="167"/>
        <v>#REF!</v>
      </c>
    </row>
    <row r="738" spans="1:54">
      <c r="A738" s="5" t="s">
        <v>1525</v>
      </c>
      <c r="B738" s="5" t="s">
        <v>1526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168"/>
        <v>6788542423</v>
      </c>
      <c r="AF738" s="9">
        <f t="shared" si="169"/>
        <v>6483410937</v>
      </c>
      <c r="AG738" s="9">
        <f t="shared" si="170"/>
        <v>542099569</v>
      </c>
      <c r="AH738" s="9">
        <f t="shared" si="171"/>
        <v>570896008</v>
      </c>
      <c r="AI738" s="9">
        <f t="shared" si="172"/>
        <v>530370716</v>
      </c>
      <c r="AJ738" s="12" t="e">
        <f>#REF!-A738</f>
        <v>#REF!</v>
      </c>
      <c r="AK738" s="16"/>
      <c r="AL738" s="9">
        <f t="shared" si="162"/>
        <v>902528129</v>
      </c>
      <c r="AM738" s="16"/>
      <c r="AN738" s="16"/>
      <c r="AO738" s="16"/>
      <c r="AP738" s="16"/>
      <c r="AQ738" s="12" t="e">
        <f>#REF!+#REF!+#REF!</f>
        <v>#REF!</v>
      </c>
      <c r="AR738" s="12">
        <f t="shared" si="159"/>
        <v>-31595141</v>
      </c>
      <c r="AS738" s="12" t="e">
        <f>#REF!-AU738+#REF!+#REF!</f>
        <v>#REF!</v>
      </c>
      <c r="AT738" s="12" t="e">
        <f>AS738-VLOOKUP(A738,[1]选股结果!$A$2:$BJ$3005,48,FALSE)*0.08</f>
        <v>#REF!</v>
      </c>
      <c r="AU738" s="12">
        <f t="shared" si="163"/>
        <v>40525292</v>
      </c>
      <c r="AV738" s="12" t="e">
        <f>#REF!+S738+H738</f>
        <v>#REF!</v>
      </c>
      <c r="AW738" s="12" t="e">
        <f t="shared" si="164"/>
        <v>#REF!</v>
      </c>
      <c r="AX738" s="12" t="e">
        <f t="shared" si="165"/>
        <v>#REF!</v>
      </c>
      <c r="AY738" s="12" t="e">
        <f t="shared" si="166"/>
        <v>#REF!</v>
      </c>
      <c r="AZ738" s="12">
        <f t="shared" si="160"/>
        <v>-6928527959</v>
      </c>
      <c r="BA738" s="12">
        <f t="shared" si="161"/>
        <v>542099569</v>
      </c>
      <c r="BB738" s="12" t="e">
        <f t="shared" si="167"/>
        <v>#REF!</v>
      </c>
    </row>
    <row r="739" spans="1:54">
      <c r="A739" s="5" t="s">
        <v>1527</v>
      </c>
      <c r="B739" s="5" t="s">
        <v>1528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168"/>
        <v>6778055620.54</v>
      </c>
      <c r="AF739" s="9">
        <f t="shared" si="169"/>
        <v>6144833420.57</v>
      </c>
      <c r="AG739" s="9">
        <f t="shared" si="170"/>
        <v>641321259.409999</v>
      </c>
      <c r="AH739" s="9">
        <f t="shared" si="171"/>
        <v>641907134.589999</v>
      </c>
      <c r="AI739" s="9">
        <f t="shared" si="172"/>
        <v>594769269.299999</v>
      </c>
      <c r="AJ739" s="12" t="e">
        <f>#REF!-A739</f>
        <v>#REF!</v>
      </c>
      <c r="AK739" s="16"/>
      <c r="AL739" s="9">
        <f t="shared" si="162"/>
        <v>837680768.96</v>
      </c>
      <c r="AM739" s="16"/>
      <c r="AN739" s="16"/>
      <c r="AO739" s="16"/>
      <c r="AP739" s="16"/>
      <c r="AQ739" s="12" t="e">
        <f>#REF!+#REF!+#REF!</f>
        <v>#REF!</v>
      </c>
      <c r="AR739" s="12">
        <f t="shared" si="159"/>
        <v>-906334.83</v>
      </c>
      <c r="AS739" s="12" t="e">
        <f>#REF!-AU739+#REF!+#REF!</f>
        <v>#REF!</v>
      </c>
      <c r="AT739" s="12" t="e">
        <f>AS739-VLOOKUP(A739,[1]选股结果!$A$2:$BJ$3005,48,FALSE)*0.08</f>
        <v>#REF!</v>
      </c>
      <c r="AU739" s="12">
        <f t="shared" si="163"/>
        <v>47137865.29</v>
      </c>
      <c r="AV739" s="12" t="e">
        <f>#REF!+S739+H739</f>
        <v>#REF!</v>
      </c>
      <c r="AW739" s="12" t="e">
        <f t="shared" si="164"/>
        <v>#REF!</v>
      </c>
      <c r="AX739" s="12" t="e">
        <f t="shared" si="165"/>
        <v>#REF!</v>
      </c>
      <c r="AY739" s="12" t="e">
        <f t="shared" si="166"/>
        <v>#REF!</v>
      </c>
      <c r="AZ739" s="12">
        <f t="shared" si="160"/>
        <v>-6899736434.56</v>
      </c>
      <c r="BA739" s="12">
        <f t="shared" si="161"/>
        <v>641321259.409999</v>
      </c>
      <c r="BB739" s="12" t="e">
        <f t="shared" si="167"/>
        <v>#REF!</v>
      </c>
    </row>
    <row r="740" spans="1:54">
      <c r="A740" s="5" t="s">
        <v>1529</v>
      </c>
      <c r="B740" s="5" t="s">
        <v>1530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168"/>
        <v>6773088805.26</v>
      </c>
      <c r="AF740" s="9">
        <f t="shared" si="169"/>
        <v>6196435243.65</v>
      </c>
      <c r="AG740" s="9">
        <f t="shared" si="170"/>
        <v>617106727.130001</v>
      </c>
      <c r="AH740" s="9">
        <f t="shared" si="171"/>
        <v>621552517.150001</v>
      </c>
      <c r="AI740" s="9">
        <f t="shared" si="172"/>
        <v>478915002.550001</v>
      </c>
      <c r="AJ740" s="12" t="e">
        <f>#REF!-A740</f>
        <v>#REF!</v>
      </c>
      <c r="AK740" s="16"/>
      <c r="AL740" s="9">
        <f t="shared" si="162"/>
        <v>900969061.78</v>
      </c>
      <c r="AM740" s="16"/>
      <c r="AN740" s="16"/>
      <c r="AO740" s="16"/>
      <c r="AP740" s="16"/>
      <c r="AQ740" s="12" t="e">
        <f>#REF!+#REF!+#REF!</f>
        <v>#REF!</v>
      </c>
      <c r="AR740" s="12">
        <f t="shared" si="159"/>
        <v>-11654298.19</v>
      </c>
      <c r="AS740" s="12" t="e">
        <f>#REF!-AU740+#REF!+#REF!</f>
        <v>#REF!</v>
      </c>
      <c r="AT740" s="12" t="e">
        <f>AS740-VLOOKUP(A740,[1]选股结果!$A$2:$BJ$3005,48,FALSE)*0.08</f>
        <v>#REF!</v>
      </c>
      <c r="AU740" s="12">
        <f t="shared" si="163"/>
        <v>142637514.6</v>
      </c>
      <c r="AV740" s="12" t="e">
        <f>#REF!+S740+H740</f>
        <v>#REF!</v>
      </c>
      <c r="AW740" s="12" t="e">
        <f t="shared" si="164"/>
        <v>#REF!</v>
      </c>
      <c r="AX740" s="12" t="e">
        <f t="shared" si="165"/>
        <v>#REF!</v>
      </c>
      <c r="AY740" s="12" t="e">
        <f t="shared" si="166"/>
        <v>#REF!</v>
      </c>
      <c r="AZ740" s="12">
        <f t="shared" si="160"/>
        <v>-7131131885.78</v>
      </c>
      <c r="BA740" s="12">
        <f t="shared" si="161"/>
        <v>617106727.130001</v>
      </c>
      <c r="BB740" s="12" t="e">
        <f t="shared" si="167"/>
        <v>#REF!</v>
      </c>
    </row>
    <row r="741" spans="1:54">
      <c r="A741" s="5" t="s">
        <v>1531</v>
      </c>
      <c r="B741" s="5" t="s">
        <v>1532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168"/>
        <v>6761894773.07</v>
      </c>
      <c r="AF741" s="9">
        <f t="shared" si="169"/>
        <v>7663459185.43</v>
      </c>
      <c r="AG741" s="9">
        <f t="shared" si="170"/>
        <v>-894000040.370001</v>
      </c>
      <c r="AH741" s="9">
        <f t="shared" si="171"/>
        <v>-886525871.580001</v>
      </c>
      <c r="AI741" s="9">
        <f t="shared" si="172"/>
        <v>-907071913.550001</v>
      </c>
      <c r="AJ741" s="12" t="e">
        <f>#REF!-A741</f>
        <v>#REF!</v>
      </c>
      <c r="AK741" s="16"/>
      <c r="AL741" s="9">
        <f t="shared" si="162"/>
        <v>152399266.51</v>
      </c>
      <c r="AM741" s="16"/>
      <c r="AN741" s="16"/>
      <c r="AO741" s="16"/>
      <c r="AP741" s="16"/>
      <c r="AQ741" s="12" t="e">
        <f>#REF!+#REF!+#REF!</f>
        <v>#REF!</v>
      </c>
      <c r="AR741" s="12">
        <f t="shared" si="159"/>
        <v>-7826042.06</v>
      </c>
      <c r="AS741" s="12" t="e">
        <f>#REF!-AU741+#REF!+#REF!</f>
        <v>#REF!</v>
      </c>
      <c r="AT741" s="12" t="e">
        <f>AS741-VLOOKUP(A741,[1]选股结果!$A$2:$BJ$3005,48,FALSE)*0.08</f>
        <v>#REF!</v>
      </c>
      <c r="AU741" s="12">
        <f t="shared" si="163"/>
        <v>20546041.97</v>
      </c>
      <c r="AV741" s="12" t="e">
        <f>#REF!+S741+H741</f>
        <v>#REF!</v>
      </c>
      <c r="AW741" s="12" t="e">
        <f t="shared" si="164"/>
        <v>#REF!</v>
      </c>
      <c r="AX741" s="12" t="e">
        <f t="shared" si="165"/>
        <v>#REF!</v>
      </c>
      <c r="AY741" s="12" t="e">
        <f t="shared" si="166"/>
        <v>#REF!</v>
      </c>
      <c r="AZ741" s="12">
        <f t="shared" si="160"/>
        <v>-7105547900.79</v>
      </c>
      <c r="BA741" s="12">
        <f t="shared" si="161"/>
        <v>-894000040.370001</v>
      </c>
      <c r="BB741" s="12" t="e">
        <f t="shared" si="167"/>
        <v>#REF!</v>
      </c>
    </row>
    <row r="742" spans="1:54">
      <c r="A742" s="5" t="s">
        <v>1533</v>
      </c>
      <c r="B742" s="5" t="s">
        <v>1534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168"/>
        <v>6759656883.93</v>
      </c>
      <c r="AF742" s="9">
        <f t="shared" si="169"/>
        <v>6018303107.99</v>
      </c>
      <c r="AG742" s="9">
        <f t="shared" si="170"/>
        <v>724691186.690001</v>
      </c>
      <c r="AH742" s="9">
        <f t="shared" si="171"/>
        <v>721206699.010001</v>
      </c>
      <c r="AI742" s="9">
        <f t="shared" si="172"/>
        <v>629787520.950001</v>
      </c>
      <c r="AJ742" s="12" t="e">
        <f>#REF!-A742</f>
        <v>#REF!</v>
      </c>
      <c r="AK742" s="16"/>
      <c r="AL742" s="9">
        <f t="shared" si="162"/>
        <v>516718658.2</v>
      </c>
      <c r="AM742" s="16"/>
      <c r="AN742" s="16"/>
      <c r="AO742" s="16"/>
      <c r="AP742" s="16"/>
      <c r="AQ742" s="12" t="e">
        <f>#REF!+#REF!+#REF!</f>
        <v>#REF!</v>
      </c>
      <c r="AR742" s="12">
        <f t="shared" si="159"/>
        <v>-875913.61</v>
      </c>
      <c r="AS742" s="12" t="e">
        <f>#REF!-AU742+#REF!+#REF!</f>
        <v>#REF!</v>
      </c>
      <c r="AT742" s="12" t="e">
        <f>AS742-VLOOKUP(A742,[1]选股结果!$A$2:$BJ$3005,48,FALSE)*0.08</f>
        <v>#REF!</v>
      </c>
      <c r="AU742" s="12">
        <f t="shared" si="163"/>
        <v>91419178.0599999</v>
      </c>
      <c r="AV742" s="12" t="e">
        <f>#REF!+S742+H742</f>
        <v>#REF!</v>
      </c>
      <c r="AW742" s="12" t="e">
        <f t="shared" si="164"/>
        <v>#REF!</v>
      </c>
      <c r="AX742" s="12" t="e">
        <f t="shared" si="165"/>
        <v>#REF!</v>
      </c>
      <c r="AY742" s="12" t="e">
        <f t="shared" si="166"/>
        <v>#REF!</v>
      </c>
      <c r="AZ742" s="12">
        <f t="shared" si="160"/>
        <v>-6889555181.99</v>
      </c>
      <c r="BA742" s="12">
        <f t="shared" si="161"/>
        <v>724691186.690001</v>
      </c>
      <c r="BB742" s="12" t="e">
        <f t="shared" si="167"/>
        <v>#REF!</v>
      </c>
    </row>
    <row r="743" spans="1:54">
      <c r="A743" s="5" t="s">
        <v>1535</v>
      </c>
      <c r="B743" s="5" t="s">
        <v>1536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168"/>
        <v>6751666552.17</v>
      </c>
      <c r="AF743" s="9">
        <f t="shared" si="169"/>
        <v>6301531405.72</v>
      </c>
      <c r="AG743" s="9">
        <f t="shared" si="170"/>
        <v>432818706.059999</v>
      </c>
      <c r="AH743" s="9">
        <f t="shared" si="171"/>
        <v>434664736.599999</v>
      </c>
      <c r="AI743" s="9">
        <f t="shared" si="172"/>
        <v>419985879.999999</v>
      </c>
      <c r="AJ743" s="12" t="e">
        <f>#REF!-A743</f>
        <v>#REF!</v>
      </c>
      <c r="AK743" s="16"/>
      <c r="AL743" s="9">
        <f t="shared" si="162"/>
        <v>999967050.64</v>
      </c>
      <c r="AM743" s="16"/>
      <c r="AN743" s="16"/>
      <c r="AO743" s="16"/>
      <c r="AP743" s="16"/>
      <c r="AQ743" s="12" t="e">
        <f>#REF!+#REF!+#REF!</f>
        <v>#REF!</v>
      </c>
      <c r="AR743" s="12">
        <f t="shared" si="159"/>
        <v>-4785775.07</v>
      </c>
      <c r="AS743" s="12" t="e">
        <f>#REF!-AU743+#REF!+#REF!</f>
        <v>#REF!</v>
      </c>
      <c r="AT743" s="12" t="e">
        <f>AS743-VLOOKUP(A743,[1]选股结果!$A$2:$BJ$3005,48,FALSE)*0.08</f>
        <v>#REF!</v>
      </c>
      <c r="AU743" s="12">
        <f t="shared" si="163"/>
        <v>14678856.6</v>
      </c>
      <c r="AV743" s="12" t="e">
        <f>#REF!+S743+H743</f>
        <v>#REF!</v>
      </c>
      <c r="AW743" s="12" t="e">
        <f t="shared" si="164"/>
        <v>#REF!</v>
      </c>
      <c r="AX743" s="12" t="e">
        <f t="shared" si="165"/>
        <v>#REF!</v>
      </c>
      <c r="AY743" s="12" t="e">
        <f t="shared" si="166"/>
        <v>#REF!</v>
      </c>
      <c r="AZ743" s="12">
        <f t="shared" si="160"/>
        <v>-6733891601.22</v>
      </c>
      <c r="BA743" s="12">
        <f t="shared" si="161"/>
        <v>432818706.059999</v>
      </c>
      <c r="BB743" s="12" t="e">
        <f t="shared" si="167"/>
        <v>#REF!</v>
      </c>
    </row>
    <row r="744" spans="1:54">
      <c r="A744" s="5" t="s">
        <v>1537</v>
      </c>
      <c r="B744" s="5" t="s">
        <v>1538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168"/>
        <v>6741044298.71</v>
      </c>
      <c r="AF744" s="9">
        <f t="shared" si="169"/>
        <v>6503978428.08</v>
      </c>
      <c r="AG744" s="9">
        <f t="shared" si="170"/>
        <v>475993055.3</v>
      </c>
      <c r="AH744" s="9">
        <f t="shared" si="171"/>
        <v>480114480.95</v>
      </c>
      <c r="AI744" s="9">
        <f t="shared" si="172"/>
        <v>412191326.56</v>
      </c>
      <c r="AJ744" s="12" t="e">
        <f>#REF!-A744</f>
        <v>#REF!</v>
      </c>
      <c r="AK744" s="16"/>
      <c r="AL744" s="9">
        <f t="shared" si="162"/>
        <v>357416242.57</v>
      </c>
      <c r="AM744" s="16"/>
      <c r="AN744" s="16"/>
      <c r="AO744" s="16"/>
      <c r="AP744" s="16"/>
      <c r="AQ744" s="12" t="e">
        <f>#REF!+#REF!+#REF!</f>
        <v>#REF!</v>
      </c>
      <c r="AR744" s="12">
        <f t="shared" si="159"/>
        <v>-7232490.29</v>
      </c>
      <c r="AS744" s="12" t="e">
        <f>#REF!-AU744+#REF!+#REF!</f>
        <v>#REF!</v>
      </c>
      <c r="AT744" s="12" t="e">
        <f>AS744-VLOOKUP(A744,[1]选股结果!$A$2:$BJ$3005,48,FALSE)*0.08</f>
        <v>#REF!</v>
      </c>
      <c r="AU744" s="12">
        <f t="shared" si="163"/>
        <v>67923154.39</v>
      </c>
      <c r="AV744" s="12" t="e">
        <f>#REF!+S744+H744</f>
        <v>#REF!</v>
      </c>
      <c r="AW744" s="12" t="e">
        <f t="shared" si="164"/>
        <v>#REF!</v>
      </c>
      <c r="AX744" s="12" t="e">
        <f t="shared" si="165"/>
        <v>#REF!</v>
      </c>
      <c r="AY744" s="12" t="e">
        <f t="shared" si="166"/>
        <v>#REF!</v>
      </c>
      <c r="AZ744" s="12">
        <f t="shared" si="160"/>
        <v>-6862760586.26</v>
      </c>
      <c r="BA744" s="12">
        <f t="shared" si="161"/>
        <v>475993055.3</v>
      </c>
      <c r="BB744" s="12" t="e">
        <f t="shared" si="167"/>
        <v>#REF!</v>
      </c>
    </row>
    <row r="745" spans="1:54">
      <c r="A745" s="5" t="s">
        <v>1539</v>
      </c>
      <c r="B745" s="5" t="s">
        <v>1540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168"/>
        <v>6739494487.57</v>
      </c>
      <c r="AF745" s="9">
        <f t="shared" si="169"/>
        <v>6145844118.34</v>
      </c>
      <c r="AG745" s="9">
        <f t="shared" si="170"/>
        <v>665957195.570001</v>
      </c>
      <c r="AH745" s="9">
        <f t="shared" si="171"/>
        <v>656497406.530001</v>
      </c>
      <c r="AI745" s="9">
        <f t="shared" si="172"/>
        <v>602237627.520001</v>
      </c>
      <c r="AJ745" s="12" t="e">
        <f>#REF!-A745</f>
        <v>#REF!</v>
      </c>
      <c r="AK745" s="16"/>
      <c r="AL745" s="9">
        <f t="shared" si="162"/>
        <v>2118882601.76</v>
      </c>
      <c r="AM745" s="16"/>
      <c r="AN745" s="16"/>
      <c r="AO745" s="16"/>
      <c r="AP745" s="16"/>
      <c r="AQ745" s="12" t="e">
        <f>#REF!+#REF!+#REF!</f>
        <v>#REF!</v>
      </c>
      <c r="AR745" s="12">
        <f t="shared" si="159"/>
        <v>-8662219.05</v>
      </c>
      <c r="AS745" s="12" t="e">
        <f>#REF!-AU745+#REF!+#REF!</f>
        <v>#REF!</v>
      </c>
      <c r="AT745" s="12" t="e">
        <f>AS745-VLOOKUP(A745,[1]选股结果!$A$2:$BJ$3005,48,FALSE)*0.08</f>
        <v>#REF!</v>
      </c>
      <c r="AU745" s="12">
        <f t="shared" si="163"/>
        <v>54259779.01</v>
      </c>
      <c r="AV745" s="12" t="e">
        <f>#REF!+S745+H745</f>
        <v>#REF!</v>
      </c>
      <c r="AW745" s="12" t="e">
        <f t="shared" si="164"/>
        <v>#REF!</v>
      </c>
      <c r="AX745" s="12" t="e">
        <f t="shared" si="165"/>
        <v>#REF!</v>
      </c>
      <c r="AY745" s="12" t="e">
        <f t="shared" si="166"/>
        <v>#REF!</v>
      </c>
      <c r="AZ745" s="12">
        <f t="shared" si="160"/>
        <v>-6894762606.32</v>
      </c>
      <c r="BA745" s="12">
        <f t="shared" si="161"/>
        <v>665957195.570001</v>
      </c>
      <c r="BB745" s="12" t="e">
        <f t="shared" si="167"/>
        <v>#REF!</v>
      </c>
    </row>
    <row r="746" spans="1:54">
      <c r="A746" s="5" t="s">
        <v>1541</v>
      </c>
      <c r="B746" s="5" t="s">
        <v>1542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168"/>
        <v>6686597375.52</v>
      </c>
      <c r="AF746" s="9">
        <f t="shared" si="169"/>
        <v>7012202765.51</v>
      </c>
      <c r="AG746" s="9">
        <f t="shared" si="170"/>
        <v>-355241435.800001</v>
      </c>
      <c r="AH746" s="9">
        <f t="shared" si="171"/>
        <v>-359786284.700001</v>
      </c>
      <c r="AI746" s="9">
        <f t="shared" si="172"/>
        <v>-260692428.120001</v>
      </c>
      <c r="AJ746" s="12" t="e">
        <f>#REF!-A746</f>
        <v>#REF!</v>
      </c>
      <c r="AK746" s="16"/>
      <c r="AL746" s="9">
        <f t="shared" si="162"/>
        <v>1458383183.83</v>
      </c>
      <c r="AM746" s="16"/>
      <c r="AN746" s="16"/>
      <c r="AO746" s="16"/>
      <c r="AP746" s="16"/>
      <c r="AQ746" s="12" t="e">
        <f>#REF!+#REF!+#REF!</f>
        <v>#REF!</v>
      </c>
      <c r="AR746" s="12">
        <f t="shared" si="159"/>
        <v>-276412.37</v>
      </c>
      <c r="AS746" s="12" t="e">
        <f>#REF!-AU746+#REF!+#REF!</f>
        <v>#REF!</v>
      </c>
      <c r="AT746" s="12" t="e">
        <f>AS746-VLOOKUP(A746,[1]选股结果!$A$2:$BJ$3005,48,FALSE)*0.08</f>
        <v>#REF!</v>
      </c>
      <c r="AU746" s="12">
        <f t="shared" si="163"/>
        <v>-99093856.58</v>
      </c>
      <c r="AV746" s="12" t="e">
        <f>#REF!+S746+H746</f>
        <v>#REF!</v>
      </c>
      <c r="AW746" s="12" t="e">
        <f t="shared" si="164"/>
        <v>#REF!</v>
      </c>
      <c r="AX746" s="12" t="e">
        <f t="shared" si="165"/>
        <v>#REF!</v>
      </c>
      <c r="AY746" s="12" t="e">
        <f t="shared" si="166"/>
        <v>#REF!</v>
      </c>
      <c r="AZ746" s="12">
        <f t="shared" si="160"/>
        <v>-6681255600.98</v>
      </c>
      <c r="BA746" s="12">
        <f t="shared" si="161"/>
        <v>-355241435.800001</v>
      </c>
      <c r="BB746" s="12" t="e">
        <f t="shared" si="167"/>
        <v>#REF!</v>
      </c>
    </row>
    <row r="747" spans="1:54">
      <c r="A747" s="5" t="s">
        <v>1543</v>
      </c>
      <c r="B747" s="5" t="s">
        <v>1544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168"/>
        <v>6671828128.16</v>
      </c>
      <c r="AF747" s="9">
        <f t="shared" si="169"/>
        <v>7052493453.86</v>
      </c>
      <c r="AG747" s="9">
        <f t="shared" si="170"/>
        <v>-352658973.230001</v>
      </c>
      <c r="AH747" s="9">
        <f t="shared" si="171"/>
        <v>-350870165.910001</v>
      </c>
      <c r="AI747" s="9">
        <f t="shared" si="172"/>
        <v>-442553532.340001</v>
      </c>
      <c r="AJ747" s="12" t="e">
        <f>#REF!-A747</f>
        <v>#REF!</v>
      </c>
      <c r="AK747" s="16"/>
      <c r="AL747" s="9">
        <f t="shared" si="162"/>
        <v>1144218681.97</v>
      </c>
      <c r="AM747" s="16"/>
      <c r="AN747" s="16"/>
      <c r="AO747" s="16"/>
      <c r="AP747" s="16"/>
      <c r="AQ747" s="12" t="e">
        <f>#REF!+#REF!+#REF!</f>
        <v>#REF!</v>
      </c>
      <c r="AR747" s="12">
        <f t="shared" si="159"/>
        <v>-5598686.21</v>
      </c>
      <c r="AS747" s="12" t="e">
        <f>#REF!-AU747+#REF!+#REF!</f>
        <v>#REF!</v>
      </c>
      <c r="AT747" s="12" t="e">
        <f>AS747-VLOOKUP(A747,[1]选股结果!$A$2:$BJ$3005,48,FALSE)*0.08</f>
        <v>#REF!</v>
      </c>
      <c r="AU747" s="12">
        <f t="shared" si="163"/>
        <v>91683366.43</v>
      </c>
      <c r="AV747" s="12" t="e">
        <f>#REF!+S747+H747</f>
        <v>#REF!</v>
      </c>
      <c r="AW747" s="12" t="e">
        <f t="shared" si="164"/>
        <v>#REF!</v>
      </c>
      <c r="AX747" s="12" t="e">
        <f t="shared" si="165"/>
        <v>#REF!</v>
      </c>
      <c r="AY747" s="12" t="e">
        <f t="shared" si="166"/>
        <v>#REF!</v>
      </c>
      <c r="AZ747" s="12">
        <f t="shared" si="160"/>
        <v>-7363219562.1</v>
      </c>
      <c r="BA747" s="12">
        <f t="shared" si="161"/>
        <v>-352658973.230001</v>
      </c>
      <c r="BB747" s="12" t="e">
        <f t="shared" si="167"/>
        <v>#REF!</v>
      </c>
    </row>
    <row r="748" spans="1:54">
      <c r="A748" s="5" t="s">
        <v>1545</v>
      </c>
      <c r="B748" s="5" t="s">
        <v>1546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168"/>
        <v>6665307512.02</v>
      </c>
      <c r="AF748" s="9">
        <f t="shared" si="169"/>
        <v>6394065876.19</v>
      </c>
      <c r="AG748" s="9">
        <f t="shared" si="170"/>
        <v>229281177.380001</v>
      </c>
      <c r="AH748" s="9">
        <f t="shared" si="171"/>
        <v>230148888.380001</v>
      </c>
      <c r="AI748" s="9">
        <f t="shared" si="172"/>
        <v>170720522.290001</v>
      </c>
      <c r="AJ748" s="12" t="e">
        <f>#REF!-A748</f>
        <v>#REF!</v>
      </c>
      <c r="AK748" s="16"/>
      <c r="AL748" s="9">
        <f t="shared" si="162"/>
        <v>203040855.21</v>
      </c>
      <c r="AM748" s="16"/>
      <c r="AN748" s="16"/>
      <c r="AO748" s="16"/>
      <c r="AP748" s="16"/>
      <c r="AQ748" s="12" t="e">
        <f>#REF!+#REF!+#REF!</f>
        <v>#REF!</v>
      </c>
      <c r="AR748" s="12">
        <f t="shared" si="159"/>
        <v>-1413681.42</v>
      </c>
      <c r="AS748" s="12" t="e">
        <f>#REF!-AU748+#REF!+#REF!</f>
        <v>#REF!</v>
      </c>
      <c r="AT748" s="12" t="e">
        <f>AS748-VLOOKUP(A748,[1]选股结果!$A$2:$BJ$3005,48,FALSE)*0.08</f>
        <v>#REF!</v>
      </c>
      <c r="AU748" s="12">
        <f t="shared" si="163"/>
        <v>59428366.09</v>
      </c>
      <c r="AV748" s="12" t="e">
        <f>#REF!+S748+H748</f>
        <v>#REF!</v>
      </c>
      <c r="AW748" s="12" t="e">
        <f t="shared" si="164"/>
        <v>#REF!</v>
      </c>
      <c r="AX748" s="12" t="e">
        <f t="shared" si="165"/>
        <v>#REF!</v>
      </c>
      <c r="AY748" s="12" t="e">
        <f t="shared" si="166"/>
        <v>#REF!</v>
      </c>
      <c r="AZ748" s="12">
        <f t="shared" si="160"/>
        <v>-6730899632.3</v>
      </c>
      <c r="BA748" s="12">
        <f t="shared" si="161"/>
        <v>229281177.380001</v>
      </c>
      <c r="BB748" s="12" t="e">
        <f t="shared" si="167"/>
        <v>#REF!</v>
      </c>
    </row>
    <row r="749" spans="1:54">
      <c r="A749" s="5" t="s">
        <v>1547</v>
      </c>
      <c r="B749" s="5" t="s">
        <v>1548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168"/>
        <v>6651294163.73</v>
      </c>
      <c r="AF749" s="9">
        <f t="shared" si="169"/>
        <v>6274197135.86</v>
      </c>
      <c r="AG749" s="9">
        <f t="shared" si="170"/>
        <v>543013107.66</v>
      </c>
      <c r="AH749" s="9">
        <f t="shared" si="171"/>
        <v>541917819.45</v>
      </c>
      <c r="AI749" s="9">
        <f t="shared" si="172"/>
        <v>473583663.45</v>
      </c>
      <c r="AJ749" s="12" t="e">
        <f>#REF!-A749</f>
        <v>#REF!</v>
      </c>
      <c r="AK749" s="16"/>
      <c r="AL749" s="9">
        <f t="shared" si="162"/>
        <v>493386093.19</v>
      </c>
      <c r="AM749" s="16"/>
      <c r="AN749" s="16"/>
      <c r="AO749" s="16"/>
      <c r="AP749" s="16"/>
      <c r="AQ749" s="12" t="e">
        <f>#REF!+#REF!+#REF!</f>
        <v>#REF!</v>
      </c>
      <c r="AR749" s="12">
        <f t="shared" si="159"/>
        <v>-797577.62</v>
      </c>
      <c r="AS749" s="12" t="e">
        <f>#REF!-AU749+#REF!+#REF!</f>
        <v>#REF!</v>
      </c>
      <c r="AT749" s="12" t="e">
        <f>AS749-VLOOKUP(A749,[1]选股结果!$A$2:$BJ$3005,48,FALSE)*0.08</f>
        <v>#REF!</v>
      </c>
      <c r="AU749" s="12">
        <f t="shared" si="163"/>
        <v>68334156.0000001</v>
      </c>
      <c r="AV749" s="12" t="e">
        <f>#REF!+S749+H749</f>
        <v>#REF!</v>
      </c>
      <c r="AW749" s="12" t="e">
        <f t="shared" si="164"/>
        <v>#REF!</v>
      </c>
      <c r="AX749" s="12" t="e">
        <f t="shared" si="165"/>
        <v>#REF!</v>
      </c>
      <c r="AY749" s="12" t="e">
        <f t="shared" si="166"/>
        <v>#REF!</v>
      </c>
      <c r="AZ749" s="12">
        <f t="shared" si="160"/>
        <v>-6694394659.54</v>
      </c>
      <c r="BA749" s="12">
        <f t="shared" si="161"/>
        <v>543013107.66</v>
      </c>
      <c r="BB749" s="12" t="e">
        <f t="shared" si="167"/>
        <v>#REF!</v>
      </c>
    </row>
    <row r="750" spans="1:54">
      <c r="A750" s="5" t="s">
        <v>1549</v>
      </c>
      <c r="B750" s="5" t="s">
        <v>1550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168"/>
        <v>6649796483.14</v>
      </c>
      <c r="AF750" s="9">
        <f t="shared" si="169"/>
        <v>6400896056.39</v>
      </c>
      <c r="AG750" s="9">
        <f t="shared" si="170"/>
        <v>275836694.83</v>
      </c>
      <c r="AH750" s="9">
        <f t="shared" si="171"/>
        <v>279822840.86</v>
      </c>
      <c r="AI750" s="9">
        <f t="shared" si="172"/>
        <v>247764055.74</v>
      </c>
      <c r="AJ750" s="12" t="e">
        <f>#REF!-A750</f>
        <v>#REF!</v>
      </c>
      <c r="AK750" s="16"/>
      <c r="AL750" s="9">
        <f t="shared" si="162"/>
        <v>1317007886.44</v>
      </c>
      <c r="AM750" s="16"/>
      <c r="AN750" s="16"/>
      <c r="AO750" s="16"/>
      <c r="AP750" s="16"/>
      <c r="AQ750" s="12" t="e">
        <f>#REF!+#REF!+#REF!</f>
        <v>#REF!</v>
      </c>
      <c r="AR750" s="12">
        <f t="shared" si="159"/>
        <v>-6182828.98</v>
      </c>
      <c r="AS750" s="12" t="e">
        <f>#REF!-AU750+#REF!+#REF!</f>
        <v>#REF!</v>
      </c>
      <c r="AT750" s="12" t="e">
        <f>AS750-VLOOKUP(A750,[1]选股结果!$A$2:$BJ$3005,48,FALSE)*0.08</f>
        <v>#REF!</v>
      </c>
      <c r="AU750" s="12">
        <f t="shared" si="163"/>
        <v>32058785.12</v>
      </c>
      <c r="AV750" s="12" t="e">
        <f>#REF!+S750+H750</f>
        <v>#REF!</v>
      </c>
      <c r="AW750" s="12" t="e">
        <f t="shared" si="164"/>
        <v>#REF!</v>
      </c>
      <c r="AX750" s="12" t="e">
        <f t="shared" si="165"/>
        <v>#REF!</v>
      </c>
      <c r="AY750" s="12" t="e">
        <f t="shared" si="166"/>
        <v>#REF!</v>
      </c>
      <c r="AZ750" s="12">
        <f t="shared" si="160"/>
        <v>-6746413176.25</v>
      </c>
      <c r="BA750" s="12">
        <f t="shared" si="161"/>
        <v>275836694.83</v>
      </c>
      <c r="BB750" s="12" t="e">
        <f t="shared" si="167"/>
        <v>#REF!</v>
      </c>
    </row>
    <row r="751" spans="1:54">
      <c r="A751" s="5" t="s">
        <v>1551</v>
      </c>
      <c r="B751" s="5" t="s">
        <v>1552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168"/>
        <v>6648061923.24</v>
      </c>
      <c r="AF751" s="9">
        <f t="shared" si="169"/>
        <v>45756585.73</v>
      </c>
      <c r="AG751" s="9">
        <f t="shared" si="170"/>
        <v>7878001412.68</v>
      </c>
      <c r="AH751" s="9">
        <f t="shared" si="171"/>
        <v>7879178003.1</v>
      </c>
      <c r="AI751" s="9">
        <f t="shared" si="172"/>
        <v>7170119130.44</v>
      </c>
      <c r="AJ751" s="12" t="e">
        <f>#REF!-A751</f>
        <v>#REF!</v>
      </c>
      <c r="AK751" s="16"/>
      <c r="AL751" s="9">
        <f t="shared" si="162"/>
        <v>45378201.43</v>
      </c>
      <c r="AM751" s="16"/>
      <c r="AN751" s="16"/>
      <c r="AO751" s="16"/>
      <c r="AP751" s="16"/>
      <c r="AQ751" s="12" t="e">
        <f>#REF!+#REF!+#REF!</f>
        <v>#REF!</v>
      </c>
      <c r="AR751" s="12">
        <f t="shared" si="159"/>
        <v>-4567956.83</v>
      </c>
      <c r="AS751" s="12" t="e">
        <f>#REF!-AU751+#REF!+#REF!</f>
        <v>#REF!</v>
      </c>
      <c r="AT751" s="12" t="e">
        <f>AS751-VLOOKUP(A751,[1]选股结果!$A$2:$BJ$3005,48,FALSE)*0.08</f>
        <v>#REF!</v>
      </c>
      <c r="AU751" s="12">
        <f t="shared" si="163"/>
        <v>709058872.660001</v>
      </c>
      <c r="AV751" s="12" t="e">
        <f>#REF!+S751+H751</f>
        <v>#REF!</v>
      </c>
      <c r="AW751" s="12" t="e">
        <f t="shared" si="164"/>
        <v>#REF!</v>
      </c>
      <c r="AX751" s="12" t="e">
        <f t="shared" si="165"/>
        <v>#REF!</v>
      </c>
      <c r="AY751" s="12" t="e">
        <f t="shared" si="166"/>
        <v>#REF!</v>
      </c>
      <c r="AZ751" s="12">
        <f t="shared" si="160"/>
        <v>-7319323533.41</v>
      </c>
      <c r="BA751" s="12">
        <f t="shared" si="161"/>
        <v>7878001412.68</v>
      </c>
      <c r="BB751" s="12" t="e">
        <f t="shared" si="167"/>
        <v>#REF!</v>
      </c>
    </row>
    <row r="752" spans="1:54">
      <c r="A752" s="5" t="s">
        <v>1553</v>
      </c>
      <c r="B752" s="5" t="s">
        <v>1554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168"/>
        <v>6638953683.98</v>
      </c>
      <c r="AF752" s="9">
        <f t="shared" si="169"/>
        <v>5982077441.62</v>
      </c>
      <c r="AG752" s="9">
        <f t="shared" si="170"/>
        <v>550230397.520001</v>
      </c>
      <c r="AH752" s="9">
        <f t="shared" si="171"/>
        <v>542447616.170001</v>
      </c>
      <c r="AI752" s="9">
        <f t="shared" si="172"/>
        <v>478217019.480001</v>
      </c>
      <c r="AJ752" s="12" t="e">
        <f>#REF!-A752</f>
        <v>#REF!</v>
      </c>
      <c r="AK752" s="16"/>
      <c r="AL752" s="9">
        <f t="shared" si="162"/>
        <v>242567916.71</v>
      </c>
      <c r="AM752" s="16"/>
      <c r="AN752" s="16"/>
      <c r="AO752" s="16"/>
      <c r="AP752" s="16"/>
      <c r="AQ752" s="12" t="e">
        <f>#REF!+#REF!+#REF!</f>
        <v>#REF!</v>
      </c>
      <c r="AR752" s="12">
        <f t="shared" si="159"/>
        <v>-375851.33</v>
      </c>
      <c r="AS752" s="12" t="e">
        <f>#REF!-AU752+#REF!+#REF!</f>
        <v>#REF!</v>
      </c>
      <c r="AT752" s="12" t="e">
        <f>AS752-VLOOKUP(A752,[1]选股结果!$A$2:$BJ$3005,48,FALSE)*0.08</f>
        <v>#REF!</v>
      </c>
      <c r="AU752" s="12">
        <f t="shared" si="163"/>
        <v>64230596.6900001</v>
      </c>
      <c r="AV752" s="12" t="e">
        <f>#REF!+S752+H752</f>
        <v>#REF!</v>
      </c>
      <c r="AW752" s="12" t="e">
        <f t="shared" si="164"/>
        <v>#REF!</v>
      </c>
      <c r="AX752" s="12" t="e">
        <f t="shared" si="165"/>
        <v>#REF!</v>
      </c>
      <c r="AY752" s="12" t="e">
        <f t="shared" si="166"/>
        <v>#REF!</v>
      </c>
      <c r="AZ752" s="12">
        <f t="shared" si="160"/>
        <v>-6733599283.63</v>
      </c>
      <c r="BA752" s="12">
        <f t="shared" si="161"/>
        <v>550230397.520001</v>
      </c>
      <c r="BB752" s="12" t="e">
        <f t="shared" si="167"/>
        <v>#REF!</v>
      </c>
    </row>
    <row r="753" spans="1:54">
      <c r="A753" s="5" t="s">
        <v>1555</v>
      </c>
      <c r="B753" s="5" t="s">
        <v>1556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168"/>
        <v>6626131794.19</v>
      </c>
      <c r="AF753" s="9">
        <f t="shared" si="169"/>
        <v>4810537807.92</v>
      </c>
      <c r="AG753" s="9">
        <f t="shared" si="170"/>
        <v>2333853551.81</v>
      </c>
      <c r="AH753" s="9">
        <f t="shared" si="171"/>
        <v>2345419218.16</v>
      </c>
      <c r="AI753" s="9">
        <f t="shared" si="172"/>
        <v>1988049458.4</v>
      </c>
      <c r="AJ753" s="12" t="e">
        <f>#REF!-A753</f>
        <v>#REF!</v>
      </c>
      <c r="AK753" s="16"/>
      <c r="AL753" s="9">
        <f t="shared" si="162"/>
        <v>313462381.61</v>
      </c>
      <c r="AM753" s="16"/>
      <c r="AN753" s="16"/>
      <c r="AO753" s="16"/>
      <c r="AP753" s="16"/>
      <c r="AQ753" s="12" t="e">
        <f>#REF!+#REF!+#REF!</f>
        <v>#REF!</v>
      </c>
      <c r="AR753" s="12">
        <f t="shared" si="159"/>
        <v>-14585845.53</v>
      </c>
      <c r="AS753" s="12" t="e">
        <f>#REF!-AU753+#REF!+#REF!</f>
        <v>#REF!</v>
      </c>
      <c r="AT753" s="12" t="e">
        <f>AS753-VLOOKUP(A753,[1]选股结果!$A$2:$BJ$3005,48,FALSE)*0.08</f>
        <v>#REF!</v>
      </c>
      <c r="AU753" s="12">
        <f t="shared" si="163"/>
        <v>357369759.76</v>
      </c>
      <c r="AV753" s="12" t="e">
        <f>#REF!+S753+H753</f>
        <v>#REF!</v>
      </c>
      <c r="AW753" s="12" t="e">
        <f t="shared" si="164"/>
        <v>#REF!</v>
      </c>
      <c r="AX753" s="12" t="e">
        <f t="shared" si="165"/>
        <v>#REF!</v>
      </c>
      <c r="AY753" s="12" t="e">
        <f t="shared" si="166"/>
        <v>#REF!</v>
      </c>
      <c r="AZ753" s="12">
        <f t="shared" si="160"/>
        <v>-7527940513.86</v>
      </c>
      <c r="BA753" s="12">
        <f t="shared" si="161"/>
        <v>2333853551.81</v>
      </c>
      <c r="BB753" s="12" t="e">
        <f t="shared" si="167"/>
        <v>#REF!</v>
      </c>
    </row>
    <row r="754" spans="1:54">
      <c r="A754" s="5" t="s">
        <v>1557</v>
      </c>
      <c r="B754" s="5" t="s">
        <v>1558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168"/>
        <v>6623025300.84</v>
      </c>
      <c r="AF754" s="9">
        <f t="shared" si="169"/>
        <v>4634010208.29</v>
      </c>
      <c r="AG754" s="9">
        <f t="shared" si="170"/>
        <v>1854737963.66</v>
      </c>
      <c r="AH754" s="9">
        <f t="shared" si="171"/>
        <v>1885995102.77</v>
      </c>
      <c r="AI754" s="9">
        <f t="shared" si="172"/>
        <v>1616641242.83</v>
      </c>
      <c r="AJ754" s="12" t="e">
        <f>#REF!-A754</f>
        <v>#REF!</v>
      </c>
      <c r="AK754" s="16"/>
      <c r="AL754" s="9">
        <f t="shared" si="162"/>
        <v>412341620.18</v>
      </c>
      <c r="AM754" s="16"/>
      <c r="AN754" s="16"/>
      <c r="AO754" s="16"/>
      <c r="AP754" s="16"/>
      <c r="AQ754" s="12" t="e">
        <f>#REF!+#REF!+#REF!</f>
        <v>#REF!</v>
      </c>
      <c r="AR754" s="12">
        <f t="shared" si="159"/>
        <v>-33535020.2</v>
      </c>
      <c r="AS754" s="12" t="e">
        <f>#REF!-AU754+#REF!+#REF!</f>
        <v>#REF!</v>
      </c>
      <c r="AT754" s="12" t="e">
        <f>AS754-VLOOKUP(A754,[1]选股结果!$A$2:$BJ$3005,48,FALSE)*0.08</f>
        <v>#REF!</v>
      </c>
      <c r="AU754" s="12">
        <f t="shared" si="163"/>
        <v>269353859.94</v>
      </c>
      <c r="AV754" s="12" t="e">
        <f>#REF!+S754+H754</f>
        <v>#REF!</v>
      </c>
      <c r="AW754" s="12" t="e">
        <f t="shared" si="164"/>
        <v>#REF!</v>
      </c>
      <c r="AX754" s="12" t="e">
        <f t="shared" si="165"/>
        <v>#REF!</v>
      </c>
      <c r="AY754" s="12" t="e">
        <f t="shared" si="166"/>
        <v>#REF!</v>
      </c>
      <c r="AZ754" s="12">
        <f t="shared" si="160"/>
        <v>-6911145022.28</v>
      </c>
      <c r="BA754" s="12">
        <f t="shared" si="161"/>
        <v>1854737963.66</v>
      </c>
      <c r="BB754" s="12" t="e">
        <f t="shared" si="167"/>
        <v>#REF!</v>
      </c>
    </row>
    <row r="755" spans="1:54">
      <c r="A755" s="5" t="s">
        <v>1559</v>
      </c>
      <c r="B755" s="5" t="s">
        <v>1560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168"/>
        <v>6622859433.96</v>
      </c>
      <c r="AF755" s="9">
        <f t="shared" si="169"/>
        <v>6366691412.81</v>
      </c>
      <c r="AG755" s="9">
        <f t="shared" si="170"/>
        <v>258394102.750002</v>
      </c>
      <c r="AH755" s="9">
        <f t="shared" si="171"/>
        <v>260429652.620002</v>
      </c>
      <c r="AI755" s="9">
        <f t="shared" si="172"/>
        <v>233581623.090002</v>
      </c>
      <c r="AJ755" s="12" t="e">
        <f>#REF!-A755</f>
        <v>#REF!</v>
      </c>
      <c r="AK755" s="16"/>
      <c r="AL755" s="9">
        <f t="shared" si="162"/>
        <v>499365326.99</v>
      </c>
      <c r="AM755" s="16"/>
      <c r="AN755" s="16"/>
      <c r="AO755" s="16"/>
      <c r="AP755" s="16"/>
      <c r="AQ755" s="12" t="e">
        <f>#REF!+#REF!+#REF!</f>
        <v>#REF!</v>
      </c>
      <c r="AR755" s="12">
        <f t="shared" si="159"/>
        <v>-2604542.77</v>
      </c>
      <c r="AS755" s="12" t="e">
        <f>#REF!-AU755+#REF!+#REF!</f>
        <v>#REF!</v>
      </c>
      <c r="AT755" s="12" t="e">
        <f>AS755-VLOOKUP(A755,[1]选股结果!$A$2:$BJ$3005,48,FALSE)*0.08</f>
        <v>#REF!</v>
      </c>
      <c r="AU755" s="12">
        <f t="shared" si="163"/>
        <v>26848029.53</v>
      </c>
      <c r="AV755" s="12" t="e">
        <f>#REF!+S755+H755</f>
        <v>#REF!</v>
      </c>
      <c r="AW755" s="12" t="e">
        <f t="shared" si="164"/>
        <v>#REF!</v>
      </c>
      <c r="AX755" s="12" t="e">
        <f t="shared" si="165"/>
        <v>#REF!</v>
      </c>
      <c r="AY755" s="12" t="e">
        <f t="shared" si="166"/>
        <v>#REF!</v>
      </c>
      <c r="AZ755" s="12">
        <f t="shared" si="160"/>
        <v>-6624407733.88</v>
      </c>
      <c r="BA755" s="12">
        <f t="shared" si="161"/>
        <v>258394102.750002</v>
      </c>
      <c r="BB755" s="12" t="e">
        <f t="shared" si="167"/>
        <v>#REF!</v>
      </c>
    </row>
    <row r="756" spans="1:54">
      <c r="A756" s="5" t="s">
        <v>1561</v>
      </c>
      <c r="B756" s="5" t="s">
        <v>1562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168"/>
        <v>6608330801.9</v>
      </c>
      <c r="AF756" s="9">
        <f t="shared" si="169"/>
        <v>5828218607.54</v>
      </c>
      <c r="AG756" s="9">
        <f t="shared" si="170"/>
        <v>736237871.54</v>
      </c>
      <c r="AH756" s="9">
        <f t="shared" si="171"/>
        <v>727792174.49</v>
      </c>
      <c r="AI756" s="9">
        <f t="shared" si="172"/>
        <v>564788314.33</v>
      </c>
      <c r="AJ756" s="12" t="e">
        <f>#REF!-A756</f>
        <v>#REF!</v>
      </c>
      <c r="AK756" s="16"/>
      <c r="AL756" s="9">
        <f t="shared" si="162"/>
        <v>184610015.34</v>
      </c>
      <c r="AM756" s="16"/>
      <c r="AN756" s="16"/>
      <c r="AO756" s="16"/>
      <c r="AP756" s="16"/>
      <c r="AQ756" s="12" t="e">
        <f>#REF!+#REF!+#REF!</f>
        <v>#REF!</v>
      </c>
      <c r="AR756" s="12">
        <f t="shared" si="159"/>
        <v>-1480813.92</v>
      </c>
      <c r="AS756" s="12" t="e">
        <f>#REF!-AU756+#REF!+#REF!</f>
        <v>#REF!</v>
      </c>
      <c r="AT756" s="12" t="e">
        <f>AS756-VLOOKUP(A756,[1]选股结果!$A$2:$BJ$3005,48,FALSE)*0.08</f>
        <v>#REF!</v>
      </c>
      <c r="AU756" s="12">
        <f t="shared" si="163"/>
        <v>163003860.16</v>
      </c>
      <c r="AV756" s="12" t="e">
        <f>#REF!+S756+H756</f>
        <v>#REF!</v>
      </c>
      <c r="AW756" s="12" t="e">
        <f t="shared" si="164"/>
        <v>#REF!</v>
      </c>
      <c r="AX756" s="12" t="e">
        <f t="shared" si="165"/>
        <v>#REF!</v>
      </c>
      <c r="AY756" s="12" t="e">
        <f t="shared" si="166"/>
        <v>#REF!</v>
      </c>
      <c r="AZ756" s="12">
        <f t="shared" si="160"/>
        <v>-6849183659.92</v>
      </c>
      <c r="BA756" s="12">
        <f t="shared" si="161"/>
        <v>736237871.54</v>
      </c>
      <c r="BB756" s="12" t="e">
        <f t="shared" si="167"/>
        <v>#REF!</v>
      </c>
    </row>
    <row r="757" spans="1:54">
      <c r="A757" s="5" t="s">
        <v>1563</v>
      </c>
      <c r="B757" s="5" t="s">
        <v>1564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168"/>
        <v>6601525937.41</v>
      </c>
      <c r="AF757" s="9">
        <f t="shared" si="169"/>
        <v>6432895164.17</v>
      </c>
      <c r="AG757" s="9">
        <f t="shared" si="170"/>
        <v>176899123.259999</v>
      </c>
      <c r="AH757" s="9">
        <f t="shared" si="171"/>
        <v>182000957.149999</v>
      </c>
      <c r="AI757" s="9">
        <f t="shared" si="172"/>
        <v>159447944.679999</v>
      </c>
      <c r="AJ757" s="12" t="e">
        <f>#REF!-A757</f>
        <v>#REF!</v>
      </c>
      <c r="AK757" s="16"/>
      <c r="AL757" s="9">
        <f t="shared" si="162"/>
        <v>936443428.8</v>
      </c>
      <c r="AM757" s="16"/>
      <c r="AN757" s="16"/>
      <c r="AO757" s="16"/>
      <c r="AP757" s="16"/>
      <c r="AQ757" s="12" t="e">
        <f>#REF!+#REF!+#REF!</f>
        <v>#REF!</v>
      </c>
      <c r="AR757" s="12">
        <f t="shared" si="159"/>
        <v>-6487530.22</v>
      </c>
      <c r="AS757" s="12" t="e">
        <f>#REF!-AU757+#REF!+#REF!</f>
        <v>#REF!</v>
      </c>
      <c r="AT757" s="12" t="e">
        <f>AS757-VLOOKUP(A757,[1]选股结果!$A$2:$BJ$3005,48,FALSE)*0.08</f>
        <v>#REF!</v>
      </c>
      <c r="AU757" s="12">
        <f t="shared" si="163"/>
        <v>22553012.47</v>
      </c>
      <c r="AV757" s="12" t="e">
        <f>#REF!+S757+H757</f>
        <v>#REF!</v>
      </c>
      <c r="AW757" s="12" t="e">
        <f t="shared" si="164"/>
        <v>#REF!</v>
      </c>
      <c r="AX757" s="12" t="e">
        <f t="shared" si="165"/>
        <v>#REF!</v>
      </c>
      <c r="AY757" s="12" t="e">
        <f t="shared" si="166"/>
        <v>#REF!</v>
      </c>
      <c r="AZ757" s="12">
        <f t="shared" si="160"/>
        <v>-6524284292.36</v>
      </c>
      <c r="BA757" s="12">
        <f t="shared" si="161"/>
        <v>176899123.259999</v>
      </c>
      <c r="BB757" s="12" t="e">
        <f t="shared" si="167"/>
        <v>#REF!</v>
      </c>
    </row>
    <row r="758" spans="1:54">
      <c r="A758" s="5" t="s">
        <v>1565</v>
      </c>
      <c r="B758" s="5" t="s">
        <v>1566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168"/>
        <v>6572760919.72</v>
      </c>
      <c r="AF758" s="9">
        <f t="shared" si="169"/>
        <v>4035656412.98</v>
      </c>
      <c r="AG758" s="9">
        <f t="shared" si="170"/>
        <v>3620853093.56</v>
      </c>
      <c r="AH758" s="9">
        <f t="shared" si="171"/>
        <v>3609962562.06</v>
      </c>
      <c r="AI758" s="9">
        <f t="shared" si="172"/>
        <v>3380888867.38</v>
      </c>
      <c r="AJ758" s="12" t="e">
        <f>#REF!-A758</f>
        <v>#REF!</v>
      </c>
      <c r="AK758" s="16"/>
      <c r="AL758" s="9">
        <f t="shared" si="162"/>
        <v>603127045.41</v>
      </c>
      <c r="AM758" s="16"/>
      <c r="AN758" s="16"/>
      <c r="AO758" s="16"/>
      <c r="AP758" s="16"/>
      <c r="AQ758" s="12" t="e">
        <f>#REF!+#REF!+#REF!</f>
        <v>#REF!</v>
      </c>
      <c r="AR758" s="12">
        <f t="shared" si="159"/>
        <v>-5478825.62</v>
      </c>
      <c r="AS758" s="12" t="e">
        <f>#REF!-AU758+#REF!+#REF!</f>
        <v>#REF!</v>
      </c>
      <c r="AT758" s="12" t="e">
        <f>AS758-VLOOKUP(A758,[1]选股结果!$A$2:$BJ$3005,48,FALSE)*0.08</f>
        <v>#REF!</v>
      </c>
      <c r="AU758" s="12">
        <f t="shared" si="163"/>
        <v>229073694.68</v>
      </c>
      <c r="AV758" s="12" t="e">
        <f>#REF!+S758+H758</f>
        <v>#REF!</v>
      </c>
      <c r="AW758" s="12" t="e">
        <f t="shared" si="164"/>
        <v>#REF!</v>
      </c>
      <c r="AX758" s="12" t="e">
        <f t="shared" si="165"/>
        <v>#REF!</v>
      </c>
      <c r="AY758" s="12" t="e">
        <f t="shared" si="166"/>
        <v>#REF!</v>
      </c>
      <c r="AZ758" s="12">
        <f t="shared" si="160"/>
        <v>-6940461636.55</v>
      </c>
      <c r="BA758" s="12">
        <f t="shared" si="161"/>
        <v>3620853093.56</v>
      </c>
      <c r="BB758" s="12" t="e">
        <f t="shared" si="167"/>
        <v>#REF!</v>
      </c>
    </row>
    <row r="759" spans="1:54">
      <c r="A759" s="5" t="s">
        <v>1567</v>
      </c>
      <c r="B759" s="5" t="s">
        <v>1568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168"/>
        <v>6568572635.96</v>
      </c>
      <c r="AF759" s="9">
        <f t="shared" si="169"/>
        <v>6235826146.68</v>
      </c>
      <c r="AG759" s="9">
        <f t="shared" si="170"/>
        <v>331666296.889999</v>
      </c>
      <c r="AH759" s="9">
        <f t="shared" si="171"/>
        <v>332562819.779999</v>
      </c>
      <c r="AI759" s="9">
        <f t="shared" si="172"/>
        <v>226489676.239999</v>
      </c>
      <c r="AJ759" s="12" t="e">
        <f>#REF!-A759</f>
        <v>#REF!</v>
      </c>
      <c r="AK759" s="16"/>
      <c r="AL759" s="9">
        <f t="shared" si="162"/>
        <v>1608989104.45</v>
      </c>
      <c r="AM759" s="16"/>
      <c r="AN759" s="16"/>
      <c r="AO759" s="16"/>
      <c r="AP759" s="16"/>
      <c r="AQ759" s="12" t="e">
        <f>#REF!+#REF!+#REF!</f>
        <v>#REF!</v>
      </c>
      <c r="AR759" s="12">
        <f t="shared" si="159"/>
        <v>-2254255.19</v>
      </c>
      <c r="AS759" s="12" t="e">
        <f>#REF!-AU759+#REF!+#REF!</f>
        <v>#REF!</v>
      </c>
      <c r="AT759" s="12" t="e">
        <f>AS759-VLOOKUP(A759,[1]选股结果!$A$2:$BJ$3005,48,FALSE)*0.08</f>
        <v>#REF!</v>
      </c>
      <c r="AU759" s="12">
        <f t="shared" si="163"/>
        <v>106073143.54</v>
      </c>
      <c r="AV759" s="12" t="e">
        <f>#REF!+S759+H759</f>
        <v>#REF!</v>
      </c>
      <c r="AW759" s="12" t="e">
        <f t="shared" si="164"/>
        <v>#REF!</v>
      </c>
      <c r="AX759" s="12" t="e">
        <f t="shared" si="165"/>
        <v>#REF!</v>
      </c>
      <c r="AY759" s="12" t="e">
        <f t="shared" si="166"/>
        <v>#REF!</v>
      </c>
      <c r="AZ759" s="12">
        <f t="shared" si="160"/>
        <v>-6615001380.99</v>
      </c>
      <c r="BA759" s="12">
        <f t="shared" si="161"/>
        <v>331666296.889999</v>
      </c>
      <c r="BB759" s="12" t="e">
        <f t="shared" si="167"/>
        <v>#REF!</v>
      </c>
    </row>
    <row r="760" spans="1:54">
      <c r="A760" s="5" t="s">
        <v>1569</v>
      </c>
      <c r="B760" s="5" t="s">
        <v>1570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168"/>
        <v>6539112739.8</v>
      </c>
      <c r="AF760" s="9">
        <f t="shared" si="169"/>
        <v>4711228913.67</v>
      </c>
      <c r="AG760" s="9">
        <f t="shared" si="170"/>
        <v>1874956683.64</v>
      </c>
      <c r="AH760" s="9">
        <f t="shared" si="171"/>
        <v>1877517218.12</v>
      </c>
      <c r="AI760" s="9">
        <f t="shared" si="172"/>
        <v>1407093284.9</v>
      </c>
      <c r="AJ760" s="12" t="e">
        <f>#REF!-A760</f>
        <v>#REF!</v>
      </c>
      <c r="AK760" s="16"/>
      <c r="AL760" s="9">
        <f t="shared" si="162"/>
        <v>394196869.91</v>
      </c>
      <c r="AM760" s="16"/>
      <c r="AN760" s="16"/>
      <c r="AO760" s="16"/>
      <c r="AP760" s="16"/>
      <c r="AQ760" s="12" t="e">
        <f>#REF!+#REF!+#REF!</f>
        <v>#REF!</v>
      </c>
      <c r="AR760" s="12">
        <f t="shared" si="159"/>
        <v>-10266022.63</v>
      </c>
      <c r="AS760" s="12" t="e">
        <f>#REF!-AU760+#REF!+#REF!</f>
        <v>#REF!</v>
      </c>
      <c r="AT760" s="12" t="e">
        <f>AS760-VLOOKUP(A760,[1]选股结果!$A$2:$BJ$3005,48,FALSE)*0.08</f>
        <v>#REF!</v>
      </c>
      <c r="AU760" s="12">
        <f t="shared" si="163"/>
        <v>470423933.22</v>
      </c>
      <c r="AV760" s="12" t="e">
        <f>#REF!+S760+H760</f>
        <v>#REF!</v>
      </c>
      <c r="AW760" s="12" t="e">
        <f t="shared" si="164"/>
        <v>#REF!</v>
      </c>
      <c r="AX760" s="12" t="e">
        <f t="shared" si="165"/>
        <v>#REF!</v>
      </c>
      <c r="AY760" s="12" t="e">
        <f t="shared" si="166"/>
        <v>#REF!</v>
      </c>
      <c r="AZ760" s="12">
        <f t="shared" si="160"/>
        <v>-7064454936.2</v>
      </c>
      <c r="BA760" s="12">
        <f t="shared" si="161"/>
        <v>1874956683.64</v>
      </c>
      <c r="BB760" s="12" t="e">
        <f t="shared" si="167"/>
        <v>#REF!</v>
      </c>
    </row>
    <row r="761" spans="1:54">
      <c r="A761" s="5" t="s">
        <v>1571</v>
      </c>
      <c r="B761" s="5" t="s">
        <v>1572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168"/>
        <v>6533915868.87</v>
      </c>
      <c r="AF761" s="9">
        <f t="shared" si="169"/>
        <v>6517862610.18</v>
      </c>
      <c r="AG761" s="9">
        <f t="shared" si="170"/>
        <v>166849721.120001</v>
      </c>
      <c r="AH761" s="9">
        <f t="shared" si="171"/>
        <v>171318551.640001</v>
      </c>
      <c r="AI761" s="9">
        <f t="shared" si="172"/>
        <v>95569334.550001</v>
      </c>
      <c r="AJ761" s="12" t="e">
        <f>#REF!-A761</f>
        <v>#REF!</v>
      </c>
      <c r="AK761" s="16"/>
      <c r="AL761" s="9">
        <f t="shared" si="162"/>
        <v>1622962356.83</v>
      </c>
      <c r="AM761" s="16"/>
      <c r="AN761" s="16"/>
      <c r="AO761" s="16"/>
      <c r="AP761" s="16"/>
      <c r="AQ761" s="12" t="e">
        <f>#REF!+#REF!+#REF!</f>
        <v>#REF!</v>
      </c>
      <c r="AR761" s="12">
        <f t="shared" si="159"/>
        <v>-30776548.13</v>
      </c>
      <c r="AS761" s="12" t="e">
        <f>#REF!-AU761+#REF!+#REF!</f>
        <v>#REF!</v>
      </c>
      <c r="AT761" s="12" t="e">
        <f>AS761-VLOOKUP(A761,[1]选股结果!$A$2:$BJ$3005,48,FALSE)*0.08</f>
        <v>#REF!</v>
      </c>
      <c r="AU761" s="12">
        <f t="shared" si="163"/>
        <v>75749217.09</v>
      </c>
      <c r="AV761" s="12" t="e">
        <f>#REF!+S761+H761</f>
        <v>#REF!</v>
      </c>
      <c r="AW761" s="12" t="e">
        <f t="shared" si="164"/>
        <v>#REF!</v>
      </c>
      <c r="AX761" s="12" t="e">
        <f t="shared" si="165"/>
        <v>#REF!</v>
      </c>
      <c r="AY761" s="12" t="e">
        <f t="shared" si="166"/>
        <v>#REF!</v>
      </c>
      <c r="AZ761" s="12">
        <f t="shared" si="160"/>
        <v>-6788378233.19</v>
      </c>
      <c r="BA761" s="12">
        <f t="shared" si="161"/>
        <v>166849721.120001</v>
      </c>
      <c r="BB761" s="12" t="e">
        <f t="shared" si="167"/>
        <v>#REF!</v>
      </c>
    </row>
    <row r="762" spans="1:54">
      <c r="A762" s="5" t="s">
        <v>1573</v>
      </c>
      <c r="B762" s="5" t="s">
        <v>1574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168"/>
        <v>6527915498.7</v>
      </c>
      <c r="AF762" s="9">
        <f t="shared" si="169"/>
        <v>6178510673.56</v>
      </c>
      <c r="AG762" s="9">
        <f t="shared" si="170"/>
        <v>289615255.239999</v>
      </c>
      <c r="AH762" s="9">
        <f t="shared" si="171"/>
        <v>361170969.079999</v>
      </c>
      <c r="AI762" s="9">
        <f t="shared" si="172"/>
        <v>301296145.689999</v>
      </c>
      <c r="AJ762" s="12" t="e">
        <f>#REF!-A762</f>
        <v>#REF!</v>
      </c>
      <c r="AK762" s="16"/>
      <c r="AL762" s="9">
        <f t="shared" si="162"/>
        <v>488671829.37</v>
      </c>
      <c r="AM762" s="16"/>
      <c r="AN762" s="16"/>
      <c r="AO762" s="16"/>
      <c r="AP762" s="16"/>
      <c r="AQ762" s="12" t="e">
        <f>#REF!+#REF!+#REF!</f>
        <v>#REF!</v>
      </c>
      <c r="AR762" s="12">
        <f t="shared" si="159"/>
        <v>-78030001.46</v>
      </c>
      <c r="AS762" s="12" t="e">
        <f>#REF!-AU762+#REF!+#REF!</f>
        <v>#REF!</v>
      </c>
      <c r="AT762" s="12" t="e">
        <f>AS762-VLOOKUP(A762,[1]选股结果!$A$2:$BJ$3005,48,FALSE)*0.08</f>
        <v>#REF!</v>
      </c>
      <c r="AU762" s="12">
        <f t="shared" si="163"/>
        <v>59874823.39</v>
      </c>
      <c r="AV762" s="12" t="e">
        <f>#REF!+S762+H762</f>
        <v>#REF!</v>
      </c>
      <c r="AW762" s="12" t="e">
        <f t="shared" si="164"/>
        <v>#REF!</v>
      </c>
      <c r="AX762" s="12" t="e">
        <f t="shared" si="165"/>
        <v>#REF!</v>
      </c>
      <c r="AY762" s="12" t="e">
        <f t="shared" si="166"/>
        <v>#REF!</v>
      </c>
      <c r="AZ762" s="12">
        <f t="shared" si="160"/>
        <v>-6543776133.52</v>
      </c>
      <c r="BA762" s="12">
        <f t="shared" si="161"/>
        <v>289615255.239999</v>
      </c>
      <c r="BB762" s="12" t="e">
        <f t="shared" si="167"/>
        <v>#REF!</v>
      </c>
    </row>
    <row r="763" spans="1:54">
      <c r="A763" s="5" t="s">
        <v>1575</v>
      </c>
      <c r="B763" s="5" t="s">
        <v>1576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168"/>
        <v>6522233795.43</v>
      </c>
      <c r="AF763" s="9">
        <f t="shared" si="169"/>
        <v>5388450928.35</v>
      </c>
      <c r="AG763" s="9">
        <f t="shared" si="170"/>
        <v>861060146.590001</v>
      </c>
      <c r="AH763" s="9">
        <f t="shared" si="171"/>
        <v>864628015.630001</v>
      </c>
      <c r="AI763" s="9">
        <f t="shared" si="172"/>
        <v>706513202.790001</v>
      </c>
      <c r="AJ763" s="12" t="e">
        <f>#REF!-A763</f>
        <v>#REF!</v>
      </c>
      <c r="AK763" s="16"/>
      <c r="AL763" s="9">
        <f t="shared" si="162"/>
        <v>541399456.04</v>
      </c>
      <c r="AM763" s="16"/>
      <c r="AN763" s="16"/>
      <c r="AO763" s="16"/>
      <c r="AP763" s="16"/>
      <c r="AQ763" s="12" t="e">
        <f>#REF!+#REF!+#REF!</f>
        <v>#REF!</v>
      </c>
      <c r="AR763" s="12">
        <f t="shared" si="159"/>
        <v>-7835298.54</v>
      </c>
      <c r="AS763" s="12" t="e">
        <f>#REF!-AU763+#REF!+#REF!</f>
        <v>#REF!</v>
      </c>
      <c r="AT763" s="12" t="e">
        <f>AS763-VLOOKUP(A763,[1]选股结果!$A$2:$BJ$3005,48,FALSE)*0.08</f>
        <v>#REF!</v>
      </c>
      <c r="AU763" s="12">
        <f t="shared" si="163"/>
        <v>158114812.84</v>
      </c>
      <c r="AV763" s="12" t="e">
        <f>#REF!+S763+H763</f>
        <v>#REF!</v>
      </c>
      <c r="AW763" s="12" t="e">
        <f t="shared" si="164"/>
        <v>#REF!</v>
      </c>
      <c r="AX763" s="12" t="e">
        <f t="shared" si="165"/>
        <v>#REF!</v>
      </c>
      <c r="AY763" s="12" t="e">
        <f t="shared" si="166"/>
        <v>#REF!</v>
      </c>
      <c r="AZ763" s="12">
        <f t="shared" si="160"/>
        <v>-6731882901.51</v>
      </c>
      <c r="BA763" s="12">
        <f t="shared" si="161"/>
        <v>861060146.590001</v>
      </c>
      <c r="BB763" s="12" t="e">
        <f t="shared" si="167"/>
        <v>#REF!</v>
      </c>
    </row>
    <row r="764" spans="1:54">
      <c r="A764" s="5" t="s">
        <v>1577</v>
      </c>
      <c r="B764" s="5" t="s">
        <v>1578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168"/>
        <v>6492402477.04</v>
      </c>
      <c r="AF764" s="9">
        <f t="shared" si="169"/>
        <v>6088475671.99</v>
      </c>
      <c r="AG764" s="9">
        <f t="shared" si="170"/>
        <v>358883003.78</v>
      </c>
      <c r="AH764" s="9">
        <f t="shared" si="171"/>
        <v>360535160.9</v>
      </c>
      <c r="AI764" s="9">
        <f t="shared" si="172"/>
        <v>250194404.28</v>
      </c>
      <c r="AJ764" s="12" t="e">
        <f>#REF!-A764</f>
        <v>#REF!</v>
      </c>
      <c r="AK764" s="16"/>
      <c r="AL764" s="9">
        <f t="shared" si="162"/>
        <v>589028464.35</v>
      </c>
      <c r="AM764" s="16"/>
      <c r="AN764" s="16"/>
      <c r="AO764" s="16"/>
      <c r="AP764" s="16"/>
      <c r="AQ764" s="12" t="e">
        <f>#REF!+#REF!+#REF!</f>
        <v>#REF!</v>
      </c>
      <c r="AR764" s="12">
        <f t="shared" si="159"/>
        <v>-4579890.12</v>
      </c>
      <c r="AS764" s="12" t="e">
        <f>#REF!-AU764+#REF!+#REF!</f>
        <v>#REF!</v>
      </c>
      <c r="AT764" s="12" t="e">
        <f>AS764-VLOOKUP(A764,[1]选股结果!$A$2:$BJ$3005,48,FALSE)*0.08</f>
        <v>#REF!</v>
      </c>
      <c r="AU764" s="12">
        <f t="shared" si="163"/>
        <v>110340756.62</v>
      </c>
      <c r="AV764" s="12" t="e">
        <f>#REF!+S764+H764</f>
        <v>#REF!</v>
      </c>
      <c r="AW764" s="12" t="e">
        <f t="shared" si="164"/>
        <v>#REF!</v>
      </c>
      <c r="AX764" s="12" t="e">
        <f t="shared" si="165"/>
        <v>#REF!</v>
      </c>
      <c r="AY764" s="12" t="e">
        <f t="shared" si="166"/>
        <v>#REF!</v>
      </c>
      <c r="AZ764" s="12">
        <f t="shared" si="160"/>
        <v>-6484464770.72</v>
      </c>
      <c r="BA764" s="12">
        <f t="shared" si="161"/>
        <v>358883003.78</v>
      </c>
      <c r="BB764" s="12" t="e">
        <f t="shared" si="167"/>
        <v>#REF!</v>
      </c>
    </row>
    <row r="765" spans="1:54">
      <c r="A765" s="5" t="s">
        <v>1579</v>
      </c>
      <c r="B765" s="5" t="s">
        <v>1580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168"/>
        <v>6483998850.16</v>
      </c>
      <c r="AF765" s="9">
        <f t="shared" si="169"/>
        <v>4784613182.12</v>
      </c>
      <c r="AG765" s="9">
        <f t="shared" si="170"/>
        <v>1687778580.76</v>
      </c>
      <c r="AH765" s="9">
        <f t="shared" si="171"/>
        <v>1681275268.68</v>
      </c>
      <c r="AI765" s="9">
        <f t="shared" si="172"/>
        <v>1275140082.18</v>
      </c>
      <c r="AJ765" s="12" t="e">
        <f>#REF!-A765</f>
        <v>#REF!</v>
      </c>
      <c r="AK765" s="16"/>
      <c r="AL765" s="9">
        <f t="shared" si="162"/>
        <v>431946045.07</v>
      </c>
      <c r="AM765" s="16"/>
      <c r="AN765" s="16"/>
      <c r="AO765" s="16"/>
      <c r="AP765" s="16"/>
      <c r="AQ765" s="12" t="e">
        <f>#REF!+#REF!+#REF!</f>
        <v>#REF!</v>
      </c>
      <c r="AR765" s="12">
        <f t="shared" si="159"/>
        <v>-900462.36</v>
      </c>
      <c r="AS765" s="12" t="e">
        <f>#REF!-AU765+#REF!+#REF!</f>
        <v>#REF!</v>
      </c>
      <c r="AT765" s="12" t="e">
        <f>AS765-VLOOKUP(A765,[1]选股结果!$A$2:$BJ$3005,48,FALSE)*0.08</f>
        <v>#REF!</v>
      </c>
      <c r="AU765" s="12">
        <f t="shared" si="163"/>
        <v>406135186.5</v>
      </c>
      <c r="AV765" s="12" t="e">
        <f>#REF!+S765+H765</f>
        <v>#REF!</v>
      </c>
      <c r="AW765" s="12" t="e">
        <f t="shared" si="164"/>
        <v>#REF!</v>
      </c>
      <c r="AX765" s="12" t="e">
        <f t="shared" si="165"/>
        <v>#REF!</v>
      </c>
      <c r="AY765" s="12" t="e">
        <f t="shared" si="166"/>
        <v>#REF!</v>
      </c>
      <c r="AZ765" s="12">
        <f t="shared" si="160"/>
        <v>-6917881434.33</v>
      </c>
      <c r="BA765" s="12">
        <f t="shared" si="161"/>
        <v>1687778580.76</v>
      </c>
      <c r="BB765" s="12" t="e">
        <f t="shared" si="167"/>
        <v>#REF!</v>
      </c>
    </row>
    <row r="766" spans="1:54">
      <c r="A766" s="5" t="s">
        <v>1581</v>
      </c>
      <c r="B766" s="5" t="s">
        <v>1582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168"/>
        <v>6473253691.36</v>
      </c>
      <c r="AF766" s="9">
        <f t="shared" si="169"/>
        <v>5192312229.42</v>
      </c>
      <c r="AG766" s="9">
        <f t="shared" si="170"/>
        <v>1260146850.48</v>
      </c>
      <c r="AH766" s="9">
        <f t="shared" si="171"/>
        <v>1268421605.34</v>
      </c>
      <c r="AI766" s="9">
        <f t="shared" si="172"/>
        <v>964720872.38</v>
      </c>
      <c r="AJ766" s="12" t="e">
        <f>#REF!-A766</f>
        <v>#REF!</v>
      </c>
      <c r="AK766" s="16"/>
      <c r="AL766" s="9">
        <f t="shared" si="162"/>
        <v>678493632.68</v>
      </c>
      <c r="AM766" s="16"/>
      <c r="AN766" s="16"/>
      <c r="AO766" s="16"/>
      <c r="AP766" s="16"/>
      <c r="AQ766" s="12" t="e">
        <f>#REF!+#REF!+#REF!</f>
        <v>#REF!</v>
      </c>
      <c r="AR766" s="12">
        <f t="shared" si="159"/>
        <v>-8372110.01</v>
      </c>
      <c r="AS766" s="12" t="e">
        <f>#REF!-AU766+#REF!+#REF!</f>
        <v>#REF!</v>
      </c>
      <c r="AT766" s="12" t="e">
        <f>AS766-VLOOKUP(A766,[1]选股结果!$A$2:$BJ$3005,48,FALSE)*0.08</f>
        <v>#REF!</v>
      </c>
      <c r="AU766" s="12">
        <f t="shared" si="163"/>
        <v>303700732.96</v>
      </c>
      <c r="AV766" s="12" t="e">
        <f>#REF!+S766+H766</f>
        <v>#REF!</v>
      </c>
      <c r="AW766" s="12" t="e">
        <f t="shared" si="164"/>
        <v>#REF!</v>
      </c>
      <c r="AX766" s="12" t="e">
        <f t="shared" si="165"/>
        <v>#REF!</v>
      </c>
      <c r="AY766" s="12" t="e">
        <f t="shared" si="166"/>
        <v>#REF!</v>
      </c>
      <c r="AZ766" s="12">
        <f t="shared" si="160"/>
        <v>-6705063561.53</v>
      </c>
      <c r="BA766" s="12">
        <f t="shared" si="161"/>
        <v>1260146850.48</v>
      </c>
      <c r="BB766" s="12" t="e">
        <f t="shared" si="167"/>
        <v>#REF!</v>
      </c>
    </row>
    <row r="767" spans="1:54">
      <c r="A767" s="5" t="s">
        <v>1583</v>
      </c>
      <c r="B767" s="5" t="s">
        <v>1584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168"/>
        <v>6458626853.43</v>
      </c>
      <c r="AF767" s="9">
        <f t="shared" si="169"/>
        <v>44087200.9</v>
      </c>
      <c r="AG767" s="9">
        <f t="shared" si="170"/>
        <v>6737284768.06</v>
      </c>
      <c r="AH767" s="9">
        <f t="shared" si="171"/>
        <v>6744778394.58</v>
      </c>
      <c r="AI767" s="9">
        <f t="shared" si="172"/>
        <v>6096334138.87</v>
      </c>
      <c r="AJ767" s="12" t="e">
        <f>#REF!-A767</f>
        <v>#REF!</v>
      </c>
      <c r="AK767" s="16"/>
      <c r="AL767" s="9">
        <f t="shared" si="162"/>
        <v>36593574.38</v>
      </c>
      <c r="AM767" s="16"/>
      <c r="AN767" s="16"/>
      <c r="AO767" s="16"/>
      <c r="AP767" s="16"/>
      <c r="AQ767" s="12" t="e">
        <f>#REF!+#REF!+#REF!</f>
        <v>#REF!</v>
      </c>
      <c r="AR767" s="12">
        <f t="shared" si="159"/>
        <v>-27802540.11</v>
      </c>
      <c r="AS767" s="12" t="e">
        <f>#REF!-AU767+#REF!+#REF!</f>
        <v>#REF!</v>
      </c>
      <c r="AT767" s="12" t="e">
        <f>AS767-VLOOKUP(A767,[1]选股结果!$A$2:$BJ$3005,48,FALSE)*0.08</f>
        <v>#REF!</v>
      </c>
      <c r="AU767" s="12">
        <f t="shared" si="163"/>
        <v>648444255.71</v>
      </c>
      <c r="AV767" s="12" t="e">
        <f>#REF!+S767+H767</f>
        <v>#REF!</v>
      </c>
      <c r="AW767" s="12" t="e">
        <f t="shared" si="164"/>
        <v>#REF!</v>
      </c>
      <c r="AX767" s="12" t="e">
        <f t="shared" si="165"/>
        <v>#REF!</v>
      </c>
      <c r="AY767" s="12" t="e">
        <f t="shared" si="166"/>
        <v>#REF!</v>
      </c>
      <c r="AZ767" s="12">
        <f t="shared" si="160"/>
        <v>-7111095361.94</v>
      </c>
      <c r="BA767" s="12">
        <f t="shared" si="161"/>
        <v>6737284768.06</v>
      </c>
      <c r="BB767" s="12" t="e">
        <f t="shared" si="167"/>
        <v>#REF!</v>
      </c>
    </row>
    <row r="768" spans="1:54">
      <c r="A768" s="5" t="s">
        <v>1585</v>
      </c>
      <c r="B768" s="5" t="s">
        <v>1586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168"/>
        <v>6402394148.62</v>
      </c>
      <c r="AF768" s="9">
        <f t="shared" si="169"/>
        <v>6310706135.29</v>
      </c>
      <c r="AG768" s="9">
        <f t="shared" si="170"/>
        <v>153026940.49</v>
      </c>
      <c r="AH768" s="9">
        <f t="shared" si="171"/>
        <v>153054024.07</v>
      </c>
      <c r="AI768" s="9">
        <f t="shared" si="172"/>
        <v>45968301.46</v>
      </c>
      <c r="AJ768" s="12" t="e">
        <f>#REF!-A768</f>
        <v>#REF!</v>
      </c>
      <c r="AK768" s="16"/>
      <c r="AL768" s="9">
        <f t="shared" si="162"/>
        <v>530884827.39</v>
      </c>
      <c r="AM768" s="16"/>
      <c r="AN768" s="16"/>
      <c r="AO768" s="16"/>
      <c r="AP768" s="16"/>
      <c r="AQ768" s="12" t="e">
        <f>#REF!+#REF!+#REF!</f>
        <v>#REF!</v>
      </c>
      <c r="AR768" s="12">
        <f t="shared" si="159"/>
        <v>-795434.98</v>
      </c>
      <c r="AS768" s="12" t="e">
        <f>#REF!-AU768+#REF!+#REF!</f>
        <v>#REF!</v>
      </c>
      <c r="AT768" s="12" t="e">
        <f>AS768-VLOOKUP(A768,[1]选股结果!$A$2:$BJ$3005,48,FALSE)*0.08</f>
        <v>#REF!</v>
      </c>
      <c r="AU768" s="12">
        <f t="shared" si="163"/>
        <v>107085722.61</v>
      </c>
      <c r="AV768" s="12" t="e">
        <f>#REF!+S768+H768</f>
        <v>#REF!</v>
      </c>
      <c r="AW768" s="12" t="e">
        <f t="shared" si="164"/>
        <v>#REF!</v>
      </c>
      <c r="AX768" s="12" t="e">
        <f t="shared" si="165"/>
        <v>#REF!</v>
      </c>
      <c r="AY768" s="12" t="e">
        <f t="shared" si="166"/>
        <v>#REF!</v>
      </c>
      <c r="AZ768" s="12">
        <f t="shared" si="160"/>
        <v>-6587279767.27</v>
      </c>
      <c r="BA768" s="12">
        <f t="shared" si="161"/>
        <v>153026940.49</v>
      </c>
      <c r="BB768" s="12" t="e">
        <f t="shared" si="167"/>
        <v>#REF!</v>
      </c>
    </row>
    <row r="769" spans="1:54">
      <c r="A769" s="5" t="s">
        <v>1587</v>
      </c>
      <c r="B769" s="5" t="s">
        <v>1588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168"/>
        <v>6399153386.7</v>
      </c>
      <c r="AF769" s="9">
        <f t="shared" si="169"/>
        <v>5585830987.05</v>
      </c>
      <c r="AG769" s="9">
        <f t="shared" si="170"/>
        <v>828460321.42</v>
      </c>
      <c r="AH769" s="9">
        <f t="shared" si="171"/>
        <v>824934784.16</v>
      </c>
      <c r="AI769" s="9">
        <f t="shared" si="172"/>
        <v>687523174.61</v>
      </c>
      <c r="AJ769" s="12" t="e">
        <f>#REF!-A769</f>
        <v>#REF!</v>
      </c>
      <c r="AK769" s="16"/>
      <c r="AL769" s="9">
        <f t="shared" si="162"/>
        <v>719530687.47</v>
      </c>
      <c r="AM769" s="16"/>
      <c r="AN769" s="16"/>
      <c r="AO769" s="16"/>
      <c r="AP769" s="16"/>
      <c r="AQ769" s="12" t="e">
        <f>#REF!+#REF!+#REF!</f>
        <v>#REF!</v>
      </c>
      <c r="AR769" s="12">
        <f t="shared" si="159"/>
        <v>-916451.67</v>
      </c>
      <c r="AS769" s="12" t="e">
        <f>#REF!-AU769+#REF!+#REF!</f>
        <v>#REF!</v>
      </c>
      <c r="AT769" s="12" t="e">
        <f>AS769-VLOOKUP(A769,[1]选股结果!$A$2:$BJ$3005,48,FALSE)*0.08</f>
        <v>#REF!</v>
      </c>
      <c r="AU769" s="12">
        <f t="shared" si="163"/>
        <v>137411609.55</v>
      </c>
      <c r="AV769" s="12" t="e">
        <f>#REF!+S769+H769</f>
        <v>#REF!</v>
      </c>
      <c r="AW769" s="12" t="e">
        <f t="shared" si="164"/>
        <v>#REF!</v>
      </c>
      <c r="AX769" s="12" t="e">
        <f t="shared" si="165"/>
        <v>#REF!</v>
      </c>
      <c r="AY769" s="12" t="e">
        <f t="shared" si="166"/>
        <v>#REF!</v>
      </c>
      <c r="AZ769" s="12">
        <f t="shared" si="160"/>
        <v>-6497308195.87</v>
      </c>
      <c r="BA769" s="12">
        <f t="shared" si="161"/>
        <v>828460321.42</v>
      </c>
      <c r="BB769" s="12" t="e">
        <f t="shared" si="167"/>
        <v>#REF!</v>
      </c>
    </row>
    <row r="770" spans="1:54">
      <c r="A770" s="5" t="s">
        <v>1589</v>
      </c>
      <c r="B770" s="5" t="s">
        <v>1590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168"/>
        <v>6396770038.07</v>
      </c>
      <c r="AF770" s="9">
        <f t="shared" si="169"/>
        <v>5813911273.38</v>
      </c>
      <c r="AG770" s="9">
        <f t="shared" si="170"/>
        <v>1178398938.68</v>
      </c>
      <c r="AH770" s="9">
        <f t="shared" si="171"/>
        <v>1178205246.25</v>
      </c>
      <c r="AI770" s="9">
        <f t="shared" si="172"/>
        <v>896179226.99</v>
      </c>
      <c r="AJ770" s="12" t="e">
        <f>#REF!-A770</f>
        <v>#REF!</v>
      </c>
      <c r="AK770" s="16"/>
      <c r="AL770" s="9">
        <f t="shared" si="162"/>
        <v>1354145680.29</v>
      </c>
      <c r="AM770" s="16"/>
      <c r="AN770" s="16"/>
      <c r="AO770" s="16"/>
      <c r="AP770" s="16"/>
      <c r="AQ770" s="12" t="e">
        <f>#REF!+#REF!+#REF!</f>
        <v>#REF!</v>
      </c>
      <c r="AR770" s="12">
        <f t="shared" ref="AR770:AR833" si="173">AA770-AB770</f>
        <v>-18123220.35</v>
      </c>
      <c r="AS770" s="12" t="e">
        <f>#REF!-AU770+#REF!+#REF!</f>
        <v>#REF!</v>
      </c>
      <c r="AT770" s="12" t="e">
        <f>AS770-VLOOKUP(A770,[1]选股结果!$A$2:$BJ$3005,48,FALSE)*0.08</f>
        <v>#REF!</v>
      </c>
      <c r="AU770" s="12">
        <f t="shared" si="163"/>
        <v>282026019.26</v>
      </c>
      <c r="AV770" s="12" t="e">
        <f>#REF!+S770+H770</f>
        <v>#REF!</v>
      </c>
      <c r="AW770" s="12" t="e">
        <f t="shared" si="164"/>
        <v>#REF!</v>
      </c>
      <c r="AX770" s="12" t="e">
        <f t="shared" si="165"/>
        <v>#REF!</v>
      </c>
      <c r="AY770" s="12" t="e">
        <f t="shared" si="166"/>
        <v>#REF!</v>
      </c>
      <c r="AZ770" s="12">
        <f t="shared" ref="AZ770:AZ833" si="174">O770-S770-AA770-AB770-AC770-AD770+AK770-AE770</f>
        <v>-6524147565.07</v>
      </c>
      <c r="BA770" s="12">
        <f t="shared" ref="BA770:BA833" si="175">AG770</f>
        <v>1178398938.68</v>
      </c>
      <c r="BB770" s="12" t="e">
        <f t="shared" si="167"/>
        <v>#REF!</v>
      </c>
    </row>
    <row r="771" spans="1:54">
      <c r="A771" s="5" t="s">
        <v>1591</v>
      </c>
      <c r="B771" s="5" t="s">
        <v>1592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168"/>
        <v>6394262671.45</v>
      </c>
      <c r="AF771" s="9">
        <f t="shared" si="169"/>
        <v>4313695631.01</v>
      </c>
      <c r="AG771" s="9">
        <f t="shared" si="170"/>
        <v>2133344900.83</v>
      </c>
      <c r="AH771" s="9">
        <f t="shared" si="171"/>
        <v>2122741501.67</v>
      </c>
      <c r="AI771" s="9">
        <f t="shared" si="172"/>
        <v>1803202425.44</v>
      </c>
      <c r="AJ771" s="12" t="e">
        <f>#REF!-A771</f>
        <v>#REF!</v>
      </c>
      <c r="AK771" s="16"/>
      <c r="AL771" s="9">
        <f t="shared" ref="AL771:AL834" si="176">O771+P771+Q771+Y771-AB771+AC771</f>
        <v>346796913.39</v>
      </c>
      <c r="AM771" s="16"/>
      <c r="AN771" s="16"/>
      <c r="AO771" s="16"/>
      <c r="AP771" s="16"/>
      <c r="AQ771" s="12" t="e">
        <f>#REF!+#REF!+#REF!</f>
        <v>#REF!</v>
      </c>
      <c r="AR771" s="12">
        <f t="shared" si="173"/>
        <v>-12905366.01</v>
      </c>
      <c r="AS771" s="12" t="e">
        <f>#REF!-AU771+#REF!+#REF!</f>
        <v>#REF!</v>
      </c>
      <c r="AT771" s="12" t="e">
        <f>AS771-VLOOKUP(A771,[1]选股结果!$A$2:$BJ$3005,48,FALSE)*0.08</f>
        <v>#REF!</v>
      </c>
      <c r="AU771" s="12">
        <f t="shared" ref="AU771:AU834" si="177">AH771-AI771</f>
        <v>319539076.23</v>
      </c>
      <c r="AV771" s="12" t="e">
        <f>#REF!+S771+H771</f>
        <v>#REF!</v>
      </c>
      <c r="AW771" s="12" t="e">
        <f t="shared" ref="AW771:AW834" si="178">AV771-AU771</f>
        <v>#REF!</v>
      </c>
      <c r="AX771" s="12" t="e">
        <f t="shared" ref="AX771:AX834" si="179">AV771-H771</f>
        <v>#REF!</v>
      </c>
      <c r="AY771" s="12" t="e">
        <f t="shared" ref="AY771:AY834" si="180">AV771-H771-AU771</f>
        <v>#REF!</v>
      </c>
      <c r="AZ771" s="12">
        <f t="shared" si="174"/>
        <v>-7289374640.78</v>
      </c>
      <c r="BA771" s="12">
        <f t="shared" si="175"/>
        <v>2133344900.83</v>
      </c>
      <c r="BB771" s="12" t="e">
        <f t="shared" ref="BB771:BB834" si="181">AF771-AG771+AH771+AI771-AJ771+AL771+AM771-AO771+AN771</f>
        <v>#REF!</v>
      </c>
    </row>
    <row r="772" spans="1:54">
      <c r="A772" s="5" t="s">
        <v>1593</v>
      </c>
      <c r="B772" s="5" t="s">
        <v>1594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168"/>
        <v>6391127501.82</v>
      </c>
      <c r="AF772" s="9">
        <f t="shared" si="169"/>
        <v>22453882.12</v>
      </c>
      <c r="AG772" s="9">
        <f t="shared" si="170"/>
        <v>8248233524.82</v>
      </c>
      <c r="AH772" s="9">
        <f t="shared" si="171"/>
        <v>8236576464.97</v>
      </c>
      <c r="AI772" s="9">
        <f t="shared" si="172"/>
        <v>7655484120.05</v>
      </c>
      <c r="AJ772" s="12" t="e">
        <f>#REF!-A772</f>
        <v>#REF!</v>
      </c>
      <c r="AK772" s="16"/>
      <c r="AL772" s="9">
        <f t="shared" si="176"/>
        <v>34110941.97</v>
      </c>
      <c r="AM772" s="16"/>
      <c r="AN772" s="16"/>
      <c r="AO772" s="16"/>
      <c r="AP772" s="16"/>
      <c r="AQ772" s="12" t="e">
        <f>#REF!+#REF!+#REF!</f>
        <v>#REF!</v>
      </c>
      <c r="AR772" s="12">
        <f t="shared" si="173"/>
        <v>-2589047.26</v>
      </c>
      <c r="AS772" s="12" t="e">
        <f>#REF!-AU772+#REF!+#REF!</f>
        <v>#REF!</v>
      </c>
      <c r="AT772" s="12" t="e">
        <f>AS772-VLOOKUP(A772,[1]选股结果!$A$2:$BJ$3005,48,FALSE)*0.08</f>
        <v>#REF!</v>
      </c>
      <c r="AU772" s="12">
        <f t="shared" si="177"/>
        <v>581092344.92</v>
      </c>
      <c r="AV772" s="12" t="e">
        <f>#REF!+S772+H772</f>
        <v>#REF!</v>
      </c>
      <c r="AW772" s="12" t="e">
        <f t="shared" si="178"/>
        <v>#REF!</v>
      </c>
      <c r="AX772" s="12" t="e">
        <f t="shared" si="179"/>
        <v>#REF!</v>
      </c>
      <c r="AY772" s="12" t="e">
        <f t="shared" si="180"/>
        <v>#REF!</v>
      </c>
      <c r="AZ772" s="12">
        <f t="shared" si="174"/>
        <v>-6966601118.99</v>
      </c>
      <c r="BA772" s="12">
        <f t="shared" si="175"/>
        <v>8248233524.82</v>
      </c>
      <c r="BB772" s="12" t="e">
        <f t="shared" si="181"/>
        <v>#REF!</v>
      </c>
    </row>
    <row r="773" spans="1:54">
      <c r="A773" s="5" t="s">
        <v>1595</v>
      </c>
      <c r="B773" s="5" t="s">
        <v>1596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168"/>
        <v>6368911660.06</v>
      </c>
      <c r="AF773" s="9">
        <f t="shared" si="169"/>
        <v>5962034169.59</v>
      </c>
      <c r="AG773" s="9">
        <f t="shared" si="170"/>
        <v>386766590.04</v>
      </c>
      <c r="AH773" s="9">
        <f t="shared" si="171"/>
        <v>385305535.84</v>
      </c>
      <c r="AI773" s="9">
        <f t="shared" si="172"/>
        <v>336766071.62</v>
      </c>
      <c r="AJ773" s="12" t="e">
        <f>#REF!-A773</f>
        <v>#REF!</v>
      </c>
      <c r="AK773" s="16"/>
      <c r="AL773" s="9">
        <f t="shared" si="176"/>
        <v>589239117.98</v>
      </c>
      <c r="AM773" s="16"/>
      <c r="AN773" s="16"/>
      <c r="AO773" s="16"/>
      <c r="AP773" s="16"/>
      <c r="AQ773" s="12" t="e">
        <f>#REF!+#REF!+#REF!</f>
        <v>#REF!</v>
      </c>
      <c r="AR773" s="12">
        <f t="shared" si="173"/>
        <v>-989951.14</v>
      </c>
      <c r="AS773" s="12" t="e">
        <f>#REF!-AU773+#REF!+#REF!</f>
        <v>#REF!</v>
      </c>
      <c r="AT773" s="12" t="e">
        <f>AS773-VLOOKUP(A773,[1]选股结果!$A$2:$BJ$3005,48,FALSE)*0.08</f>
        <v>#REF!</v>
      </c>
      <c r="AU773" s="12">
        <f t="shared" si="177"/>
        <v>48539464.22</v>
      </c>
      <c r="AV773" s="12" t="e">
        <f>#REF!+S773+H773</f>
        <v>#REF!</v>
      </c>
      <c r="AW773" s="12" t="e">
        <f t="shared" si="178"/>
        <v>#REF!</v>
      </c>
      <c r="AX773" s="12" t="e">
        <f t="shared" si="179"/>
        <v>#REF!</v>
      </c>
      <c r="AY773" s="12" t="e">
        <f t="shared" si="180"/>
        <v>#REF!</v>
      </c>
      <c r="AZ773" s="12">
        <f t="shared" si="174"/>
        <v>-6373583855.31</v>
      </c>
      <c r="BA773" s="12">
        <f t="shared" si="175"/>
        <v>386766590.04</v>
      </c>
      <c r="BB773" s="12" t="e">
        <f t="shared" si="181"/>
        <v>#REF!</v>
      </c>
    </row>
    <row r="774" spans="1:54">
      <c r="A774" s="5" t="s">
        <v>1597</v>
      </c>
      <c r="B774" s="5" t="s">
        <v>1598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168"/>
        <v>6360999712.33</v>
      </c>
      <c r="AF774" s="9">
        <f t="shared" si="169"/>
        <v>5790684459.33</v>
      </c>
      <c r="AG774" s="9">
        <f t="shared" si="170"/>
        <v>594356530.12</v>
      </c>
      <c r="AH774" s="9">
        <f t="shared" si="171"/>
        <v>524746753.93</v>
      </c>
      <c r="AI774" s="9">
        <f t="shared" si="172"/>
        <v>468548232.33</v>
      </c>
      <c r="AJ774" s="12" t="e">
        <f>#REF!-A774</f>
        <v>#REF!</v>
      </c>
      <c r="AK774" s="16"/>
      <c r="AL774" s="9">
        <f t="shared" si="176"/>
        <v>696312135.26</v>
      </c>
      <c r="AM774" s="16"/>
      <c r="AN774" s="16"/>
      <c r="AO774" s="16"/>
      <c r="AP774" s="16"/>
      <c r="AQ774" s="12" t="e">
        <f>#REF!+#REF!+#REF!</f>
        <v>#REF!</v>
      </c>
      <c r="AR774" s="12">
        <f t="shared" si="173"/>
        <v>-5395231.25</v>
      </c>
      <c r="AS774" s="12" t="e">
        <f>#REF!-AU774+#REF!+#REF!</f>
        <v>#REF!</v>
      </c>
      <c r="AT774" s="12" t="e">
        <f>AS774-VLOOKUP(A774,[1]选股结果!$A$2:$BJ$3005,48,FALSE)*0.08</f>
        <v>#REF!</v>
      </c>
      <c r="AU774" s="12">
        <f t="shared" si="177"/>
        <v>56198521.6</v>
      </c>
      <c r="AV774" s="12" t="e">
        <f>#REF!+S774+H774</f>
        <v>#REF!</v>
      </c>
      <c r="AW774" s="12" t="e">
        <f t="shared" si="178"/>
        <v>#REF!</v>
      </c>
      <c r="AX774" s="12" t="e">
        <f t="shared" si="179"/>
        <v>#REF!</v>
      </c>
      <c r="AY774" s="12" t="e">
        <f t="shared" si="180"/>
        <v>#REF!</v>
      </c>
      <c r="AZ774" s="12">
        <f t="shared" si="174"/>
        <v>-6552914690.14</v>
      </c>
      <c r="BA774" s="12">
        <f t="shared" si="175"/>
        <v>594356530.12</v>
      </c>
      <c r="BB774" s="12" t="e">
        <f t="shared" si="181"/>
        <v>#REF!</v>
      </c>
    </row>
    <row r="775" spans="1:54">
      <c r="A775" s="5" t="s">
        <v>1599</v>
      </c>
      <c r="B775" s="5" t="s">
        <v>1600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168"/>
        <v>6349215017.19</v>
      </c>
      <c r="AF775" s="9">
        <f t="shared" si="169"/>
        <v>5745132765.65</v>
      </c>
      <c r="AG775" s="9">
        <f t="shared" si="170"/>
        <v>658730678.609999</v>
      </c>
      <c r="AH775" s="9">
        <f t="shared" si="171"/>
        <v>626272220.109999</v>
      </c>
      <c r="AI775" s="9">
        <f t="shared" si="172"/>
        <v>480434734.869999</v>
      </c>
      <c r="AJ775" s="12" t="e">
        <f>#REF!-A775</f>
        <v>#REF!</v>
      </c>
      <c r="AK775" s="16"/>
      <c r="AL775" s="9">
        <f t="shared" si="176"/>
        <v>1384769658.89</v>
      </c>
      <c r="AM775" s="16"/>
      <c r="AN775" s="16"/>
      <c r="AO775" s="16"/>
      <c r="AP775" s="16"/>
      <c r="AQ775" s="12" t="e">
        <f>#REF!+#REF!+#REF!</f>
        <v>#REF!</v>
      </c>
      <c r="AR775" s="12">
        <f t="shared" si="173"/>
        <v>-2889110.38</v>
      </c>
      <c r="AS775" s="12" t="e">
        <f>#REF!-AU775+#REF!+#REF!</f>
        <v>#REF!</v>
      </c>
      <c r="AT775" s="12" t="e">
        <f>AS775-VLOOKUP(A775,[1]选股结果!$A$2:$BJ$3005,48,FALSE)*0.08</f>
        <v>#REF!</v>
      </c>
      <c r="AU775" s="12">
        <f t="shared" si="177"/>
        <v>145837485.24</v>
      </c>
      <c r="AV775" s="12" t="e">
        <f>#REF!+S775+H775</f>
        <v>#REF!</v>
      </c>
      <c r="AW775" s="12" t="e">
        <f t="shared" si="178"/>
        <v>#REF!</v>
      </c>
      <c r="AX775" s="12" t="e">
        <f t="shared" si="179"/>
        <v>#REF!</v>
      </c>
      <c r="AY775" s="12" t="e">
        <f t="shared" si="180"/>
        <v>#REF!</v>
      </c>
      <c r="AZ775" s="12">
        <f t="shared" si="174"/>
        <v>-6235192360.16</v>
      </c>
      <c r="BA775" s="12">
        <f t="shared" si="175"/>
        <v>658730678.609999</v>
      </c>
      <c r="BB775" s="12" t="e">
        <f t="shared" si="181"/>
        <v>#REF!</v>
      </c>
    </row>
    <row r="776" spans="1:54">
      <c r="A776" s="5" t="s">
        <v>1601</v>
      </c>
      <c r="B776" s="5" t="s">
        <v>1602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168"/>
        <v>6337267597.37</v>
      </c>
      <c r="AF776" s="9">
        <f t="shared" si="169"/>
        <v>4467865886.88</v>
      </c>
      <c r="AG776" s="9">
        <f t="shared" si="170"/>
        <v>1904323736.58</v>
      </c>
      <c r="AH776" s="9">
        <f t="shared" si="171"/>
        <v>1908000509.54</v>
      </c>
      <c r="AI776" s="9">
        <f t="shared" si="172"/>
        <v>1676638434.76</v>
      </c>
      <c r="AJ776" s="12" t="e">
        <f>#REF!-A776</f>
        <v>#REF!</v>
      </c>
      <c r="AK776" s="16"/>
      <c r="AL776" s="9">
        <f t="shared" si="176"/>
        <v>498767301.09</v>
      </c>
      <c r="AM776" s="16"/>
      <c r="AN776" s="16"/>
      <c r="AO776" s="16"/>
      <c r="AP776" s="16"/>
      <c r="AQ776" s="12" t="e">
        <f>#REF!+#REF!+#REF!</f>
        <v>#REF!</v>
      </c>
      <c r="AR776" s="12">
        <f t="shared" si="173"/>
        <v>-4816984.44</v>
      </c>
      <c r="AS776" s="12" t="e">
        <f>#REF!-AU776+#REF!+#REF!</f>
        <v>#REF!</v>
      </c>
      <c r="AT776" s="12" t="e">
        <f>AS776-VLOOKUP(A776,[1]选股结果!$A$2:$BJ$3005,48,FALSE)*0.08</f>
        <v>#REF!</v>
      </c>
      <c r="AU776" s="12">
        <f t="shared" si="177"/>
        <v>231362074.78</v>
      </c>
      <c r="AV776" s="12" t="e">
        <f>#REF!+S776+H776</f>
        <v>#REF!</v>
      </c>
      <c r="AW776" s="12" t="e">
        <f t="shared" si="178"/>
        <v>#REF!</v>
      </c>
      <c r="AX776" s="12" t="e">
        <f t="shared" si="179"/>
        <v>#REF!</v>
      </c>
      <c r="AY776" s="12" t="e">
        <f t="shared" si="180"/>
        <v>#REF!</v>
      </c>
      <c r="AZ776" s="12">
        <f t="shared" si="174"/>
        <v>-6548868382.34</v>
      </c>
      <c r="BA776" s="12">
        <f t="shared" si="175"/>
        <v>1904323736.58</v>
      </c>
      <c r="BB776" s="12" t="e">
        <f t="shared" si="181"/>
        <v>#REF!</v>
      </c>
    </row>
    <row r="777" spans="1:54">
      <c r="A777" s="5" t="s">
        <v>1603</v>
      </c>
      <c r="B777" s="5" t="s">
        <v>1604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168"/>
        <v>6331162841.14</v>
      </c>
      <c r="AF777" s="9">
        <f t="shared" si="169"/>
        <v>7978098019.38</v>
      </c>
      <c r="AG777" s="9">
        <f t="shared" si="170"/>
        <v>-198556321.03</v>
      </c>
      <c r="AH777" s="9">
        <f t="shared" si="171"/>
        <v>-209078181.23</v>
      </c>
      <c r="AI777" s="9">
        <f t="shared" si="172"/>
        <v>-461863959.38</v>
      </c>
      <c r="AJ777" s="12" t="e">
        <f>#REF!-A777</f>
        <v>#REF!</v>
      </c>
      <c r="AK777" s="16"/>
      <c r="AL777" s="9">
        <f t="shared" si="176"/>
        <v>1765942846.95</v>
      </c>
      <c r="AM777" s="16"/>
      <c r="AN777" s="16"/>
      <c r="AO777" s="16"/>
      <c r="AP777" s="16"/>
      <c r="AQ777" s="12" t="e">
        <f>#REF!+#REF!+#REF!</f>
        <v>#REF!</v>
      </c>
      <c r="AR777" s="12">
        <f t="shared" si="173"/>
        <v>-3028200.36</v>
      </c>
      <c r="AS777" s="12" t="e">
        <f>#REF!-AU777+#REF!+#REF!</f>
        <v>#REF!</v>
      </c>
      <c r="AT777" s="12" t="e">
        <f>AS777-VLOOKUP(A777,[1]选股结果!$A$2:$BJ$3005,48,FALSE)*0.08</f>
        <v>#REF!</v>
      </c>
      <c r="AU777" s="12">
        <f t="shared" si="177"/>
        <v>252785778.15</v>
      </c>
      <c r="AV777" s="12" t="e">
        <f>#REF!+S777+H777</f>
        <v>#REF!</v>
      </c>
      <c r="AW777" s="12" t="e">
        <f t="shared" si="178"/>
        <v>#REF!</v>
      </c>
      <c r="AX777" s="12" t="e">
        <f t="shared" si="179"/>
        <v>#REF!</v>
      </c>
      <c r="AY777" s="12" t="e">
        <f t="shared" si="180"/>
        <v>#REF!</v>
      </c>
      <c r="AZ777" s="12">
        <f t="shared" si="174"/>
        <v>-6583554831.71</v>
      </c>
      <c r="BA777" s="12">
        <f t="shared" si="175"/>
        <v>-198556321.03</v>
      </c>
      <c r="BB777" s="12" t="e">
        <f t="shared" si="181"/>
        <v>#REF!</v>
      </c>
    </row>
    <row r="778" spans="1:54">
      <c r="A778" s="5" t="s">
        <v>1605</v>
      </c>
      <c r="B778" s="5" t="s">
        <v>1606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168"/>
        <v>6329944963.67</v>
      </c>
      <c r="AF778" s="9">
        <f t="shared" si="169"/>
        <v>4562779851.86</v>
      </c>
      <c r="AG778" s="9">
        <f t="shared" si="170"/>
        <v>1568980350.58</v>
      </c>
      <c r="AH778" s="9">
        <f t="shared" si="171"/>
        <v>1796780090.68</v>
      </c>
      <c r="AI778" s="9">
        <f t="shared" si="172"/>
        <v>1600905799.82</v>
      </c>
      <c r="AJ778" s="12" t="e">
        <f>#REF!-A778</f>
        <v>#REF!</v>
      </c>
      <c r="AK778" s="16"/>
      <c r="AL778" s="9">
        <f t="shared" si="176"/>
        <v>343232556.36</v>
      </c>
      <c r="AM778" s="16"/>
      <c r="AN778" s="16"/>
      <c r="AO778" s="16"/>
      <c r="AP778" s="16"/>
      <c r="AQ778" s="12" t="e">
        <f>#REF!+#REF!+#REF!</f>
        <v>#REF!</v>
      </c>
      <c r="AR778" s="12">
        <f t="shared" si="173"/>
        <v>-228806792</v>
      </c>
      <c r="AS778" s="12" t="e">
        <f>#REF!-AU778+#REF!+#REF!</f>
        <v>#REF!</v>
      </c>
      <c r="AT778" s="12" t="e">
        <f>AS778-VLOOKUP(A778,[1]选股结果!$A$2:$BJ$3005,48,FALSE)*0.08</f>
        <v>#REF!</v>
      </c>
      <c r="AU778" s="12">
        <f t="shared" si="177"/>
        <v>195874290.86</v>
      </c>
      <c r="AV778" s="12" t="e">
        <f>#REF!+S778+H778</f>
        <v>#REF!</v>
      </c>
      <c r="AW778" s="12" t="e">
        <f t="shared" si="178"/>
        <v>#REF!</v>
      </c>
      <c r="AX778" s="12" t="e">
        <f t="shared" si="179"/>
        <v>#REF!</v>
      </c>
      <c r="AY778" s="12" t="e">
        <f t="shared" si="180"/>
        <v>#REF!</v>
      </c>
      <c r="AZ778" s="12">
        <f t="shared" si="174"/>
        <v>-6635534277.41</v>
      </c>
      <c r="BA778" s="12">
        <f t="shared" si="175"/>
        <v>1568980350.58</v>
      </c>
      <c r="BB778" s="12" t="e">
        <f t="shared" si="181"/>
        <v>#REF!</v>
      </c>
    </row>
    <row r="779" spans="1:54">
      <c r="A779" s="5" t="s">
        <v>1607</v>
      </c>
      <c r="B779" s="5" t="s">
        <v>1608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182">C779</f>
        <v>6329567528.78</v>
      </c>
      <c r="AF779" s="9">
        <f t="shared" ref="AF779:AF842" si="183">(G779+O779+P779+Q779+R779)+S779</f>
        <v>6244783576.24</v>
      </c>
      <c r="AG779" s="9">
        <f t="shared" ref="AG779:AG842" si="184">AE779-AF779+T779+V779+W779-X779-Y779+Z779+AA779</f>
        <v>101318261.39</v>
      </c>
      <c r="AH779" s="9">
        <f t="shared" ref="AH779:AH842" si="185">AG779+AB779-AC779</f>
        <v>101979620.41</v>
      </c>
      <c r="AI779" s="9">
        <f t="shared" ref="AI779:AI842" si="186">AH779-AD779</f>
        <v>94356825.49</v>
      </c>
      <c r="AJ779" s="12" t="e">
        <f>#REF!-A779</f>
        <v>#REF!</v>
      </c>
      <c r="AK779" s="16"/>
      <c r="AL779" s="9">
        <f t="shared" si="176"/>
        <v>291997780.74</v>
      </c>
      <c r="AM779" s="16"/>
      <c r="AN779" s="16"/>
      <c r="AO779" s="16"/>
      <c r="AP779" s="16"/>
      <c r="AQ779" s="12" t="e">
        <f>#REF!+#REF!+#REF!</f>
        <v>#REF!</v>
      </c>
      <c r="AR779" s="12">
        <f t="shared" si="173"/>
        <v>-1104992.71</v>
      </c>
      <c r="AS779" s="12" t="e">
        <f>#REF!-AU779+#REF!+#REF!</f>
        <v>#REF!</v>
      </c>
      <c r="AT779" s="12" t="e">
        <f>AS779-VLOOKUP(A779,[1]选股结果!$A$2:$BJ$3005,48,FALSE)*0.08</f>
        <v>#REF!</v>
      </c>
      <c r="AU779" s="12">
        <f t="shared" si="177"/>
        <v>7622794.92</v>
      </c>
      <c r="AV779" s="12" t="e">
        <f>#REF!+S779+H779</f>
        <v>#REF!</v>
      </c>
      <c r="AW779" s="12" t="e">
        <f t="shared" si="178"/>
        <v>#REF!</v>
      </c>
      <c r="AX779" s="12" t="e">
        <f t="shared" si="179"/>
        <v>#REF!</v>
      </c>
      <c r="AY779" s="12" t="e">
        <f t="shared" si="180"/>
        <v>#REF!</v>
      </c>
      <c r="AZ779" s="12">
        <f t="shared" si="174"/>
        <v>-6384868067.95</v>
      </c>
      <c r="BA779" s="12">
        <f t="shared" si="175"/>
        <v>101318261.39</v>
      </c>
      <c r="BB779" s="12" t="e">
        <f t="shared" si="181"/>
        <v>#REF!</v>
      </c>
    </row>
    <row r="780" spans="1:54">
      <c r="A780" s="5" t="s">
        <v>1609</v>
      </c>
      <c r="B780" s="5" t="s">
        <v>1610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182"/>
        <v>6327780149.74</v>
      </c>
      <c r="AF780" s="9">
        <f t="shared" si="183"/>
        <v>6101741234.58</v>
      </c>
      <c r="AG780" s="9">
        <f t="shared" si="184"/>
        <v>219604258.65</v>
      </c>
      <c r="AH780" s="9">
        <f t="shared" si="185"/>
        <v>221085146.23</v>
      </c>
      <c r="AI780" s="9">
        <f t="shared" si="186"/>
        <v>202898718.45</v>
      </c>
      <c r="AJ780" s="12" t="e">
        <f>#REF!-A780</f>
        <v>#REF!</v>
      </c>
      <c r="AK780" s="16"/>
      <c r="AL780" s="9">
        <f t="shared" si="176"/>
        <v>537422407.76</v>
      </c>
      <c r="AM780" s="16"/>
      <c r="AN780" s="16"/>
      <c r="AO780" s="16"/>
      <c r="AP780" s="16"/>
      <c r="AQ780" s="12" t="e">
        <f>#REF!+#REF!+#REF!</f>
        <v>#REF!</v>
      </c>
      <c r="AR780" s="12">
        <f t="shared" si="173"/>
        <v>-5074287.66</v>
      </c>
      <c r="AS780" s="12" t="e">
        <f>#REF!-AU780+#REF!+#REF!</f>
        <v>#REF!</v>
      </c>
      <c r="AT780" s="12" t="e">
        <f>AS780-VLOOKUP(A780,[1]选股结果!$A$2:$BJ$3005,48,FALSE)*0.08</f>
        <v>#REF!</v>
      </c>
      <c r="AU780" s="12">
        <f t="shared" si="177"/>
        <v>18186427.78</v>
      </c>
      <c r="AV780" s="12" t="e">
        <f>#REF!+S780+H780</f>
        <v>#REF!</v>
      </c>
      <c r="AW780" s="12" t="e">
        <f t="shared" si="178"/>
        <v>#REF!</v>
      </c>
      <c r="AX780" s="12" t="e">
        <f t="shared" si="179"/>
        <v>#REF!</v>
      </c>
      <c r="AY780" s="12" t="e">
        <f t="shared" si="180"/>
        <v>#REF!</v>
      </c>
      <c r="AZ780" s="12">
        <f t="shared" si="174"/>
        <v>-6335731671.2</v>
      </c>
      <c r="BA780" s="12">
        <f t="shared" si="175"/>
        <v>219604258.65</v>
      </c>
      <c r="BB780" s="12" t="e">
        <f t="shared" si="181"/>
        <v>#REF!</v>
      </c>
    </row>
    <row r="781" spans="1:54">
      <c r="A781" s="5" t="s">
        <v>1611</v>
      </c>
      <c r="B781" s="5" t="s">
        <v>1612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182"/>
        <v>6326544935.21</v>
      </c>
      <c r="AF781" s="9">
        <f t="shared" si="183"/>
        <v>6109239523.08</v>
      </c>
      <c r="AG781" s="9">
        <f t="shared" si="184"/>
        <v>227375656.9</v>
      </c>
      <c r="AH781" s="9">
        <f t="shared" si="185"/>
        <v>226581578.41</v>
      </c>
      <c r="AI781" s="9">
        <f t="shared" si="186"/>
        <v>193444850.05</v>
      </c>
      <c r="AJ781" s="12" t="e">
        <f>#REF!-A781</f>
        <v>#REF!</v>
      </c>
      <c r="AK781" s="16"/>
      <c r="AL781" s="9">
        <f t="shared" si="176"/>
        <v>60763057.26</v>
      </c>
      <c r="AM781" s="16"/>
      <c r="AN781" s="16"/>
      <c r="AO781" s="16"/>
      <c r="AP781" s="16"/>
      <c r="AQ781" s="12" t="e">
        <f>#REF!+#REF!+#REF!</f>
        <v>#REF!</v>
      </c>
      <c r="AR781" s="12">
        <f t="shared" si="173"/>
        <v>-12321.51</v>
      </c>
      <c r="AS781" s="12" t="e">
        <f>#REF!-AU781+#REF!+#REF!</f>
        <v>#REF!</v>
      </c>
      <c r="AT781" s="12" t="e">
        <f>AS781-VLOOKUP(A781,[1]选股结果!$A$2:$BJ$3005,48,FALSE)*0.08</f>
        <v>#REF!</v>
      </c>
      <c r="AU781" s="12">
        <f t="shared" si="177"/>
        <v>33136728.36</v>
      </c>
      <c r="AV781" s="12" t="e">
        <f>#REF!+S781+H781</f>
        <v>#REF!</v>
      </c>
      <c r="AW781" s="12" t="e">
        <f t="shared" si="178"/>
        <v>#REF!</v>
      </c>
      <c r="AX781" s="12" t="e">
        <f t="shared" si="179"/>
        <v>#REF!</v>
      </c>
      <c r="AY781" s="12" t="e">
        <f t="shared" si="180"/>
        <v>#REF!</v>
      </c>
      <c r="AZ781" s="12">
        <f t="shared" si="174"/>
        <v>-6370086127.65</v>
      </c>
      <c r="BA781" s="12">
        <f t="shared" si="175"/>
        <v>227375656.9</v>
      </c>
      <c r="BB781" s="12" t="e">
        <f t="shared" si="181"/>
        <v>#REF!</v>
      </c>
    </row>
    <row r="782" spans="1:54">
      <c r="A782" s="5" t="s">
        <v>1613</v>
      </c>
      <c r="B782" s="5" t="s">
        <v>1614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182"/>
        <v>6315765429.01</v>
      </c>
      <c r="AF782" s="9">
        <f t="shared" si="183"/>
        <v>5763082510.01</v>
      </c>
      <c r="AG782" s="9">
        <f t="shared" si="184"/>
        <v>679068287.159999</v>
      </c>
      <c r="AH782" s="9">
        <f t="shared" si="185"/>
        <v>687987908.229999</v>
      </c>
      <c r="AI782" s="9">
        <f t="shared" si="186"/>
        <v>529487694.099999</v>
      </c>
      <c r="AJ782" s="12" t="e">
        <f>#REF!-A782</f>
        <v>#REF!</v>
      </c>
      <c r="AK782" s="16"/>
      <c r="AL782" s="9">
        <f t="shared" si="176"/>
        <v>424981327.58</v>
      </c>
      <c r="AM782" s="16"/>
      <c r="AN782" s="16"/>
      <c r="AO782" s="16"/>
      <c r="AP782" s="16"/>
      <c r="AQ782" s="12" t="e">
        <f>#REF!+#REF!+#REF!</f>
        <v>#REF!</v>
      </c>
      <c r="AR782" s="12">
        <f t="shared" si="173"/>
        <v>-12048262.41</v>
      </c>
      <c r="AS782" s="12" t="e">
        <f>#REF!-AU782+#REF!+#REF!</f>
        <v>#REF!</v>
      </c>
      <c r="AT782" s="12" t="e">
        <f>AS782-VLOOKUP(A782,[1]选股结果!$A$2:$BJ$3005,48,FALSE)*0.08</f>
        <v>#REF!</v>
      </c>
      <c r="AU782" s="12">
        <f t="shared" si="177"/>
        <v>158500214.13</v>
      </c>
      <c r="AV782" s="12" t="e">
        <f>#REF!+S782+H782</f>
        <v>#REF!</v>
      </c>
      <c r="AW782" s="12" t="e">
        <f t="shared" si="178"/>
        <v>#REF!</v>
      </c>
      <c r="AX782" s="12" t="e">
        <f t="shared" si="179"/>
        <v>#REF!</v>
      </c>
      <c r="AY782" s="12" t="e">
        <f t="shared" si="180"/>
        <v>#REF!</v>
      </c>
      <c r="AZ782" s="12">
        <f t="shared" si="174"/>
        <v>-6501807415.02</v>
      </c>
      <c r="BA782" s="12">
        <f t="shared" si="175"/>
        <v>679068287.159999</v>
      </c>
      <c r="BB782" s="12" t="e">
        <f t="shared" si="181"/>
        <v>#REF!</v>
      </c>
    </row>
    <row r="783" spans="1:54">
      <c r="A783" s="5" t="s">
        <v>1615</v>
      </c>
      <c r="B783" s="5" t="s">
        <v>1616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182"/>
        <v>6311713048.02</v>
      </c>
      <c r="AF783" s="9">
        <f t="shared" si="183"/>
        <v>5111882227.91</v>
      </c>
      <c r="AG783" s="9">
        <f t="shared" si="184"/>
        <v>1236679398.77</v>
      </c>
      <c r="AH783" s="9">
        <f t="shared" si="185"/>
        <v>1235187683.54</v>
      </c>
      <c r="AI783" s="9">
        <f t="shared" si="186"/>
        <v>984770151.19</v>
      </c>
      <c r="AJ783" s="12" t="e">
        <f>#REF!-A783</f>
        <v>#REF!</v>
      </c>
      <c r="AK783" s="16"/>
      <c r="AL783" s="9">
        <f t="shared" si="176"/>
        <v>347738254.98</v>
      </c>
      <c r="AM783" s="16"/>
      <c r="AN783" s="16"/>
      <c r="AO783" s="16"/>
      <c r="AP783" s="16"/>
      <c r="AQ783" s="12" t="e">
        <f>#REF!+#REF!+#REF!</f>
        <v>#REF!</v>
      </c>
      <c r="AR783" s="12">
        <f t="shared" si="173"/>
        <v>-16915591.57</v>
      </c>
      <c r="AS783" s="12" t="e">
        <f>#REF!-AU783+#REF!+#REF!</f>
        <v>#REF!</v>
      </c>
      <c r="AT783" s="12" t="e">
        <f>AS783-VLOOKUP(A783,[1]选股结果!$A$2:$BJ$3005,48,FALSE)*0.08</f>
        <v>#REF!</v>
      </c>
      <c r="AU783" s="12">
        <f t="shared" si="177"/>
        <v>250417532.35</v>
      </c>
      <c r="AV783" s="12" t="e">
        <f>#REF!+S783+H783</f>
        <v>#REF!</v>
      </c>
      <c r="AW783" s="12" t="e">
        <f t="shared" si="178"/>
        <v>#REF!</v>
      </c>
      <c r="AX783" s="12" t="e">
        <f t="shared" si="179"/>
        <v>#REF!</v>
      </c>
      <c r="AY783" s="12" t="e">
        <f t="shared" si="180"/>
        <v>#REF!</v>
      </c>
      <c r="AZ783" s="12">
        <f t="shared" si="174"/>
        <v>-6924769840.4</v>
      </c>
      <c r="BA783" s="12">
        <f t="shared" si="175"/>
        <v>1236679398.77</v>
      </c>
      <c r="BB783" s="12" t="e">
        <f t="shared" si="181"/>
        <v>#REF!</v>
      </c>
    </row>
    <row r="784" spans="1:54">
      <c r="A784" s="5" t="s">
        <v>1617</v>
      </c>
      <c r="B784" s="5" t="s">
        <v>1618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182"/>
        <v>6306125345.38</v>
      </c>
      <c r="AF784" s="9">
        <f t="shared" si="183"/>
        <v>10994008995.52</v>
      </c>
      <c r="AG784" s="9">
        <f t="shared" si="184"/>
        <v>-5360922021.44</v>
      </c>
      <c r="AH784" s="9">
        <f t="shared" si="185"/>
        <v>-5434922860.71</v>
      </c>
      <c r="AI784" s="9">
        <f t="shared" si="186"/>
        <v>-6137086197.2</v>
      </c>
      <c r="AJ784" s="12" t="e">
        <f>#REF!-A784</f>
        <v>#REF!</v>
      </c>
      <c r="AK784" s="16"/>
      <c r="AL784" s="9">
        <f t="shared" si="176"/>
        <v>5198000532.75</v>
      </c>
      <c r="AM784" s="16"/>
      <c r="AN784" s="16"/>
      <c r="AO784" s="16"/>
      <c r="AP784" s="16"/>
      <c r="AQ784" s="12" t="e">
        <f>#REF!+#REF!+#REF!</f>
        <v>#REF!</v>
      </c>
      <c r="AR784" s="12">
        <f t="shared" si="173"/>
        <v>-15402985.26</v>
      </c>
      <c r="AS784" s="12" t="e">
        <f>#REF!-AU784+#REF!+#REF!</f>
        <v>#REF!</v>
      </c>
      <c r="AT784" s="12" t="e">
        <f>AS784-VLOOKUP(A784,[1]选股结果!$A$2:$BJ$3005,48,FALSE)*0.08</f>
        <v>#REF!</v>
      </c>
      <c r="AU784" s="12">
        <f t="shared" si="177"/>
        <v>702163336.49</v>
      </c>
      <c r="AV784" s="12" t="e">
        <f>#REF!+S784+H784</f>
        <v>#REF!</v>
      </c>
      <c r="AW784" s="12" t="e">
        <f t="shared" si="178"/>
        <v>#REF!</v>
      </c>
      <c r="AX784" s="12" t="e">
        <f t="shared" si="179"/>
        <v>#REF!</v>
      </c>
      <c r="AY784" s="12" t="e">
        <f t="shared" si="180"/>
        <v>#REF!</v>
      </c>
      <c r="AZ784" s="12">
        <f t="shared" si="174"/>
        <v>-9458212500.85</v>
      </c>
      <c r="BA784" s="12">
        <f t="shared" si="175"/>
        <v>-5360922021.44</v>
      </c>
      <c r="BB784" s="12" t="e">
        <f t="shared" si="181"/>
        <v>#REF!</v>
      </c>
    </row>
    <row r="785" spans="1:54">
      <c r="A785" s="5" t="s">
        <v>1619</v>
      </c>
      <c r="B785" s="5" t="s">
        <v>1620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182"/>
        <v>6303000826.04</v>
      </c>
      <c r="AF785" s="9">
        <f t="shared" si="183"/>
        <v>5896425062.66</v>
      </c>
      <c r="AG785" s="9">
        <f t="shared" si="184"/>
        <v>429122873.569999</v>
      </c>
      <c r="AH785" s="9">
        <f t="shared" si="185"/>
        <v>435779158.989999</v>
      </c>
      <c r="AI785" s="9">
        <f t="shared" si="186"/>
        <v>331434113.859999</v>
      </c>
      <c r="AJ785" s="12" t="e">
        <f>#REF!-A785</f>
        <v>#REF!</v>
      </c>
      <c r="AK785" s="16"/>
      <c r="AL785" s="9">
        <f t="shared" si="176"/>
        <v>105326007.42</v>
      </c>
      <c r="AM785" s="16"/>
      <c r="AN785" s="16"/>
      <c r="AO785" s="16"/>
      <c r="AP785" s="16"/>
      <c r="AQ785" s="12" t="e">
        <f>#REF!+#REF!+#REF!</f>
        <v>#REF!</v>
      </c>
      <c r="AR785" s="12">
        <f t="shared" si="173"/>
        <v>-7001073.57</v>
      </c>
      <c r="AS785" s="12" t="e">
        <f>#REF!-AU785+#REF!+#REF!</f>
        <v>#REF!</v>
      </c>
      <c r="AT785" s="12" t="e">
        <f>AS785-VLOOKUP(A785,[1]选股结果!$A$2:$BJ$3005,48,FALSE)*0.08</f>
        <v>#REF!</v>
      </c>
      <c r="AU785" s="12">
        <f t="shared" si="177"/>
        <v>104345045.13</v>
      </c>
      <c r="AV785" s="12" t="e">
        <f>#REF!+S785+H785</f>
        <v>#REF!</v>
      </c>
      <c r="AW785" s="12" t="e">
        <f t="shared" si="178"/>
        <v>#REF!</v>
      </c>
      <c r="AX785" s="12" t="e">
        <f t="shared" si="179"/>
        <v>#REF!</v>
      </c>
      <c r="AY785" s="12" t="e">
        <f t="shared" si="180"/>
        <v>#REF!</v>
      </c>
      <c r="AZ785" s="12">
        <f t="shared" si="174"/>
        <v>-6359383543.55</v>
      </c>
      <c r="BA785" s="12">
        <f t="shared" si="175"/>
        <v>429122873.569999</v>
      </c>
      <c r="BB785" s="12" t="e">
        <f t="shared" si="181"/>
        <v>#REF!</v>
      </c>
    </row>
    <row r="786" spans="1:54">
      <c r="A786" s="5" t="s">
        <v>1621</v>
      </c>
      <c r="B786" s="5" t="s">
        <v>1622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182"/>
        <v>6302871971.51</v>
      </c>
      <c r="AF786" s="9">
        <f t="shared" si="183"/>
        <v>5760729236.65</v>
      </c>
      <c r="AG786" s="9">
        <f t="shared" si="184"/>
        <v>484276132.75</v>
      </c>
      <c r="AH786" s="9">
        <f t="shared" si="185"/>
        <v>487815116.09</v>
      </c>
      <c r="AI786" s="9">
        <f t="shared" si="186"/>
        <v>398489011.59</v>
      </c>
      <c r="AJ786" s="12" t="e">
        <f>#REF!-A786</f>
        <v>#REF!</v>
      </c>
      <c r="AK786" s="16"/>
      <c r="AL786" s="9">
        <f t="shared" si="176"/>
        <v>381637169.6</v>
      </c>
      <c r="AM786" s="16"/>
      <c r="AN786" s="16"/>
      <c r="AO786" s="16"/>
      <c r="AP786" s="16"/>
      <c r="AQ786" s="12" t="e">
        <f>#REF!+#REF!+#REF!</f>
        <v>#REF!</v>
      </c>
      <c r="AR786" s="12">
        <f t="shared" si="173"/>
        <v>-8771543.87</v>
      </c>
      <c r="AS786" s="12" t="e">
        <f>#REF!-AU786+#REF!+#REF!</f>
        <v>#REF!</v>
      </c>
      <c r="AT786" s="12" t="e">
        <f>AS786-VLOOKUP(A786,[1]选股结果!$A$2:$BJ$3005,48,FALSE)*0.08</f>
        <v>#REF!</v>
      </c>
      <c r="AU786" s="12">
        <f t="shared" si="177"/>
        <v>89326104.5</v>
      </c>
      <c r="AV786" s="12" t="e">
        <f>#REF!+S786+H786</f>
        <v>#REF!</v>
      </c>
      <c r="AW786" s="12" t="e">
        <f t="shared" si="178"/>
        <v>#REF!</v>
      </c>
      <c r="AX786" s="12" t="e">
        <f t="shared" si="179"/>
        <v>#REF!</v>
      </c>
      <c r="AY786" s="12" t="e">
        <f t="shared" si="180"/>
        <v>#REF!</v>
      </c>
      <c r="AZ786" s="12">
        <f t="shared" si="174"/>
        <v>-6382684165.37</v>
      </c>
      <c r="BA786" s="12">
        <f t="shared" si="175"/>
        <v>484276132.75</v>
      </c>
      <c r="BB786" s="12" t="e">
        <f t="shared" si="181"/>
        <v>#REF!</v>
      </c>
    </row>
    <row r="787" spans="1:54">
      <c r="A787" s="5" t="s">
        <v>1623</v>
      </c>
      <c r="B787" s="5" t="s">
        <v>1624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182"/>
        <v>6302031629.58</v>
      </c>
      <c r="AF787" s="9">
        <f t="shared" si="183"/>
        <v>6125078482.73</v>
      </c>
      <c r="AG787" s="9">
        <f t="shared" si="184"/>
        <v>104943094.569999</v>
      </c>
      <c r="AH787" s="9">
        <f t="shared" si="185"/>
        <v>81134228.879999</v>
      </c>
      <c r="AI787" s="9">
        <f t="shared" si="186"/>
        <v>43655204.399999</v>
      </c>
      <c r="AJ787" s="12" t="e">
        <f>#REF!-A787</f>
        <v>#REF!</v>
      </c>
      <c r="AK787" s="16"/>
      <c r="AL787" s="9">
        <f t="shared" si="176"/>
        <v>886998644.6</v>
      </c>
      <c r="AM787" s="16"/>
      <c r="AN787" s="16"/>
      <c r="AO787" s="16"/>
      <c r="AP787" s="16"/>
      <c r="AQ787" s="12" t="e">
        <f>#REF!+#REF!+#REF!</f>
        <v>#REF!</v>
      </c>
      <c r="AR787" s="12">
        <f t="shared" si="173"/>
        <v>-18240046.33</v>
      </c>
      <c r="AS787" s="12" t="e">
        <f>#REF!-AU787+#REF!+#REF!</f>
        <v>#REF!</v>
      </c>
      <c r="AT787" s="12" t="e">
        <f>AS787-VLOOKUP(A787,[1]选股结果!$A$2:$BJ$3005,48,FALSE)*0.08</f>
        <v>#REF!</v>
      </c>
      <c r="AU787" s="12">
        <f t="shared" si="177"/>
        <v>37479024.48</v>
      </c>
      <c r="AV787" s="12" t="e">
        <f>#REF!+S787+H787</f>
        <v>#REF!</v>
      </c>
      <c r="AW787" s="12" t="e">
        <f t="shared" si="178"/>
        <v>#REF!</v>
      </c>
      <c r="AX787" s="12" t="e">
        <f t="shared" si="179"/>
        <v>#REF!</v>
      </c>
      <c r="AY787" s="12" t="e">
        <f t="shared" si="180"/>
        <v>#REF!</v>
      </c>
      <c r="AZ787" s="12">
        <f t="shared" si="174"/>
        <v>-6334096561.3</v>
      </c>
      <c r="BA787" s="12">
        <f t="shared" si="175"/>
        <v>104943094.569999</v>
      </c>
      <c r="BB787" s="12" t="e">
        <f t="shared" si="181"/>
        <v>#REF!</v>
      </c>
    </row>
    <row r="788" spans="1:54">
      <c r="A788" s="5" t="s">
        <v>1625</v>
      </c>
      <c r="B788" s="5" t="s">
        <v>1626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182"/>
        <v>6301194119.42</v>
      </c>
      <c r="AF788" s="9">
        <f t="shared" si="183"/>
        <v>7342893996.86</v>
      </c>
      <c r="AG788" s="9">
        <f t="shared" si="184"/>
        <v>-958150131.6</v>
      </c>
      <c r="AH788" s="9">
        <f t="shared" si="185"/>
        <v>-958995041.44</v>
      </c>
      <c r="AI788" s="9">
        <f t="shared" si="186"/>
        <v>-958745313.45</v>
      </c>
      <c r="AJ788" s="12" t="e">
        <f>#REF!-A788</f>
        <v>#REF!</v>
      </c>
      <c r="AK788" s="16"/>
      <c r="AL788" s="9">
        <f t="shared" si="176"/>
        <v>2535840294.33</v>
      </c>
      <c r="AM788" s="16"/>
      <c r="AN788" s="16"/>
      <c r="AO788" s="16"/>
      <c r="AP788" s="16"/>
      <c r="AQ788" s="12" t="e">
        <f>#REF!+#REF!+#REF!</f>
        <v>#REF!</v>
      </c>
      <c r="AR788" s="12">
        <f t="shared" si="173"/>
        <v>-41198.84</v>
      </c>
      <c r="AS788" s="12" t="e">
        <f>#REF!-AU788+#REF!+#REF!</f>
        <v>#REF!</v>
      </c>
      <c r="AT788" s="12" t="e">
        <f>AS788-VLOOKUP(A788,[1]选股结果!$A$2:$BJ$3005,48,FALSE)*0.08</f>
        <v>#REF!</v>
      </c>
      <c r="AU788" s="12">
        <f t="shared" si="177"/>
        <v>-249727.99000001</v>
      </c>
      <c r="AV788" s="12" t="e">
        <f>#REF!+S788+H788</f>
        <v>#REF!</v>
      </c>
      <c r="AW788" s="12" t="e">
        <f t="shared" si="178"/>
        <v>#REF!</v>
      </c>
      <c r="AX788" s="12" t="e">
        <f t="shared" si="179"/>
        <v>#REF!</v>
      </c>
      <c r="AY788" s="12" t="e">
        <f t="shared" si="180"/>
        <v>#REF!</v>
      </c>
      <c r="AZ788" s="12">
        <f t="shared" si="174"/>
        <v>-6662378418.43</v>
      </c>
      <c r="BA788" s="12">
        <f t="shared" si="175"/>
        <v>-958150131.6</v>
      </c>
      <c r="BB788" s="12" t="e">
        <f t="shared" si="181"/>
        <v>#REF!</v>
      </c>
    </row>
    <row r="789" spans="1:54">
      <c r="A789" s="5" t="s">
        <v>1627</v>
      </c>
      <c r="B789" s="5" t="s">
        <v>1628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182"/>
        <v>6295111147.6</v>
      </c>
      <c r="AF789" s="9">
        <f t="shared" si="183"/>
        <v>4797847931.51</v>
      </c>
      <c r="AG789" s="9">
        <f t="shared" si="184"/>
        <v>1381687662.07</v>
      </c>
      <c r="AH789" s="9">
        <f t="shared" si="185"/>
        <v>1377267504.85</v>
      </c>
      <c r="AI789" s="9">
        <f t="shared" si="186"/>
        <v>1155677029.53</v>
      </c>
      <c r="AJ789" s="12" t="e">
        <f>#REF!-A789</f>
        <v>#REF!</v>
      </c>
      <c r="AK789" s="16"/>
      <c r="AL789" s="9">
        <f t="shared" si="176"/>
        <v>487083151</v>
      </c>
      <c r="AM789" s="16"/>
      <c r="AN789" s="16"/>
      <c r="AO789" s="16"/>
      <c r="AP789" s="16"/>
      <c r="AQ789" s="12" t="e">
        <f>#REF!+#REF!+#REF!</f>
        <v>#REF!</v>
      </c>
      <c r="AR789" s="12">
        <f t="shared" si="173"/>
        <v>-2104277.94</v>
      </c>
      <c r="AS789" s="12" t="e">
        <f>#REF!-AU789+#REF!+#REF!</f>
        <v>#REF!</v>
      </c>
      <c r="AT789" s="12" t="e">
        <f>AS789-VLOOKUP(A789,[1]选股结果!$A$2:$BJ$3005,48,FALSE)*0.08</f>
        <v>#REF!</v>
      </c>
      <c r="AU789" s="12">
        <f t="shared" si="177"/>
        <v>221590475.32</v>
      </c>
      <c r="AV789" s="12" t="e">
        <f>#REF!+S789+H789</f>
        <v>#REF!</v>
      </c>
      <c r="AW789" s="12" t="e">
        <f t="shared" si="178"/>
        <v>#REF!</v>
      </c>
      <c r="AX789" s="12" t="e">
        <f t="shared" si="179"/>
        <v>#REF!</v>
      </c>
      <c r="AY789" s="12" t="e">
        <f t="shared" si="180"/>
        <v>#REF!</v>
      </c>
      <c r="AZ789" s="12">
        <f t="shared" si="174"/>
        <v>-6483497721.67</v>
      </c>
      <c r="BA789" s="12">
        <f t="shared" si="175"/>
        <v>1381687662.07</v>
      </c>
      <c r="BB789" s="12" t="e">
        <f t="shared" si="181"/>
        <v>#REF!</v>
      </c>
    </row>
    <row r="790" spans="1:54">
      <c r="A790" s="5" t="s">
        <v>1629</v>
      </c>
      <c r="B790" s="5" t="s">
        <v>1630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182"/>
        <v>6291042731.61</v>
      </c>
      <c r="AF790" s="9">
        <f t="shared" si="183"/>
        <v>6005490991.87</v>
      </c>
      <c r="AG790" s="9">
        <f t="shared" si="184"/>
        <v>279423701.079999</v>
      </c>
      <c r="AH790" s="9">
        <f t="shared" si="185"/>
        <v>280528303.009999</v>
      </c>
      <c r="AI790" s="9">
        <f t="shared" si="186"/>
        <v>165978616.289999</v>
      </c>
      <c r="AJ790" s="12" t="e">
        <f>#REF!-A790</f>
        <v>#REF!</v>
      </c>
      <c r="AK790" s="16"/>
      <c r="AL790" s="9">
        <f t="shared" si="176"/>
        <v>1905731438.28</v>
      </c>
      <c r="AM790" s="16"/>
      <c r="AN790" s="16"/>
      <c r="AO790" s="16"/>
      <c r="AP790" s="16"/>
      <c r="AQ790" s="12" t="e">
        <f>#REF!+#REF!+#REF!</f>
        <v>#REF!</v>
      </c>
      <c r="AR790" s="12">
        <f t="shared" si="173"/>
        <v>-8029852.38</v>
      </c>
      <c r="AS790" s="12" t="e">
        <f>#REF!-AU790+#REF!+#REF!</f>
        <v>#REF!</v>
      </c>
      <c r="AT790" s="12" t="e">
        <f>AS790-VLOOKUP(A790,[1]选股结果!$A$2:$BJ$3005,48,FALSE)*0.08</f>
        <v>#REF!</v>
      </c>
      <c r="AU790" s="12">
        <f t="shared" si="177"/>
        <v>114549686.72</v>
      </c>
      <c r="AV790" s="12" t="e">
        <f>#REF!+S790+H790</f>
        <v>#REF!</v>
      </c>
      <c r="AW790" s="12" t="e">
        <f t="shared" si="178"/>
        <v>#REF!</v>
      </c>
      <c r="AX790" s="12" t="e">
        <f t="shared" si="179"/>
        <v>#REF!</v>
      </c>
      <c r="AY790" s="12" t="e">
        <f t="shared" si="180"/>
        <v>#REF!</v>
      </c>
      <c r="AZ790" s="12">
        <f t="shared" si="174"/>
        <v>-6614040035.2</v>
      </c>
      <c r="BA790" s="12">
        <f t="shared" si="175"/>
        <v>279423701.079999</v>
      </c>
      <c r="BB790" s="12" t="e">
        <f t="shared" si="181"/>
        <v>#REF!</v>
      </c>
    </row>
    <row r="791" spans="1:54">
      <c r="A791" s="5" t="s">
        <v>1631</v>
      </c>
      <c r="B791" s="5" t="s">
        <v>1632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182"/>
        <v>6274852727.25</v>
      </c>
      <c r="AF791" s="9">
        <f t="shared" si="183"/>
        <v>5728586896</v>
      </c>
      <c r="AG791" s="9">
        <f t="shared" si="184"/>
        <v>543489095.09</v>
      </c>
      <c r="AH791" s="9">
        <f t="shared" si="185"/>
        <v>537028007.29</v>
      </c>
      <c r="AI791" s="9">
        <f t="shared" si="186"/>
        <v>468452456.01</v>
      </c>
      <c r="AJ791" s="12" t="e">
        <f>#REF!-A791</f>
        <v>#REF!</v>
      </c>
      <c r="AK791" s="16"/>
      <c r="AL791" s="9">
        <f t="shared" si="176"/>
        <v>1700111334.29</v>
      </c>
      <c r="AM791" s="16"/>
      <c r="AN791" s="16"/>
      <c r="AO791" s="16"/>
      <c r="AP791" s="16"/>
      <c r="AQ791" s="12" t="e">
        <f>#REF!+#REF!+#REF!</f>
        <v>#REF!</v>
      </c>
      <c r="AR791" s="12">
        <f t="shared" si="173"/>
        <v>-3041051.4</v>
      </c>
      <c r="AS791" s="12" t="e">
        <f>#REF!-AU791+#REF!+#REF!</f>
        <v>#REF!</v>
      </c>
      <c r="AT791" s="12" t="e">
        <f>AS791-VLOOKUP(A791,[1]选股结果!$A$2:$BJ$3005,48,FALSE)*0.08</f>
        <v>#REF!</v>
      </c>
      <c r="AU791" s="12">
        <f t="shared" si="177"/>
        <v>68575551.28</v>
      </c>
      <c r="AV791" s="12" t="e">
        <f>#REF!+S791+H791</f>
        <v>#REF!</v>
      </c>
      <c r="AW791" s="12" t="e">
        <f t="shared" si="178"/>
        <v>#REF!</v>
      </c>
      <c r="AX791" s="12" t="e">
        <f t="shared" si="179"/>
        <v>#REF!</v>
      </c>
      <c r="AY791" s="12" t="e">
        <f t="shared" si="180"/>
        <v>#REF!</v>
      </c>
      <c r="AZ791" s="12">
        <f t="shared" si="174"/>
        <v>-6309498560.47</v>
      </c>
      <c r="BA791" s="12">
        <f t="shared" si="175"/>
        <v>543489095.09</v>
      </c>
      <c r="BB791" s="12" t="e">
        <f t="shared" si="181"/>
        <v>#REF!</v>
      </c>
    </row>
    <row r="792" spans="1:54">
      <c r="A792" s="5" t="s">
        <v>1633</v>
      </c>
      <c r="B792" s="5" t="s">
        <v>1634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182"/>
        <v>6264928132.8</v>
      </c>
      <c r="AF792" s="9">
        <f t="shared" si="183"/>
        <v>6196196853.9</v>
      </c>
      <c r="AG792" s="9">
        <f t="shared" si="184"/>
        <v>69921850.0800006</v>
      </c>
      <c r="AH792" s="9">
        <f t="shared" si="185"/>
        <v>73835585.4500006</v>
      </c>
      <c r="AI792" s="9">
        <f t="shared" si="186"/>
        <v>47677699.9500006</v>
      </c>
      <c r="AJ792" s="12" t="e">
        <f>#REF!-A792</f>
        <v>#REF!</v>
      </c>
      <c r="AK792" s="16"/>
      <c r="AL792" s="9">
        <f t="shared" si="176"/>
        <v>760843644.98</v>
      </c>
      <c r="AM792" s="16"/>
      <c r="AN792" s="16"/>
      <c r="AO792" s="16"/>
      <c r="AP792" s="16"/>
      <c r="AQ792" s="12" t="e">
        <f>#REF!+#REF!+#REF!</f>
        <v>#REF!</v>
      </c>
      <c r="AR792" s="12">
        <f t="shared" si="173"/>
        <v>-6500985.45</v>
      </c>
      <c r="AS792" s="12" t="e">
        <f>#REF!-AU792+#REF!+#REF!</f>
        <v>#REF!</v>
      </c>
      <c r="AT792" s="12" t="e">
        <f>AS792-VLOOKUP(A792,[1]选股结果!$A$2:$BJ$3005,48,FALSE)*0.08</f>
        <v>#REF!</v>
      </c>
      <c r="AU792" s="12">
        <f t="shared" si="177"/>
        <v>26157885.5</v>
      </c>
      <c r="AV792" s="12" t="e">
        <f>#REF!+S792+H792</f>
        <v>#REF!</v>
      </c>
      <c r="AW792" s="12" t="e">
        <f t="shared" si="178"/>
        <v>#REF!</v>
      </c>
      <c r="AX792" s="12" t="e">
        <f t="shared" si="179"/>
        <v>#REF!</v>
      </c>
      <c r="AY792" s="12" t="e">
        <f t="shared" si="180"/>
        <v>#REF!</v>
      </c>
      <c r="AZ792" s="12">
        <f t="shared" si="174"/>
        <v>-6298221105.1</v>
      </c>
      <c r="BA792" s="12">
        <f t="shared" si="175"/>
        <v>69921850.0800006</v>
      </c>
      <c r="BB792" s="12" t="e">
        <f t="shared" si="181"/>
        <v>#REF!</v>
      </c>
    </row>
    <row r="793" spans="1:54">
      <c r="A793" s="5" t="s">
        <v>1635</v>
      </c>
      <c r="B793" s="5" t="s">
        <v>1636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182"/>
        <v>6245428625.52</v>
      </c>
      <c r="AF793" s="9">
        <f t="shared" si="183"/>
        <v>6264482277.42</v>
      </c>
      <c r="AG793" s="9">
        <f t="shared" si="184"/>
        <v>1466828.20000038</v>
      </c>
      <c r="AH793" s="9">
        <f t="shared" si="185"/>
        <v>-7713720.24999962</v>
      </c>
      <c r="AI793" s="9">
        <f t="shared" si="186"/>
        <v>-24416973.1599996</v>
      </c>
      <c r="AJ793" s="12" t="e">
        <f>#REF!-A793</f>
        <v>#REF!</v>
      </c>
      <c r="AK793" s="16"/>
      <c r="AL793" s="9">
        <f t="shared" si="176"/>
        <v>189509095.51</v>
      </c>
      <c r="AM793" s="16"/>
      <c r="AN793" s="16"/>
      <c r="AO793" s="16"/>
      <c r="AP793" s="16"/>
      <c r="AQ793" s="12" t="e">
        <f>#REF!+#REF!+#REF!</f>
        <v>#REF!</v>
      </c>
      <c r="AR793" s="12">
        <f t="shared" si="173"/>
        <v>-10683014.05</v>
      </c>
      <c r="AS793" s="12" t="e">
        <f>#REF!-AU793+#REF!+#REF!</f>
        <v>#REF!</v>
      </c>
      <c r="AT793" s="12" t="e">
        <f>AS793-VLOOKUP(A793,[1]选股结果!$A$2:$BJ$3005,48,FALSE)*0.08</f>
        <v>#REF!</v>
      </c>
      <c r="AU793" s="12">
        <f t="shared" si="177"/>
        <v>16703252.91</v>
      </c>
      <c r="AV793" s="12" t="e">
        <f>#REF!+S793+H793</f>
        <v>#REF!</v>
      </c>
      <c r="AW793" s="12" t="e">
        <f t="shared" si="178"/>
        <v>#REF!</v>
      </c>
      <c r="AX793" s="12" t="e">
        <f t="shared" si="179"/>
        <v>#REF!</v>
      </c>
      <c r="AY793" s="12" t="e">
        <f t="shared" si="180"/>
        <v>#REF!</v>
      </c>
      <c r="AZ793" s="12">
        <f t="shared" si="174"/>
        <v>-6346379054.46</v>
      </c>
      <c r="BA793" s="12">
        <f t="shared" si="175"/>
        <v>1466828.20000038</v>
      </c>
      <c r="BB793" s="12" t="e">
        <f t="shared" si="181"/>
        <v>#REF!</v>
      </c>
    </row>
    <row r="794" spans="1:54">
      <c r="A794" s="5" t="s">
        <v>1637</v>
      </c>
      <c r="B794" s="5" t="s">
        <v>1638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182"/>
        <v>6230805808.33</v>
      </c>
      <c r="AF794" s="9">
        <f t="shared" si="183"/>
        <v>6235829634.73</v>
      </c>
      <c r="AG794" s="9">
        <f t="shared" si="184"/>
        <v>93583021.0199994</v>
      </c>
      <c r="AH794" s="9">
        <f t="shared" si="185"/>
        <v>105230729.369999</v>
      </c>
      <c r="AI794" s="9">
        <f t="shared" si="186"/>
        <v>49218579.8099994</v>
      </c>
      <c r="AJ794" s="12" t="e">
        <f>#REF!-A794</f>
        <v>#REF!</v>
      </c>
      <c r="AK794" s="16"/>
      <c r="AL794" s="9">
        <f t="shared" si="176"/>
        <v>925759778.29</v>
      </c>
      <c r="AM794" s="16"/>
      <c r="AN794" s="16"/>
      <c r="AO794" s="16"/>
      <c r="AP794" s="16"/>
      <c r="AQ794" s="12" t="e">
        <f>#REF!+#REF!+#REF!</f>
        <v>#REF!</v>
      </c>
      <c r="AR794" s="12">
        <f t="shared" si="173"/>
        <v>-13569398.81</v>
      </c>
      <c r="AS794" s="12" t="e">
        <f>#REF!-AU794+#REF!+#REF!</f>
        <v>#REF!</v>
      </c>
      <c r="AT794" s="12" t="e">
        <f>AS794-VLOOKUP(A794,[1]选股结果!$A$2:$BJ$3005,48,FALSE)*0.08</f>
        <v>#REF!</v>
      </c>
      <c r="AU794" s="12">
        <f t="shared" si="177"/>
        <v>56012149.5599996</v>
      </c>
      <c r="AV794" s="12" t="e">
        <f>#REF!+S794+H794</f>
        <v>#REF!</v>
      </c>
      <c r="AW794" s="12" t="e">
        <f t="shared" si="178"/>
        <v>#REF!</v>
      </c>
      <c r="AX794" s="12" t="e">
        <f t="shared" si="179"/>
        <v>#REF!</v>
      </c>
      <c r="AY794" s="12" t="e">
        <f t="shared" si="180"/>
        <v>#REF!</v>
      </c>
      <c r="AZ794" s="12">
        <f t="shared" si="174"/>
        <v>-6429294300.82</v>
      </c>
      <c r="BA794" s="12">
        <f t="shared" si="175"/>
        <v>93583021.0199994</v>
      </c>
      <c r="BB794" s="12" t="e">
        <f t="shared" si="181"/>
        <v>#REF!</v>
      </c>
    </row>
    <row r="795" spans="1:54">
      <c r="A795" s="5" t="s">
        <v>1639</v>
      </c>
      <c r="B795" s="5" t="s">
        <v>1640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182"/>
        <v>6189374645.32</v>
      </c>
      <c r="AF795" s="9">
        <f t="shared" si="183"/>
        <v>6277445834.74</v>
      </c>
      <c r="AG795" s="9">
        <f t="shared" si="184"/>
        <v>13771559.699999</v>
      </c>
      <c r="AH795" s="9">
        <f t="shared" si="185"/>
        <v>15692646.379999</v>
      </c>
      <c r="AI795" s="9">
        <f t="shared" si="186"/>
        <v>8464812.339999</v>
      </c>
      <c r="AJ795" s="12" t="e">
        <f>#REF!-A795</f>
        <v>#REF!</v>
      </c>
      <c r="AK795" s="16"/>
      <c r="AL795" s="9">
        <f t="shared" si="176"/>
        <v>204736687.61</v>
      </c>
      <c r="AM795" s="16"/>
      <c r="AN795" s="16"/>
      <c r="AO795" s="16"/>
      <c r="AP795" s="16"/>
      <c r="AQ795" s="12" t="e">
        <f>#REF!+#REF!+#REF!</f>
        <v>#REF!</v>
      </c>
      <c r="AR795" s="12">
        <f t="shared" si="173"/>
        <v>-4828757.38</v>
      </c>
      <c r="AS795" s="12" t="e">
        <f>#REF!-AU795+#REF!+#REF!</f>
        <v>#REF!</v>
      </c>
      <c r="AT795" s="12" t="e">
        <f>AS795-VLOOKUP(A795,[1]选股结果!$A$2:$BJ$3005,48,FALSE)*0.08</f>
        <v>#REF!</v>
      </c>
      <c r="AU795" s="12">
        <f t="shared" si="177"/>
        <v>7227834.04</v>
      </c>
      <c r="AV795" s="12" t="e">
        <f>#REF!+S795+H795</f>
        <v>#REF!</v>
      </c>
      <c r="AW795" s="12" t="e">
        <f t="shared" si="178"/>
        <v>#REF!</v>
      </c>
      <c r="AX795" s="12" t="e">
        <f t="shared" si="179"/>
        <v>#REF!</v>
      </c>
      <c r="AY795" s="12" t="e">
        <f t="shared" si="180"/>
        <v>#REF!</v>
      </c>
      <c r="AZ795" s="12">
        <f t="shared" si="174"/>
        <v>-6286894604.39</v>
      </c>
      <c r="BA795" s="12">
        <f t="shared" si="175"/>
        <v>13771559.699999</v>
      </c>
      <c r="BB795" s="12" t="e">
        <f t="shared" si="181"/>
        <v>#REF!</v>
      </c>
    </row>
    <row r="796" spans="1:54">
      <c r="A796" s="5" t="s">
        <v>1641</v>
      </c>
      <c r="B796" s="5" t="s">
        <v>1642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182"/>
        <v>6186129553.51</v>
      </c>
      <c r="AF796" s="9">
        <f t="shared" si="183"/>
        <v>5389853919.48</v>
      </c>
      <c r="AG796" s="9">
        <f t="shared" si="184"/>
        <v>814742084.400001</v>
      </c>
      <c r="AH796" s="9">
        <f t="shared" si="185"/>
        <v>801700141.780001</v>
      </c>
      <c r="AI796" s="9">
        <f t="shared" si="186"/>
        <v>686178386.430001</v>
      </c>
      <c r="AJ796" s="12" t="e">
        <f>#REF!-A796</f>
        <v>#REF!</v>
      </c>
      <c r="AK796" s="16"/>
      <c r="AL796" s="9">
        <f t="shared" si="176"/>
        <v>280968525.93</v>
      </c>
      <c r="AM796" s="16"/>
      <c r="AN796" s="16"/>
      <c r="AO796" s="16"/>
      <c r="AP796" s="16"/>
      <c r="AQ796" s="12" t="e">
        <f>#REF!+#REF!+#REF!</f>
        <v>#REF!</v>
      </c>
      <c r="AR796" s="12">
        <f t="shared" si="173"/>
        <v>-5592466.38</v>
      </c>
      <c r="AS796" s="12" t="e">
        <f>#REF!-AU796+#REF!+#REF!</f>
        <v>#REF!</v>
      </c>
      <c r="AT796" s="12" t="e">
        <f>AS796-VLOOKUP(A796,[1]选股结果!$A$2:$BJ$3005,48,FALSE)*0.08</f>
        <v>#REF!</v>
      </c>
      <c r="AU796" s="12">
        <f t="shared" si="177"/>
        <v>115521755.35</v>
      </c>
      <c r="AV796" s="12" t="e">
        <f>#REF!+S796+H796</f>
        <v>#REF!</v>
      </c>
      <c r="AW796" s="12" t="e">
        <f t="shared" si="178"/>
        <v>#REF!</v>
      </c>
      <c r="AX796" s="12" t="e">
        <f t="shared" si="179"/>
        <v>#REF!</v>
      </c>
      <c r="AY796" s="12" t="e">
        <f t="shared" si="180"/>
        <v>#REF!</v>
      </c>
      <c r="AZ796" s="12">
        <f t="shared" si="174"/>
        <v>-6350674141.3</v>
      </c>
      <c r="BA796" s="12">
        <f t="shared" si="175"/>
        <v>814742084.400001</v>
      </c>
      <c r="BB796" s="12" t="e">
        <f t="shared" si="181"/>
        <v>#REF!</v>
      </c>
    </row>
    <row r="797" spans="1:54">
      <c r="A797" s="5" t="s">
        <v>1643</v>
      </c>
      <c r="B797" s="5" t="s">
        <v>1644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182"/>
        <v>6173997019.73</v>
      </c>
      <c r="AF797" s="9">
        <f t="shared" si="183"/>
        <v>5836061610.27</v>
      </c>
      <c r="AG797" s="9">
        <f t="shared" si="184"/>
        <v>568631728.03</v>
      </c>
      <c r="AH797" s="9">
        <f t="shared" si="185"/>
        <v>566147293.57</v>
      </c>
      <c r="AI797" s="9">
        <f t="shared" si="186"/>
        <v>562620961.47</v>
      </c>
      <c r="AJ797" s="12" t="e">
        <f>#REF!-A797</f>
        <v>#REF!</v>
      </c>
      <c r="AK797" s="16"/>
      <c r="AL797" s="9">
        <f t="shared" si="176"/>
        <v>255853730.25</v>
      </c>
      <c r="AM797" s="16"/>
      <c r="AN797" s="16"/>
      <c r="AO797" s="16"/>
      <c r="AP797" s="16"/>
      <c r="AQ797" s="12" t="e">
        <f>#REF!+#REF!+#REF!</f>
        <v>#REF!</v>
      </c>
      <c r="AR797" s="12">
        <f t="shared" si="173"/>
        <v>-2597833.91</v>
      </c>
      <c r="AS797" s="12" t="e">
        <f>#REF!-AU797+#REF!+#REF!</f>
        <v>#REF!</v>
      </c>
      <c r="AT797" s="12" t="e">
        <f>AS797-VLOOKUP(A797,[1]选股结果!$A$2:$BJ$3005,48,FALSE)*0.08</f>
        <v>#REF!</v>
      </c>
      <c r="AU797" s="12">
        <f t="shared" si="177"/>
        <v>3526332.10000002</v>
      </c>
      <c r="AV797" s="12" t="e">
        <f>#REF!+S797+H797</f>
        <v>#REF!</v>
      </c>
      <c r="AW797" s="12" t="e">
        <f t="shared" si="178"/>
        <v>#REF!</v>
      </c>
      <c r="AX797" s="12" t="e">
        <f t="shared" si="179"/>
        <v>#REF!</v>
      </c>
      <c r="AY797" s="12" t="e">
        <f t="shared" si="180"/>
        <v>#REF!</v>
      </c>
      <c r="AZ797" s="12">
        <f t="shared" si="174"/>
        <v>-6286675480.37</v>
      </c>
      <c r="BA797" s="12">
        <f t="shared" si="175"/>
        <v>568631728.03</v>
      </c>
      <c r="BB797" s="12" t="e">
        <f t="shared" si="181"/>
        <v>#REF!</v>
      </c>
    </row>
    <row r="798" spans="1:54">
      <c r="A798" s="5" t="s">
        <v>1645</v>
      </c>
      <c r="B798" s="5" t="s">
        <v>1646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182"/>
        <v>6173374642.87</v>
      </c>
      <c r="AF798" s="9">
        <f t="shared" si="183"/>
        <v>5553019338.59</v>
      </c>
      <c r="AG798" s="9">
        <f t="shared" si="184"/>
        <v>577826483.889999</v>
      </c>
      <c r="AH798" s="9">
        <f t="shared" si="185"/>
        <v>588829312.999999</v>
      </c>
      <c r="AI798" s="9">
        <f t="shared" si="186"/>
        <v>460912158.209999</v>
      </c>
      <c r="AJ798" s="12" t="e">
        <f>#REF!-A798</f>
        <v>#REF!</v>
      </c>
      <c r="AK798" s="16"/>
      <c r="AL798" s="9">
        <f t="shared" si="176"/>
        <v>1029029128.96</v>
      </c>
      <c r="AM798" s="16"/>
      <c r="AN798" s="16"/>
      <c r="AO798" s="16"/>
      <c r="AP798" s="16"/>
      <c r="AQ798" s="12" t="e">
        <f>#REF!+#REF!+#REF!</f>
        <v>#REF!</v>
      </c>
      <c r="AR798" s="12">
        <f t="shared" si="173"/>
        <v>-11798655.81</v>
      </c>
      <c r="AS798" s="12" t="e">
        <f>#REF!-AU798+#REF!+#REF!</f>
        <v>#REF!</v>
      </c>
      <c r="AT798" s="12" t="e">
        <f>AS798-VLOOKUP(A798,[1]选股结果!$A$2:$BJ$3005,48,FALSE)*0.08</f>
        <v>#REF!</v>
      </c>
      <c r="AU798" s="12">
        <f t="shared" si="177"/>
        <v>127917154.79</v>
      </c>
      <c r="AV798" s="12" t="e">
        <f>#REF!+S798+H798</f>
        <v>#REF!</v>
      </c>
      <c r="AW798" s="12" t="e">
        <f t="shared" si="178"/>
        <v>#REF!</v>
      </c>
      <c r="AX798" s="12" t="e">
        <f t="shared" si="179"/>
        <v>#REF!</v>
      </c>
      <c r="AY798" s="12" t="e">
        <f t="shared" si="180"/>
        <v>#REF!</v>
      </c>
      <c r="AZ798" s="12">
        <f t="shared" si="174"/>
        <v>-6258982960.72</v>
      </c>
      <c r="BA798" s="12">
        <f t="shared" si="175"/>
        <v>577826483.889999</v>
      </c>
      <c r="BB798" s="12" t="e">
        <f t="shared" si="181"/>
        <v>#REF!</v>
      </c>
    </row>
    <row r="799" spans="1:54">
      <c r="A799" s="5" t="s">
        <v>1647</v>
      </c>
      <c r="B799" s="5" t="s">
        <v>1648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182"/>
        <v>6169351814.27</v>
      </c>
      <c r="AF799" s="9">
        <f t="shared" si="183"/>
        <v>5440327407.12</v>
      </c>
      <c r="AG799" s="9">
        <f t="shared" si="184"/>
        <v>824178297.170001</v>
      </c>
      <c r="AH799" s="9">
        <f t="shared" si="185"/>
        <v>822689064.210001</v>
      </c>
      <c r="AI799" s="9">
        <f t="shared" si="186"/>
        <v>635054264.280001</v>
      </c>
      <c r="AJ799" s="12" t="e">
        <f>#REF!-A799</f>
        <v>#REF!</v>
      </c>
      <c r="AK799" s="16"/>
      <c r="AL799" s="9">
        <f t="shared" si="176"/>
        <v>660717328.9</v>
      </c>
      <c r="AM799" s="16"/>
      <c r="AN799" s="16"/>
      <c r="AO799" s="16"/>
      <c r="AP799" s="16"/>
      <c r="AQ799" s="12" t="e">
        <f>#REF!+#REF!+#REF!</f>
        <v>#REF!</v>
      </c>
      <c r="AR799" s="12">
        <f t="shared" si="173"/>
        <v>-3414052.16</v>
      </c>
      <c r="AS799" s="12" t="e">
        <f>#REF!-AU799+#REF!+#REF!</f>
        <v>#REF!</v>
      </c>
      <c r="AT799" s="12" t="e">
        <f>AS799-VLOOKUP(A799,[1]选股结果!$A$2:$BJ$3005,48,FALSE)*0.08</f>
        <v>#REF!</v>
      </c>
      <c r="AU799" s="12">
        <f t="shared" si="177"/>
        <v>187634799.93</v>
      </c>
      <c r="AV799" s="12" t="e">
        <f>#REF!+S799+H799</f>
        <v>#REF!</v>
      </c>
      <c r="AW799" s="12" t="e">
        <f t="shared" si="178"/>
        <v>#REF!</v>
      </c>
      <c r="AX799" s="12" t="e">
        <f t="shared" si="179"/>
        <v>#REF!</v>
      </c>
      <c r="AY799" s="12" t="e">
        <f t="shared" si="180"/>
        <v>#REF!</v>
      </c>
      <c r="AZ799" s="12">
        <f t="shared" si="174"/>
        <v>-6349053556.4</v>
      </c>
      <c r="BA799" s="12">
        <f t="shared" si="175"/>
        <v>824178297.170001</v>
      </c>
      <c r="BB799" s="12" t="e">
        <f t="shared" si="181"/>
        <v>#REF!</v>
      </c>
    </row>
    <row r="800" spans="1:54">
      <c r="A800" s="5" t="s">
        <v>1649</v>
      </c>
      <c r="B800" s="5" t="s">
        <v>1650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182"/>
        <v>6166879475.64</v>
      </c>
      <c r="AF800" s="9">
        <f t="shared" si="183"/>
        <v>5301688285.34</v>
      </c>
      <c r="AG800" s="9">
        <f t="shared" si="184"/>
        <v>1843786335.15</v>
      </c>
      <c r="AH800" s="9">
        <f t="shared" si="185"/>
        <v>1851788054.33</v>
      </c>
      <c r="AI800" s="9">
        <f t="shared" si="186"/>
        <v>1286991487.03</v>
      </c>
      <c r="AJ800" s="12" t="e">
        <f>#REF!-A800</f>
        <v>#REF!</v>
      </c>
      <c r="AK800" s="16"/>
      <c r="AL800" s="9">
        <f t="shared" si="176"/>
        <v>578907144.12</v>
      </c>
      <c r="AM800" s="16"/>
      <c r="AN800" s="16"/>
      <c r="AO800" s="16"/>
      <c r="AP800" s="16"/>
      <c r="AQ800" s="12" t="e">
        <f>#REF!+#REF!+#REF!</f>
        <v>#REF!</v>
      </c>
      <c r="AR800" s="12">
        <f t="shared" si="173"/>
        <v>-11066496.63</v>
      </c>
      <c r="AS800" s="12" t="e">
        <f>#REF!-AU800+#REF!+#REF!</f>
        <v>#REF!</v>
      </c>
      <c r="AT800" s="12" t="e">
        <f>AS800-VLOOKUP(A800,[1]选股结果!$A$2:$BJ$3005,48,FALSE)*0.08</f>
        <v>#REF!</v>
      </c>
      <c r="AU800" s="12">
        <f t="shared" si="177"/>
        <v>564796567.3</v>
      </c>
      <c r="AV800" s="12" t="e">
        <f>#REF!+S800+H800</f>
        <v>#REF!</v>
      </c>
      <c r="AW800" s="12" t="e">
        <f t="shared" si="178"/>
        <v>#REF!</v>
      </c>
      <c r="AX800" s="12" t="e">
        <f t="shared" si="179"/>
        <v>#REF!</v>
      </c>
      <c r="AY800" s="12" t="e">
        <f t="shared" si="180"/>
        <v>#REF!</v>
      </c>
      <c r="AZ800" s="12">
        <f t="shared" si="174"/>
        <v>-7037315464.3</v>
      </c>
      <c r="BA800" s="12">
        <f t="shared" si="175"/>
        <v>1843786335.15</v>
      </c>
      <c r="BB800" s="12" t="e">
        <f t="shared" si="181"/>
        <v>#REF!</v>
      </c>
    </row>
    <row r="801" spans="1:54">
      <c r="A801" s="5" t="s">
        <v>1651</v>
      </c>
      <c r="B801" s="5" t="s">
        <v>1652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182"/>
        <v>6158131157.11</v>
      </c>
      <c r="AF801" s="9">
        <f t="shared" si="183"/>
        <v>5603937651.9</v>
      </c>
      <c r="AG801" s="9">
        <f t="shared" si="184"/>
        <v>646833890.02</v>
      </c>
      <c r="AH801" s="9">
        <f t="shared" si="185"/>
        <v>661751122.08</v>
      </c>
      <c r="AI801" s="9">
        <f t="shared" si="186"/>
        <v>538099452.7</v>
      </c>
      <c r="AJ801" s="12" t="e">
        <f>#REF!-A801</f>
        <v>#REF!</v>
      </c>
      <c r="AK801" s="16"/>
      <c r="AL801" s="9">
        <f t="shared" si="176"/>
        <v>1463315225.95</v>
      </c>
      <c r="AM801" s="16"/>
      <c r="AN801" s="16"/>
      <c r="AO801" s="16"/>
      <c r="AP801" s="16"/>
      <c r="AQ801" s="12" t="e">
        <f>#REF!+#REF!+#REF!</f>
        <v>#REF!</v>
      </c>
      <c r="AR801" s="12">
        <f t="shared" si="173"/>
        <v>-17063293.07</v>
      </c>
      <c r="AS801" s="12" t="e">
        <f>#REF!-AU801+#REF!+#REF!</f>
        <v>#REF!</v>
      </c>
      <c r="AT801" s="12" t="e">
        <f>AS801-VLOOKUP(A801,[1]选股结果!$A$2:$BJ$3005,48,FALSE)*0.08</f>
        <v>#REF!</v>
      </c>
      <c r="AU801" s="12">
        <f t="shared" si="177"/>
        <v>123651669.38</v>
      </c>
      <c r="AV801" s="12" t="e">
        <f>#REF!+S801+H801</f>
        <v>#REF!</v>
      </c>
      <c r="AW801" s="12" t="e">
        <f t="shared" si="178"/>
        <v>#REF!</v>
      </c>
      <c r="AX801" s="12" t="e">
        <f t="shared" si="179"/>
        <v>#REF!</v>
      </c>
      <c r="AY801" s="12" t="e">
        <f t="shared" si="180"/>
        <v>#REF!</v>
      </c>
      <c r="AZ801" s="12">
        <f t="shared" si="174"/>
        <v>-6285549587.67</v>
      </c>
      <c r="BA801" s="12">
        <f t="shared" si="175"/>
        <v>646833890.02</v>
      </c>
      <c r="BB801" s="12" t="e">
        <f t="shared" si="181"/>
        <v>#REF!</v>
      </c>
    </row>
    <row r="802" spans="1:54">
      <c r="A802" s="5" t="s">
        <v>1653</v>
      </c>
      <c r="B802" s="5" t="s">
        <v>1654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182"/>
        <v>6155789256.17</v>
      </c>
      <c r="AF802" s="9">
        <f t="shared" si="183"/>
        <v>5266801883.71</v>
      </c>
      <c r="AG802" s="9">
        <f t="shared" si="184"/>
        <v>797610781.170001</v>
      </c>
      <c r="AH802" s="9">
        <f t="shared" si="185"/>
        <v>798054630.090001</v>
      </c>
      <c r="AI802" s="9">
        <f t="shared" si="186"/>
        <v>677534090.200001</v>
      </c>
      <c r="AJ802" s="12" t="e">
        <f>#REF!-A802</f>
        <v>#REF!</v>
      </c>
      <c r="AK802" s="16"/>
      <c r="AL802" s="9">
        <f t="shared" si="176"/>
        <v>348899343.7</v>
      </c>
      <c r="AM802" s="16"/>
      <c r="AN802" s="16"/>
      <c r="AO802" s="16"/>
      <c r="AP802" s="16"/>
      <c r="AQ802" s="12" t="e">
        <f>#REF!+#REF!+#REF!</f>
        <v>#REF!</v>
      </c>
      <c r="AR802" s="12">
        <f t="shared" si="173"/>
        <v>-1549886.7</v>
      </c>
      <c r="AS802" s="12" t="e">
        <f>#REF!-AU802+#REF!+#REF!</f>
        <v>#REF!</v>
      </c>
      <c r="AT802" s="12" t="e">
        <f>AS802-VLOOKUP(A802,[1]选股结果!$A$2:$BJ$3005,48,FALSE)*0.08</f>
        <v>#REF!</v>
      </c>
      <c r="AU802" s="12">
        <f t="shared" si="177"/>
        <v>120520539.89</v>
      </c>
      <c r="AV802" s="12" t="e">
        <f>#REF!+S802+H802</f>
        <v>#REF!</v>
      </c>
      <c r="AW802" s="12" t="e">
        <f t="shared" si="178"/>
        <v>#REF!</v>
      </c>
      <c r="AX802" s="12" t="e">
        <f t="shared" si="179"/>
        <v>#REF!</v>
      </c>
      <c r="AY802" s="12" t="e">
        <f t="shared" si="180"/>
        <v>#REF!</v>
      </c>
      <c r="AZ802" s="12">
        <f t="shared" si="174"/>
        <v>-6251613299.05</v>
      </c>
      <c r="BA802" s="12">
        <f t="shared" si="175"/>
        <v>797610781.170001</v>
      </c>
      <c r="BB802" s="12" t="e">
        <f t="shared" si="181"/>
        <v>#REF!</v>
      </c>
    </row>
    <row r="803" spans="1:54">
      <c r="A803" s="5" t="s">
        <v>1655</v>
      </c>
      <c r="B803" s="5" t="s">
        <v>1656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182"/>
        <v>6149240618.04</v>
      </c>
      <c r="AF803" s="9">
        <f t="shared" si="183"/>
        <v>5190116714.36</v>
      </c>
      <c r="AG803" s="9">
        <f t="shared" si="184"/>
        <v>1001540591.59</v>
      </c>
      <c r="AH803" s="9">
        <f t="shared" si="185"/>
        <v>1015563718.88</v>
      </c>
      <c r="AI803" s="9">
        <f t="shared" si="186"/>
        <v>864006811.13</v>
      </c>
      <c r="AJ803" s="12" t="e">
        <f>#REF!-A803</f>
        <v>#REF!</v>
      </c>
      <c r="AK803" s="16"/>
      <c r="AL803" s="9">
        <f t="shared" si="176"/>
        <v>951596649.4</v>
      </c>
      <c r="AM803" s="16"/>
      <c r="AN803" s="16"/>
      <c r="AO803" s="16"/>
      <c r="AP803" s="16"/>
      <c r="AQ803" s="12" t="e">
        <f>#REF!+#REF!+#REF!</f>
        <v>#REF!</v>
      </c>
      <c r="AR803" s="12">
        <f t="shared" si="173"/>
        <v>-22545112.47</v>
      </c>
      <c r="AS803" s="12" t="e">
        <f>#REF!-AU803+#REF!+#REF!</f>
        <v>#REF!</v>
      </c>
      <c r="AT803" s="12" t="e">
        <f>AS803-VLOOKUP(A803,[1]选股结果!$A$2:$BJ$3005,48,FALSE)*0.08</f>
        <v>#REF!</v>
      </c>
      <c r="AU803" s="12">
        <f t="shared" si="177"/>
        <v>151556907.75</v>
      </c>
      <c r="AV803" s="12" t="e">
        <f>#REF!+S803+H803</f>
        <v>#REF!</v>
      </c>
      <c r="AW803" s="12" t="e">
        <f t="shared" si="178"/>
        <v>#REF!</v>
      </c>
      <c r="AX803" s="12" t="e">
        <f t="shared" si="179"/>
        <v>#REF!</v>
      </c>
      <c r="AY803" s="12" t="e">
        <f t="shared" si="180"/>
        <v>#REF!</v>
      </c>
      <c r="AZ803" s="12">
        <f t="shared" si="174"/>
        <v>-6162600941.59</v>
      </c>
      <c r="BA803" s="12">
        <f t="shared" si="175"/>
        <v>1001540591.59</v>
      </c>
      <c r="BB803" s="12" t="e">
        <f t="shared" si="181"/>
        <v>#REF!</v>
      </c>
    </row>
    <row r="804" spans="1:54">
      <c r="A804" s="5" t="s">
        <v>1657</v>
      </c>
      <c r="B804" s="5" t="s">
        <v>1658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182"/>
        <v>6146364795.48</v>
      </c>
      <c r="AF804" s="9">
        <f t="shared" si="183"/>
        <v>6264481331.52</v>
      </c>
      <c r="AG804" s="9">
        <f t="shared" si="184"/>
        <v>-86893485.1500009</v>
      </c>
      <c r="AH804" s="9">
        <f t="shared" si="185"/>
        <v>-141247769.060001</v>
      </c>
      <c r="AI804" s="9">
        <f t="shared" si="186"/>
        <v>-174573966.140001</v>
      </c>
      <c r="AJ804" s="12" t="e">
        <f>#REF!-A804</f>
        <v>#REF!</v>
      </c>
      <c r="AK804" s="16"/>
      <c r="AL804" s="9">
        <f t="shared" si="176"/>
        <v>1757867878.27</v>
      </c>
      <c r="AM804" s="16"/>
      <c r="AN804" s="16"/>
      <c r="AO804" s="16"/>
      <c r="AP804" s="16"/>
      <c r="AQ804" s="12" t="e">
        <f>#REF!+#REF!+#REF!</f>
        <v>#REF!</v>
      </c>
      <c r="AR804" s="12">
        <f t="shared" si="173"/>
        <v>-13131414.23</v>
      </c>
      <c r="AS804" s="12" t="e">
        <f>#REF!-AU804+#REF!+#REF!</f>
        <v>#REF!</v>
      </c>
      <c r="AT804" s="12" t="e">
        <f>AS804-VLOOKUP(A804,[1]选股结果!$A$2:$BJ$3005,48,FALSE)*0.08</f>
        <v>#REF!</v>
      </c>
      <c r="AU804" s="12">
        <f t="shared" si="177"/>
        <v>33326197.08</v>
      </c>
      <c r="AV804" s="12" t="e">
        <f>#REF!+S804+H804</f>
        <v>#REF!</v>
      </c>
      <c r="AW804" s="12" t="e">
        <f t="shared" si="178"/>
        <v>#REF!</v>
      </c>
      <c r="AX804" s="12" t="e">
        <f t="shared" si="179"/>
        <v>#REF!</v>
      </c>
      <c r="AY804" s="12" t="e">
        <f t="shared" si="180"/>
        <v>#REF!</v>
      </c>
      <c r="AZ804" s="12">
        <f t="shared" si="174"/>
        <v>-6508188291.17</v>
      </c>
      <c r="BA804" s="12">
        <f t="shared" si="175"/>
        <v>-86893485.1500009</v>
      </c>
      <c r="BB804" s="12" t="e">
        <f t="shared" si="181"/>
        <v>#REF!</v>
      </c>
    </row>
    <row r="805" spans="1:54">
      <c r="A805" s="5" t="s">
        <v>1659</v>
      </c>
      <c r="B805" s="5" t="s">
        <v>1660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182"/>
        <v>6141965078.78</v>
      </c>
      <c r="AF805" s="9">
        <f t="shared" si="183"/>
        <v>6392908610.08</v>
      </c>
      <c r="AG805" s="9">
        <f t="shared" si="184"/>
        <v>-258269265.32</v>
      </c>
      <c r="AH805" s="9">
        <f t="shared" si="185"/>
        <v>-285010930.84</v>
      </c>
      <c r="AI805" s="9">
        <f t="shared" si="186"/>
        <v>-290107581.23</v>
      </c>
      <c r="AJ805" s="12" t="e">
        <f>#REF!-A805</f>
        <v>#REF!</v>
      </c>
      <c r="AK805" s="16"/>
      <c r="AL805" s="9">
        <f t="shared" si="176"/>
        <v>477652019.86</v>
      </c>
      <c r="AM805" s="16"/>
      <c r="AN805" s="16"/>
      <c r="AO805" s="16"/>
      <c r="AP805" s="16"/>
      <c r="AQ805" s="12" t="e">
        <f>#REF!+#REF!+#REF!</f>
        <v>#REF!</v>
      </c>
      <c r="AR805" s="12">
        <f t="shared" si="173"/>
        <v>-5796163.78</v>
      </c>
      <c r="AS805" s="12" t="e">
        <f>#REF!-AU805+#REF!+#REF!</f>
        <v>#REF!</v>
      </c>
      <c r="AT805" s="12" t="e">
        <f>AS805-VLOOKUP(A805,[1]选股结果!$A$2:$BJ$3005,48,FALSE)*0.08</f>
        <v>#REF!</v>
      </c>
      <c r="AU805" s="12">
        <f t="shared" si="177"/>
        <v>5096650.39000005</v>
      </c>
      <c r="AV805" s="12" t="e">
        <f>#REF!+S805+H805</f>
        <v>#REF!</v>
      </c>
      <c r="AW805" s="12" t="e">
        <f t="shared" si="178"/>
        <v>#REF!</v>
      </c>
      <c r="AX805" s="12" t="e">
        <f t="shared" si="179"/>
        <v>#REF!</v>
      </c>
      <c r="AY805" s="12" t="e">
        <f t="shared" si="180"/>
        <v>#REF!</v>
      </c>
      <c r="AZ805" s="12">
        <f t="shared" si="174"/>
        <v>-6322742859.52</v>
      </c>
      <c r="BA805" s="12">
        <f t="shared" si="175"/>
        <v>-258269265.32</v>
      </c>
      <c r="BB805" s="12" t="e">
        <f t="shared" si="181"/>
        <v>#REF!</v>
      </c>
    </row>
    <row r="806" spans="1:54">
      <c r="A806" s="5" t="s">
        <v>1661</v>
      </c>
      <c r="B806" s="5" t="s">
        <v>1662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182"/>
        <v>6141444173.5</v>
      </c>
      <c r="AF806" s="9">
        <f t="shared" si="183"/>
        <v>5339217587.82</v>
      </c>
      <c r="AG806" s="9">
        <f t="shared" si="184"/>
        <v>910292406.07</v>
      </c>
      <c r="AH806" s="9">
        <f t="shared" si="185"/>
        <v>939586877.34</v>
      </c>
      <c r="AI806" s="9">
        <f t="shared" si="186"/>
        <v>684061978.94</v>
      </c>
      <c r="AJ806" s="12" t="e">
        <f>#REF!-A806</f>
        <v>#REF!</v>
      </c>
      <c r="AK806" s="16"/>
      <c r="AL806" s="9">
        <f t="shared" si="176"/>
        <v>1522443502.42</v>
      </c>
      <c r="AM806" s="16"/>
      <c r="AN806" s="16"/>
      <c r="AO806" s="16"/>
      <c r="AP806" s="16"/>
      <c r="AQ806" s="12" t="e">
        <f>#REF!+#REF!+#REF!</f>
        <v>#REF!</v>
      </c>
      <c r="AR806" s="12">
        <f t="shared" si="173"/>
        <v>-49345718.92</v>
      </c>
      <c r="AS806" s="12" t="e">
        <f>#REF!-AU806+#REF!+#REF!</f>
        <v>#REF!</v>
      </c>
      <c r="AT806" s="12" t="e">
        <f>AS806-VLOOKUP(A806,[1]选股结果!$A$2:$BJ$3005,48,FALSE)*0.08</f>
        <v>#REF!</v>
      </c>
      <c r="AU806" s="12">
        <f t="shared" si="177"/>
        <v>255524898.4</v>
      </c>
      <c r="AV806" s="12" t="e">
        <f>#REF!+S806+H806</f>
        <v>#REF!</v>
      </c>
      <c r="AW806" s="12" t="e">
        <f t="shared" si="178"/>
        <v>#REF!</v>
      </c>
      <c r="AX806" s="12" t="e">
        <f t="shared" si="179"/>
        <v>#REF!</v>
      </c>
      <c r="AY806" s="12" t="e">
        <f t="shared" si="180"/>
        <v>#REF!</v>
      </c>
      <c r="AZ806" s="12">
        <f t="shared" si="174"/>
        <v>-6425782910.13</v>
      </c>
      <c r="BA806" s="12">
        <f t="shared" si="175"/>
        <v>910292406.07</v>
      </c>
      <c r="BB806" s="12" t="e">
        <f t="shared" si="181"/>
        <v>#REF!</v>
      </c>
    </row>
    <row r="807" spans="1:54">
      <c r="A807" s="5" t="s">
        <v>1663</v>
      </c>
      <c r="B807" s="5" t="s">
        <v>1664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182"/>
        <v>6136242374.81</v>
      </c>
      <c r="AF807" s="9">
        <f t="shared" si="183"/>
        <v>5608414885.63</v>
      </c>
      <c r="AG807" s="9">
        <f t="shared" si="184"/>
        <v>535862770.149999</v>
      </c>
      <c r="AH807" s="9">
        <f t="shared" si="185"/>
        <v>535714660.979999</v>
      </c>
      <c r="AI807" s="9">
        <f t="shared" si="186"/>
        <v>429100379.489999</v>
      </c>
      <c r="AJ807" s="12" t="e">
        <f>#REF!-A807</f>
        <v>#REF!</v>
      </c>
      <c r="AK807" s="16"/>
      <c r="AL807" s="9">
        <f t="shared" si="176"/>
        <v>986500919.4</v>
      </c>
      <c r="AM807" s="16"/>
      <c r="AN807" s="16"/>
      <c r="AO807" s="16"/>
      <c r="AP807" s="16"/>
      <c r="AQ807" s="12" t="e">
        <f>#REF!+#REF!+#REF!</f>
        <v>#REF!</v>
      </c>
      <c r="AR807" s="12">
        <f t="shared" si="173"/>
        <v>-4194440.12</v>
      </c>
      <c r="AS807" s="12" t="e">
        <f>#REF!-AU807+#REF!+#REF!</f>
        <v>#REF!</v>
      </c>
      <c r="AT807" s="12" t="e">
        <f>AS807-VLOOKUP(A807,[1]选股结果!$A$2:$BJ$3005,48,FALSE)*0.08</f>
        <v>#REF!</v>
      </c>
      <c r="AU807" s="12">
        <f t="shared" si="177"/>
        <v>106614281.49</v>
      </c>
      <c r="AV807" s="12" t="e">
        <f>#REF!+S807+H807</f>
        <v>#REF!</v>
      </c>
      <c r="AW807" s="12" t="e">
        <f t="shared" si="178"/>
        <v>#REF!</v>
      </c>
      <c r="AX807" s="12" t="e">
        <f t="shared" si="179"/>
        <v>#REF!</v>
      </c>
      <c r="AY807" s="12" t="e">
        <f t="shared" si="180"/>
        <v>#REF!</v>
      </c>
      <c r="AZ807" s="12">
        <f t="shared" si="174"/>
        <v>-6210799630.79</v>
      </c>
      <c r="BA807" s="12">
        <f t="shared" si="175"/>
        <v>535862770.149999</v>
      </c>
      <c r="BB807" s="12" t="e">
        <f t="shared" si="181"/>
        <v>#REF!</v>
      </c>
    </row>
    <row r="808" spans="1:54">
      <c r="A808" s="5" t="s">
        <v>1665</v>
      </c>
      <c r="B808" s="5" t="s">
        <v>1666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182"/>
        <v>6122165760.62</v>
      </c>
      <c r="AF808" s="9">
        <f t="shared" si="183"/>
        <v>5042458206.51</v>
      </c>
      <c r="AG808" s="9">
        <f t="shared" si="184"/>
        <v>1024339791.53</v>
      </c>
      <c r="AH808" s="9">
        <f t="shared" si="185"/>
        <v>1025382591.46</v>
      </c>
      <c r="AI808" s="9">
        <f t="shared" si="186"/>
        <v>902288473.67</v>
      </c>
      <c r="AJ808" s="12" t="e">
        <f>#REF!-A808</f>
        <v>#REF!</v>
      </c>
      <c r="AK808" s="16"/>
      <c r="AL808" s="9">
        <f t="shared" si="176"/>
        <v>489359065.71</v>
      </c>
      <c r="AM808" s="16"/>
      <c r="AN808" s="16"/>
      <c r="AO808" s="16"/>
      <c r="AP808" s="16"/>
      <c r="AQ808" s="12" t="e">
        <f>#REF!+#REF!+#REF!</f>
        <v>#REF!</v>
      </c>
      <c r="AR808" s="12">
        <f t="shared" si="173"/>
        <v>-4310643</v>
      </c>
      <c r="AS808" s="12" t="e">
        <f>#REF!-AU808+#REF!+#REF!</f>
        <v>#REF!</v>
      </c>
      <c r="AT808" s="12" t="e">
        <f>AS808-VLOOKUP(A808,[1]选股结果!$A$2:$BJ$3005,48,FALSE)*0.08</f>
        <v>#REF!</v>
      </c>
      <c r="AU808" s="12">
        <f t="shared" si="177"/>
        <v>123094117.79</v>
      </c>
      <c r="AV808" s="12" t="e">
        <f>#REF!+S808+H808</f>
        <v>#REF!</v>
      </c>
      <c r="AW808" s="12" t="e">
        <f t="shared" si="178"/>
        <v>#REF!</v>
      </c>
      <c r="AX808" s="12" t="e">
        <f t="shared" si="179"/>
        <v>#REF!</v>
      </c>
      <c r="AY808" s="12" t="e">
        <f t="shared" si="180"/>
        <v>#REF!</v>
      </c>
      <c r="AZ808" s="12">
        <f t="shared" si="174"/>
        <v>-6216086386.05</v>
      </c>
      <c r="BA808" s="12">
        <f t="shared" si="175"/>
        <v>1024339791.53</v>
      </c>
      <c r="BB808" s="12" t="e">
        <f t="shared" si="181"/>
        <v>#REF!</v>
      </c>
    </row>
    <row r="809" spans="1:54">
      <c r="A809" s="5" t="s">
        <v>1667</v>
      </c>
      <c r="B809" s="5" t="s">
        <v>1668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182"/>
        <v>6111647624.71</v>
      </c>
      <c r="AF809" s="9">
        <f t="shared" si="183"/>
        <v>3694502412.22</v>
      </c>
      <c r="AG809" s="9">
        <f t="shared" si="184"/>
        <v>2432588639.01</v>
      </c>
      <c r="AH809" s="9">
        <f t="shared" si="185"/>
        <v>2429345000.48</v>
      </c>
      <c r="AI809" s="9">
        <f t="shared" si="186"/>
        <v>2057630771.41</v>
      </c>
      <c r="AJ809" s="12" t="e">
        <f>#REF!-A809</f>
        <v>#REF!</v>
      </c>
      <c r="AK809" s="16"/>
      <c r="AL809" s="9">
        <f t="shared" si="176"/>
        <v>795804384.81</v>
      </c>
      <c r="AM809" s="16"/>
      <c r="AN809" s="16"/>
      <c r="AO809" s="16"/>
      <c r="AP809" s="16"/>
      <c r="AQ809" s="12" t="e">
        <f>#REF!+#REF!+#REF!</f>
        <v>#REF!</v>
      </c>
      <c r="AR809" s="12">
        <f t="shared" si="173"/>
        <v>-1841504.36</v>
      </c>
      <c r="AS809" s="12" t="e">
        <f>#REF!-AU809+#REF!+#REF!</f>
        <v>#REF!</v>
      </c>
      <c r="AT809" s="12" t="e">
        <f>AS809-VLOOKUP(A809,[1]选股结果!$A$2:$BJ$3005,48,FALSE)*0.08</f>
        <v>#REF!</v>
      </c>
      <c r="AU809" s="12">
        <f t="shared" si="177"/>
        <v>371714229.07</v>
      </c>
      <c r="AV809" s="12" t="e">
        <f>#REF!+S809+H809</f>
        <v>#REF!</v>
      </c>
      <c r="AW809" s="12" t="e">
        <f t="shared" si="178"/>
        <v>#REF!</v>
      </c>
      <c r="AX809" s="12" t="e">
        <f t="shared" si="179"/>
        <v>#REF!</v>
      </c>
      <c r="AY809" s="12" t="e">
        <f t="shared" si="180"/>
        <v>#REF!</v>
      </c>
      <c r="AZ809" s="12">
        <f t="shared" si="174"/>
        <v>-6371008565.09</v>
      </c>
      <c r="BA809" s="12">
        <f t="shared" si="175"/>
        <v>2432588639.01</v>
      </c>
      <c r="BB809" s="12" t="e">
        <f t="shared" si="181"/>
        <v>#REF!</v>
      </c>
    </row>
    <row r="810" spans="1:54">
      <c r="A810" s="5" t="s">
        <v>1669</v>
      </c>
      <c r="B810" s="5" t="s">
        <v>1670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182"/>
        <v>6110467573.29</v>
      </c>
      <c r="AF810" s="9">
        <f t="shared" si="183"/>
        <v>6087652851.56</v>
      </c>
      <c r="AG810" s="9">
        <f t="shared" si="184"/>
        <v>-36748488.7700005</v>
      </c>
      <c r="AH810" s="9">
        <f t="shared" si="185"/>
        <v>-148612007.500001</v>
      </c>
      <c r="AI810" s="9">
        <f t="shared" si="186"/>
        <v>-173377385.300001</v>
      </c>
      <c r="AJ810" s="12" t="e">
        <f>#REF!-A810</f>
        <v>#REF!</v>
      </c>
      <c r="AK810" s="16"/>
      <c r="AL810" s="9">
        <f t="shared" si="176"/>
        <v>1561245305.5</v>
      </c>
      <c r="AM810" s="16"/>
      <c r="AN810" s="16"/>
      <c r="AO810" s="16"/>
      <c r="AP810" s="16"/>
      <c r="AQ810" s="12" t="e">
        <f>#REF!+#REF!+#REF!</f>
        <v>#REF!</v>
      </c>
      <c r="AR810" s="12">
        <f t="shared" si="173"/>
        <v>-53515643.79</v>
      </c>
      <c r="AS810" s="12" t="e">
        <f>#REF!-AU810+#REF!+#REF!</f>
        <v>#REF!</v>
      </c>
      <c r="AT810" s="12" t="e">
        <f>AS810-VLOOKUP(A810,[1]选股结果!$A$2:$BJ$3005,48,FALSE)*0.08</f>
        <v>#REF!</v>
      </c>
      <c r="AU810" s="12">
        <f t="shared" si="177"/>
        <v>24765377.8</v>
      </c>
      <c r="AV810" s="12" t="e">
        <f>#REF!+S810+H810</f>
        <v>#REF!</v>
      </c>
      <c r="AW810" s="12" t="e">
        <f t="shared" si="178"/>
        <v>#REF!</v>
      </c>
      <c r="AX810" s="12" t="e">
        <f t="shared" si="179"/>
        <v>#REF!</v>
      </c>
      <c r="AY810" s="12" t="e">
        <f t="shared" si="180"/>
        <v>#REF!</v>
      </c>
      <c r="AZ810" s="12">
        <f t="shared" si="174"/>
        <v>-6528273242.77</v>
      </c>
      <c r="BA810" s="12">
        <f t="shared" si="175"/>
        <v>-36748488.7700005</v>
      </c>
      <c r="BB810" s="12" t="e">
        <f t="shared" si="181"/>
        <v>#REF!</v>
      </c>
    </row>
    <row r="811" spans="1:54">
      <c r="A811" s="5" t="s">
        <v>1671</v>
      </c>
      <c r="B811" s="5" t="s">
        <v>1672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182"/>
        <v>6105215984.83</v>
      </c>
      <c r="AF811" s="9">
        <f t="shared" si="183"/>
        <v>6024964852.05</v>
      </c>
      <c r="AG811" s="9">
        <f t="shared" si="184"/>
        <v>39630265.1600007</v>
      </c>
      <c r="AH811" s="9">
        <f t="shared" si="185"/>
        <v>16221447.1300007</v>
      </c>
      <c r="AI811" s="9">
        <f t="shared" si="186"/>
        <v>-10349171.0399993</v>
      </c>
      <c r="AJ811" s="12" t="e">
        <f>#REF!-A811</f>
        <v>#REF!</v>
      </c>
      <c r="AK811" s="16"/>
      <c r="AL811" s="9">
        <f t="shared" si="176"/>
        <v>2256512758.94</v>
      </c>
      <c r="AM811" s="16"/>
      <c r="AN811" s="16"/>
      <c r="AO811" s="16"/>
      <c r="AP811" s="16"/>
      <c r="AQ811" s="12" t="e">
        <f>#REF!+#REF!+#REF!</f>
        <v>#REF!</v>
      </c>
      <c r="AR811" s="12">
        <f t="shared" si="173"/>
        <v>-3761444.47</v>
      </c>
      <c r="AS811" s="12" t="e">
        <f>#REF!-AU811+#REF!+#REF!</f>
        <v>#REF!</v>
      </c>
      <c r="AT811" s="12" t="e">
        <f>AS811-VLOOKUP(A811,[1]选股结果!$A$2:$BJ$3005,48,FALSE)*0.08</f>
        <v>#REF!</v>
      </c>
      <c r="AU811" s="12">
        <f t="shared" si="177"/>
        <v>26570618.17</v>
      </c>
      <c r="AV811" s="12" t="e">
        <f>#REF!+S811+H811</f>
        <v>#REF!</v>
      </c>
      <c r="AW811" s="12" t="e">
        <f t="shared" si="178"/>
        <v>#REF!</v>
      </c>
      <c r="AX811" s="12" t="e">
        <f t="shared" si="179"/>
        <v>#REF!</v>
      </c>
      <c r="AY811" s="12" t="e">
        <f t="shared" si="180"/>
        <v>#REF!</v>
      </c>
      <c r="AZ811" s="12">
        <f t="shared" si="174"/>
        <v>-6185011020.54</v>
      </c>
      <c r="BA811" s="12">
        <f t="shared" si="175"/>
        <v>39630265.1600007</v>
      </c>
      <c r="BB811" s="12" t="e">
        <f t="shared" si="181"/>
        <v>#REF!</v>
      </c>
    </row>
    <row r="812" spans="1:54">
      <c r="A812" s="5" t="s">
        <v>1673</v>
      </c>
      <c r="B812" s="5" t="s">
        <v>1674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182"/>
        <v>6097931826.59</v>
      </c>
      <c r="AF812" s="9">
        <f t="shared" si="183"/>
        <v>8996186943.16</v>
      </c>
      <c r="AG812" s="9">
        <f t="shared" si="184"/>
        <v>-2738207948.51</v>
      </c>
      <c r="AH812" s="9">
        <f t="shared" si="185"/>
        <v>-2738259644.99</v>
      </c>
      <c r="AI812" s="9">
        <f t="shared" si="186"/>
        <v>-2754876728.59</v>
      </c>
      <c r="AJ812" s="12" t="e">
        <f>#REF!-A812</f>
        <v>#REF!</v>
      </c>
      <c r="AK812" s="16"/>
      <c r="AL812" s="9">
        <f t="shared" si="176"/>
        <v>1858541084.21</v>
      </c>
      <c r="AM812" s="16"/>
      <c r="AN812" s="16"/>
      <c r="AO812" s="16"/>
      <c r="AP812" s="16"/>
      <c r="AQ812" s="12" t="e">
        <f>#REF!+#REF!+#REF!</f>
        <v>#REF!</v>
      </c>
      <c r="AR812" s="12">
        <f t="shared" si="173"/>
        <v>-1811397.19</v>
      </c>
      <c r="AS812" s="12" t="e">
        <f>#REF!-AU812+#REF!+#REF!</f>
        <v>#REF!</v>
      </c>
      <c r="AT812" s="12" t="e">
        <f>AS812-VLOOKUP(A812,[1]选股结果!$A$2:$BJ$3005,48,FALSE)*0.08</f>
        <v>#REF!</v>
      </c>
      <c r="AU812" s="12">
        <f t="shared" si="177"/>
        <v>16617083.6000004</v>
      </c>
      <c r="AV812" s="12" t="e">
        <f>#REF!+S812+H812</f>
        <v>#REF!</v>
      </c>
      <c r="AW812" s="12" t="e">
        <f t="shared" si="178"/>
        <v>#REF!</v>
      </c>
      <c r="AX812" s="12" t="e">
        <f t="shared" si="179"/>
        <v>#REF!</v>
      </c>
      <c r="AY812" s="12" t="e">
        <f t="shared" si="180"/>
        <v>#REF!</v>
      </c>
      <c r="AZ812" s="12">
        <f t="shared" si="174"/>
        <v>-6582929234.65</v>
      </c>
      <c r="BA812" s="12">
        <f t="shared" si="175"/>
        <v>-2738207948.51</v>
      </c>
      <c r="BB812" s="12" t="e">
        <f t="shared" si="181"/>
        <v>#REF!</v>
      </c>
    </row>
    <row r="813" spans="1:54">
      <c r="A813" s="5" t="s">
        <v>1675</v>
      </c>
      <c r="B813" s="5" t="s">
        <v>1676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182"/>
        <v>6096402911.17</v>
      </c>
      <c r="AF813" s="9">
        <f t="shared" si="183"/>
        <v>5619807056.3</v>
      </c>
      <c r="AG813" s="9">
        <f t="shared" si="184"/>
        <v>574981046.23</v>
      </c>
      <c r="AH813" s="9">
        <f t="shared" si="185"/>
        <v>590766787.62</v>
      </c>
      <c r="AI813" s="9">
        <f t="shared" si="186"/>
        <v>459574180.25</v>
      </c>
      <c r="AJ813" s="12" t="e">
        <f>#REF!-A813</f>
        <v>#REF!</v>
      </c>
      <c r="AK813" s="16"/>
      <c r="AL813" s="9">
        <f t="shared" si="176"/>
        <v>788583547.69</v>
      </c>
      <c r="AM813" s="16"/>
      <c r="AN813" s="16"/>
      <c r="AO813" s="16"/>
      <c r="AP813" s="16"/>
      <c r="AQ813" s="12" t="e">
        <f>#REF!+#REF!+#REF!</f>
        <v>#REF!</v>
      </c>
      <c r="AR813" s="12">
        <f t="shared" si="173"/>
        <v>-18165344.02</v>
      </c>
      <c r="AS813" s="12" t="e">
        <f>#REF!-AU813+#REF!+#REF!</f>
        <v>#REF!</v>
      </c>
      <c r="AT813" s="12" t="e">
        <f>AS813-VLOOKUP(A813,[1]选股结果!$A$2:$BJ$3005,48,FALSE)*0.08</f>
        <v>#REF!</v>
      </c>
      <c r="AU813" s="12">
        <f t="shared" si="177"/>
        <v>131192607.37</v>
      </c>
      <c r="AV813" s="12" t="e">
        <f>#REF!+S813+H813</f>
        <v>#REF!</v>
      </c>
      <c r="AW813" s="12" t="e">
        <f t="shared" si="178"/>
        <v>#REF!</v>
      </c>
      <c r="AX813" s="12" t="e">
        <f t="shared" si="179"/>
        <v>#REF!</v>
      </c>
      <c r="AY813" s="12" t="e">
        <f t="shared" si="180"/>
        <v>#REF!</v>
      </c>
      <c r="AZ813" s="12">
        <f t="shared" si="174"/>
        <v>-6203695531.48</v>
      </c>
      <c r="BA813" s="12">
        <f t="shared" si="175"/>
        <v>574981046.23</v>
      </c>
      <c r="BB813" s="12" t="e">
        <f t="shared" si="181"/>
        <v>#REF!</v>
      </c>
    </row>
    <row r="814" spans="1:54">
      <c r="A814" s="5" t="s">
        <v>1677</v>
      </c>
      <c r="B814" s="5" t="s">
        <v>1678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182"/>
        <v>6069759294.71</v>
      </c>
      <c r="AF814" s="9">
        <f t="shared" si="183"/>
        <v>5896863651.66</v>
      </c>
      <c r="AG814" s="9">
        <f t="shared" si="184"/>
        <v>646230256.48</v>
      </c>
      <c r="AH814" s="9">
        <f t="shared" si="185"/>
        <v>643727783.79</v>
      </c>
      <c r="AI814" s="9">
        <f t="shared" si="186"/>
        <v>420129223.77</v>
      </c>
      <c r="AJ814" s="12" t="e">
        <f>#REF!-A814</f>
        <v>#REF!</v>
      </c>
      <c r="AK814" s="16"/>
      <c r="AL814" s="9">
        <f t="shared" si="176"/>
        <v>670285656.56</v>
      </c>
      <c r="AM814" s="16"/>
      <c r="AN814" s="16"/>
      <c r="AO814" s="16"/>
      <c r="AP814" s="16"/>
      <c r="AQ814" s="12" t="e">
        <f>#REF!+#REF!+#REF!</f>
        <v>#REF!</v>
      </c>
      <c r="AR814" s="12">
        <f t="shared" si="173"/>
        <v>-8601656.14</v>
      </c>
      <c r="AS814" s="12" t="e">
        <f>#REF!-AU814+#REF!+#REF!</f>
        <v>#REF!</v>
      </c>
      <c r="AT814" s="12" t="e">
        <f>AS814-VLOOKUP(A814,[1]选股结果!$A$2:$BJ$3005,48,FALSE)*0.08</f>
        <v>#REF!</v>
      </c>
      <c r="AU814" s="12">
        <f t="shared" si="177"/>
        <v>223598560.02</v>
      </c>
      <c r="AV814" s="12" t="e">
        <f>#REF!+S814+H814</f>
        <v>#REF!</v>
      </c>
      <c r="AW814" s="12" t="e">
        <f t="shared" si="178"/>
        <v>#REF!</v>
      </c>
      <c r="AX814" s="12" t="e">
        <f t="shared" si="179"/>
        <v>#REF!</v>
      </c>
      <c r="AY814" s="12" t="e">
        <f t="shared" si="180"/>
        <v>#REF!</v>
      </c>
      <c r="AZ814" s="12">
        <f t="shared" si="174"/>
        <v>-6300264345.49</v>
      </c>
      <c r="BA814" s="12">
        <f t="shared" si="175"/>
        <v>646230256.48</v>
      </c>
      <c r="BB814" s="12" t="e">
        <f t="shared" si="181"/>
        <v>#REF!</v>
      </c>
    </row>
    <row r="815" spans="1:54">
      <c r="A815" s="5" t="s">
        <v>1679</v>
      </c>
      <c r="B815" s="5" t="s">
        <v>1680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182"/>
        <v>6057234067.18</v>
      </c>
      <c r="AF815" s="9">
        <f t="shared" si="183"/>
        <v>5767608251.78</v>
      </c>
      <c r="AG815" s="9">
        <f t="shared" si="184"/>
        <v>263778316.090002</v>
      </c>
      <c r="AH815" s="9">
        <f t="shared" si="185"/>
        <v>324532933.760002</v>
      </c>
      <c r="AI815" s="9">
        <f t="shared" si="186"/>
        <v>272144974.020002</v>
      </c>
      <c r="AJ815" s="12" t="e">
        <f>#REF!-A815</f>
        <v>#REF!</v>
      </c>
      <c r="AK815" s="16"/>
      <c r="AL815" s="9">
        <f t="shared" si="176"/>
        <v>698310200.25</v>
      </c>
      <c r="AM815" s="16"/>
      <c r="AN815" s="16"/>
      <c r="AO815" s="16"/>
      <c r="AP815" s="16"/>
      <c r="AQ815" s="12" t="e">
        <f>#REF!+#REF!+#REF!</f>
        <v>#REF!</v>
      </c>
      <c r="AR815" s="12">
        <f t="shared" si="173"/>
        <v>-61297258.83</v>
      </c>
      <c r="AS815" s="12" t="e">
        <f>#REF!-AU815+#REF!+#REF!</f>
        <v>#REF!</v>
      </c>
      <c r="AT815" s="12" t="e">
        <f>AS815-VLOOKUP(A815,[1]选股结果!$A$2:$BJ$3005,48,FALSE)*0.08</f>
        <v>#REF!</v>
      </c>
      <c r="AU815" s="12">
        <f t="shared" si="177"/>
        <v>52387959.74</v>
      </c>
      <c r="AV815" s="12" t="e">
        <f>#REF!+S815+H815</f>
        <v>#REF!</v>
      </c>
      <c r="AW815" s="12" t="e">
        <f t="shared" si="178"/>
        <v>#REF!</v>
      </c>
      <c r="AX815" s="12" t="e">
        <f t="shared" si="179"/>
        <v>#REF!</v>
      </c>
      <c r="AY815" s="12" t="e">
        <f t="shared" si="180"/>
        <v>#REF!</v>
      </c>
      <c r="AZ815" s="12">
        <f t="shared" si="174"/>
        <v>-6155610141.16</v>
      </c>
      <c r="BA815" s="12">
        <f t="shared" si="175"/>
        <v>263778316.090002</v>
      </c>
      <c r="BB815" s="12" t="e">
        <f t="shared" si="181"/>
        <v>#REF!</v>
      </c>
    </row>
    <row r="816" spans="1:54">
      <c r="A816" s="5" t="s">
        <v>1681</v>
      </c>
      <c r="B816" s="5" t="s">
        <v>1682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182"/>
        <v>6027708151.79</v>
      </c>
      <c r="AF816" s="9">
        <f t="shared" si="183"/>
        <v>5682670670.77</v>
      </c>
      <c r="AG816" s="9">
        <f t="shared" si="184"/>
        <v>456168216.779999</v>
      </c>
      <c r="AH816" s="9">
        <f t="shared" si="185"/>
        <v>453027661.959999</v>
      </c>
      <c r="AI816" s="9">
        <f t="shared" si="186"/>
        <v>365541261.719999</v>
      </c>
      <c r="AJ816" s="12" t="e">
        <f>#REF!-A816</f>
        <v>#REF!</v>
      </c>
      <c r="AK816" s="16"/>
      <c r="AL816" s="9">
        <f t="shared" si="176"/>
        <v>2122557278.25</v>
      </c>
      <c r="AM816" s="16"/>
      <c r="AN816" s="16"/>
      <c r="AO816" s="16"/>
      <c r="AP816" s="16"/>
      <c r="AQ816" s="12" t="e">
        <f>#REF!+#REF!+#REF!</f>
        <v>#REF!</v>
      </c>
      <c r="AR816" s="12">
        <f t="shared" si="173"/>
        <v>-672994.74</v>
      </c>
      <c r="AS816" s="12" t="e">
        <f>#REF!-AU816+#REF!+#REF!</f>
        <v>#REF!</v>
      </c>
      <c r="AT816" s="12" t="e">
        <f>AS816-VLOOKUP(A816,[1]选股结果!$A$2:$BJ$3005,48,FALSE)*0.08</f>
        <v>#REF!</v>
      </c>
      <c r="AU816" s="12">
        <f t="shared" si="177"/>
        <v>87486400.24</v>
      </c>
      <c r="AV816" s="12" t="e">
        <f>#REF!+S816+H816</f>
        <v>#REF!</v>
      </c>
      <c r="AW816" s="12" t="e">
        <f t="shared" si="178"/>
        <v>#REF!</v>
      </c>
      <c r="AX816" s="12" t="e">
        <f t="shared" si="179"/>
        <v>#REF!</v>
      </c>
      <c r="AY816" s="12" t="e">
        <f t="shared" si="180"/>
        <v>#REF!</v>
      </c>
      <c r="AZ816" s="12">
        <f t="shared" si="174"/>
        <v>-6099344893.45</v>
      </c>
      <c r="BA816" s="12">
        <f t="shared" si="175"/>
        <v>456168216.779999</v>
      </c>
      <c r="BB816" s="12" t="e">
        <f t="shared" si="181"/>
        <v>#REF!</v>
      </c>
    </row>
    <row r="817" spans="1:54">
      <c r="A817" s="5" t="s">
        <v>1683</v>
      </c>
      <c r="B817" s="5" t="s">
        <v>1684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182"/>
        <v>6015494554.09</v>
      </c>
      <c r="AF817" s="9">
        <f t="shared" si="183"/>
        <v>5091643031.22</v>
      </c>
      <c r="AG817" s="9">
        <f t="shared" si="184"/>
        <v>915186109.259999</v>
      </c>
      <c r="AH817" s="9">
        <f t="shared" si="185"/>
        <v>917024387.649999</v>
      </c>
      <c r="AI817" s="9">
        <f t="shared" si="186"/>
        <v>699732051.999999</v>
      </c>
      <c r="AJ817" s="12" t="e">
        <f>#REF!-A817</f>
        <v>#REF!</v>
      </c>
      <c r="AK817" s="16"/>
      <c r="AL817" s="9">
        <f t="shared" si="176"/>
        <v>657782427.67</v>
      </c>
      <c r="AM817" s="16"/>
      <c r="AN817" s="16"/>
      <c r="AO817" s="16"/>
      <c r="AP817" s="16"/>
      <c r="AQ817" s="12" t="e">
        <f>#REF!+#REF!+#REF!</f>
        <v>#REF!</v>
      </c>
      <c r="AR817" s="12">
        <f t="shared" si="173"/>
        <v>-2022723.81</v>
      </c>
      <c r="AS817" s="12" t="e">
        <f>#REF!-AU817+#REF!+#REF!</f>
        <v>#REF!</v>
      </c>
      <c r="AT817" s="12" t="e">
        <f>AS817-VLOOKUP(A817,[1]选股结果!$A$2:$BJ$3005,48,FALSE)*0.08</f>
        <v>#REF!</v>
      </c>
      <c r="AU817" s="12">
        <f t="shared" si="177"/>
        <v>217292335.65</v>
      </c>
      <c r="AV817" s="12" t="e">
        <f>#REF!+S817+H817</f>
        <v>#REF!</v>
      </c>
      <c r="AW817" s="12" t="e">
        <f t="shared" si="178"/>
        <v>#REF!</v>
      </c>
      <c r="AX817" s="12" t="e">
        <f t="shared" si="179"/>
        <v>#REF!</v>
      </c>
      <c r="AY817" s="12" t="e">
        <f t="shared" si="180"/>
        <v>#REF!</v>
      </c>
      <c r="AZ817" s="12">
        <f t="shared" si="174"/>
        <v>-5922498219.08</v>
      </c>
      <c r="BA817" s="12">
        <f t="shared" si="175"/>
        <v>915186109.259999</v>
      </c>
      <c r="BB817" s="12" t="e">
        <f t="shared" si="181"/>
        <v>#REF!</v>
      </c>
    </row>
    <row r="818" spans="1:54">
      <c r="A818" s="5" t="s">
        <v>1685</v>
      </c>
      <c r="B818" s="5" t="s">
        <v>1686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182"/>
        <v>6011794408.93</v>
      </c>
      <c r="AF818" s="9">
        <f t="shared" si="183"/>
        <v>5392924869.4</v>
      </c>
      <c r="AG818" s="9">
        <f t="shared" si="184"/>
        <v>571644306.57</v>
      </c>
      <c r="AH818" s="9">
        <f t="shared" si="185"/>
        <v>573034808.84</v>
      </c>
      <c r="AI818" s="9">
        <f t="shared" si="186"/>
        <v>466479627.37</v>
      </c>
      <c r="AJ818" s="12" t="e">
        <f>#REF!-A818</f>
        <v>#REF!</v>
      </c>
      <c r="AK818" s="16"/>
      <c r="AL818" s="9">
        <f t="shared" si="176"/>
        <v>506114655.83</v>
      </c>
      <c r="AM818" s="16"/>
      <c r="AN818" s="16"/>
      <c r="AO818" s="16"/>
      <c r="AP818" s="16"/>
      <c r="AQ818" s="12" t="e">
        <f>#REF!+#REF!+#REF!</f>
        <v>#REF!</v>
      </c>
      <c r="AR818" s="12">
        <f t="shared" si="173"/>
        <v>-3897224.84</v>
      </c>
      <c r="AS818" s="12" t="e">
        <f>#REF!-AU818+#REF!+#REF!</f>
        <v>#REF!</v>
      </c>
      <c r="AT818" s="12" t="e">
        <f>AS818-VLOOKUP(A818,[1]选股结果!$A$2:$BJ$3005,48,FALSE)*0.08</f>
        <v>#REF!</v>
      </c>
      <c r="AU818" s="12">
        <f t="shared" si="177"/>
        <v>106555181.47</v>
      </c>
      <c r="AV818" s="12" t="e">
        <f>#REF!+S818+H818</f>
        <v>#REF!</v>
      </c>
      <c r="AW818" s="12" t="e">
        <f t="shared" si="178"/>
        <v>#REF!</v>
      </c>
      <c r="AX818" s="12" t="e">
        <f t="shared" si="179"/>
        <v>#REF!</v>
      </c>
      <c r="AY818" s="12" t="e">
        <f t="shared" si="180"/>
        <v>#REF!</v>
      </c>
      <c r="AZ818" s="12">
        <f t="shared" si="174"/>
        <v>-5847045673.68</v>
      </c>
      <c r="BA818" s="12">
        <f t="shared" si="175"/>
        <v>571644306.57</v>
      </c>
      <c r="BB818" s="12" t="e">
        <f t="shared" si="181"/>
        <v>#REF!</v>
      </c>
    </row>
    <row r="819" spans="1:54">
      <c r="A819" s="5" t="s">
        <v>1687</v>
      </c>
      <c r="B819" s="5" t="s">
        <v>1688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182"/>
        <v>6010643468.64</v>
      </c>
      <c r="AF819" s="9">
        <f t="shared" si="183"/>
        <v>6009822369.61</v>
      </c>
      <c r="AG819" s="9">
        <f t="shared" si="184"/>
        <v>97355212.0200007</v>
      </c>
      <c r="AH819" s="9">
        <f t="shared" si="185"/>
        <v>93705041.4500007</v>
      </c>
      <c r="AI819" s="9">
        <f t="shared" si="186"/>
        <v>-977416.209999293</v>
      </c>
      <c r="AJ819" s="12" t="e">
        <f>#REF!-A819</f>
        <v>#REF!</v>
      </c>
      <c r="AK819" s="16"/>
      <c r="AL819" s="9">
        <f t="shared" si="176"/>
        <v>349286323.55</v>
      </c>
      <c r="AM819" s="16"/>
      <c r="AN819" s="16"/>
      <c r="AO819" s="16"/>
      <c r="AP819" s="16"/>
      <c r="AQ819" s="12" t="e">
        <f>#REF!+#REF!+#REF!</f>
        <v>#REF!</v>
      </c>
      <c r="AR819" s="12">
        <f t="shared" si="173"/>
        <v>-5526916.14</v>
      </c>
      <c r="AS819" s="12" t="e">
        <f>#REF!-AU819+#REF!+#REF!</f>
        <v>#REF!</v>
      </c>
      <c r="AT819" s="12" t="e">
        <f>AS819-VLOOKUP(A819,[1]选股结果!$A$2:$BJ$3005,48,FALSE)*0.08</f>
        <v>#REF!</v>
      </c>
      <c r="AU819" s="12">
        <f t="shared" si="177"/>
        <v>94682457.66</v>
      </c>
      <c r="AV819" s="12" t="e">
        <f>#REF!+S819+H819</f>
        <v>#REF!</v>
      </c>
      <c r="AW819" s="12" t="e">
        <f t="shared" si="178"/>
        <v>#REF!</v>
      </c>
      <c r="AX819" s="12" t="e">
        <f t="shared" si="179"/>
        <v>#REF!</v>
      </c>
      <c r="AY819" s="12" t="e">
        <f t="shared" si="180"/>
        <v>#REF!</v>
      </c>
      <c r="AZ819" s="12">
        <f t="shared" si="174"/>
        <v>-6124760364.08</v>
      </c>
      <c r="BA819" s="12">
        <f t="shared" si="175"/>
        <v>97355212.0200007</v>
      </c>
      <c r="BB819" s="12" t="e">
        <f t="shared" si="181"/>
        <v>#REF!</v>
      </c>
    </row>
    <row r="820" spans="1:54">
      <c r="A820" s="5" t="s">
        <v>1689</v>
      </c>
      <c r="B820" s="5" t="s">
        <v>1690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182"/>
        <v>6002899698.97</v>
      </c>
      <c r="AF820" s="9">
        <f t="shared" si="183"/>
        <v>5155981395.02</v>
      </c>
      <c r="AG820" s="9">
        <f t="shared" si="184"/>
        <v>815096708.470001</v>
      </c>
      <c r="AH820" s="9">
        <f t="shared" si="185"/>
        <v>836545366.040001</v>
      </c>
      <c r="AI820" s="9">
        <f t="shared" si="186"/>
        <v>652702375.430001</v>
      </c>
      <c r="AJ820" s="12" t="e">
        <f>#REF!-A820</f>
        <v>#REF!</v>
      </c>
      <c r="AK820" s="16"/>
      <c r="AL820" s="9">
        <f t="shared" si="176"/>
        <v>252138840.03</v>
      </c>
      <c r="AM820" s="16"/>
      <c r="AN820" s="16"/>
      <c r="AO820" s="16"/>
      <c r="AP820" s="16"/>
      <c r="AQ820" s="12" t="e">
        <f>#REF!+#REF!+#REF!</f>
        <v>#REF!</v>
      </c>
      <c r="AR820" s="12">
        <f t="shared" si="173"/>
        <v>-22852392.23</v>
      </c>
      <c r="AS820" s="12" t="e">
        <f>#REF!-AU820+#REF!+#REF!</f>
        <v>#REF!</v>
      </c>
      <c r="AT820" s="12" t="e">
        <f>AS820-VLOOKUP(A820,[1]选股结果!$A$2:$BJ$3005,48,FALSE)*0.08</f>
        <v>#REF!</v>
      </c>
      <c r="AU820" s="12">
        <f t="shared" si="177"/>
        <v>183842990.61</v>
      </c>
      <c r="AV820" s="12" t="e">
        <f>#REF!+S820+H820</f>
        <v>#REF!</v>
      </c>
      <c r="AW820" s="12" t="e">
        <f t="shared" si="178"/>
        <v>#REF!</v>
      </c>
      <c r="AX820" s="12" t="e">
        <f t="shared" si="179"/>
        <v>#REF!</v>
      </c>
      <c r="AY820" s="12" t="e">
        <f t="shared" si="180"/>
        <v>#REF!</v>
      </c>
      <c r="AZ820" s="12">
        <f t="shared" si="174"/>
        <v>-6213320784.15</v>
      </c>
      <c r="BA820" s="12">
        <f t="shared" si="175"/>
        <v>815096708.470001</v>
      </c>
      <c r="BB820" s="12" t="e">
        <f t="shared" si="181"/>
        <v>#REF!</v>
      </c>
    </row>
    <row r="821" spans="1:54">
      <c r="A821" s="5" t="s">
        <v>1691</v>
      </c>
      <c r="B821" s="5" t="s">
        <v>1692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182"/>
        <v>6002082033.11</v>
      </c>
      <c r="AF821" s="9">
        <f t="shared" si="183"/>
        <v>5657849368.7</v>
      </c>
      <c r="AG821" s="9">
        <f t="shared" si="184"/>
        <v>349626844.489999</v>
      </c>
      <c r="AH821" s="9">
        <f t="shared" si="185"/>
        <v>359210290.999999</v>
      </c>
      <c r="AI821" s="9">
        <f t="shared" si="186"/>
        <v>213757455.359999</v>
      </c>
      <c r="AJ821" s="12" t="e">
        <f>#REF!-A821</f>
        <v>#REF!</v>
      </c>
      <c r="AK821" s="16"/>
      <c r="AL821" s="9">
        <f t="shared" si="176"/>
        <v>1034606336.59</v>
      </c>
      <c r="AM821" s="16"/>
      <c r="AN821" s="16"/>
      <c r="AO821" s="16"/>
      <c r="AP821" s="16"/>
      <c r="AQ821" s="12" t="e">
        <f>#REF!+#REF!+#REF!</f>
        <v>#REF!</v>
      </c>
      <c r="AR821" s="12">
        <f t="shared" si="173"/>
        <v>-13706448.35</v>
      </c>
      <c r="AS821" s="12" t="e">
        <f>#REF!-AU821+#REF!+#REF!</f>
        <v>#REF!</v>
      </c>
      <c r="AT821" s="12" t="e">
        <f>AS821-VLOOKUP(A821,[1]选股结果!$A$2:$BJ$3005,48,FALSE)*0.08</f>
        <v>#REF!</v>
      </c>
      <c r="AU821" s="12">
        <f t="shared" si="177"/>
        <v>145452835.64</v>
      </c>
      <c r="AV821" s="12" t="e">
        <f>#REF!+S821+H821</f>
        <v>#REF!</v>
      </c>
      <c r="AW821" s="12" t="e">
        <f t="shared" si="178"/>
        <v>#REF!</v>
      </c>
      <c r="AX821" s="12" t="e">
        <f t="shared" si="179"/>
        <v>#REF!</v>
      </c>
      <c r="AY821" s="12" t="e">
        <f t="shared" si="180"/>
        <v>#REF!</v>
      </c>
      <c r="AZ821" s="12">
        <f t="shared" si="174"/>
        <v>-5830124826.45</v>
      </c>
      <c r="BA821" s="12">
        <f t="shared" si="175"/>
        <v>349626844.489999</v>
      </c>
      <c r="BB821" s="12" t="e">
        <f t="shared" si="181"/>
        <v>#REF!</v>
      </c>
    </row>
    <row r="822" spans="1:54">
      <c r="A822" s="5" t="s">
        <v>1693</v>
      </c>
      <c r="B822" s="5" t="s">
        <v>1694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182"/>
        <v>5994561106.61</v>
      </c>
      <c r="AF822" s="9">
        <f t="shared" si="183"/>
        <v>4297073274.96</v>
      </c>
      <c r="AG822" s="9">
        <f t="shared" si="184"/>
        <v>4709488863.64</v>
      </c>
      <c r="AH822" s="9">
        <f t="shared" si="185"/>
        <v>4826758595.13</v>
      </c>
      <c r="AI822" s="9">
        <f t="shared" si="186"/>
        <v>4468798498.23</v>
      </c>
      <c r="AJ822" s="12" t="e">
        <f>#REF!-A822</f>
        <v>#REF!</v>
      </c>
      <c r="AK822" s="16"/>
      <c r="AL822" s="9">
        <f t="shared" si="176"/>
        <v>269310443.35</v>
      </c>
      <c r="AM822" s="16"/>
      <c r="AN822" s="16"/>
      <c r="AO822" s="16"/>
      <c r="AP822" s="16"/>
      <c r="AQ822" s="12" t="e">
        <f>#REF!+#REF!+#REF!</f>
        <v>#REF!</v>
      </c>
      <c r="AR822" s="12">
        <f t="shared" si="173"/>
        <v>-122769654.35</v>
      </c>
      <c r="AS822" s="12" t="e">
        <f>#REF!-AU822+#REF!+#REF!</f>
        <v>#REF!</v>
      </c>
      <c r="AT822" s="12" t="e">
        <f>AS822-VLOOKUP(A822,[1]选股结果!$A$2:$BJ$3005,48,FALSE)*0.08</f>
        <v>#REF!</v>
      </c>
      <c r="AU822" s="12">
        <f t="shared" si="177"/>
        <v>357960096.900001</v>
      </c>
      <c r="AV822" s="12" t="e">
        <f>#REF!+S822+H822</f>
        <v>#REF!</v>
      </c>
      <c r="AW822" s="12" t="e">
        <f t="shared" si="178"/>
        <v>#REF!</v>
      </c>
      <c r="AX822" s="12" t="e">
        <f t="shared" si="179"/>
        <v>#REF!</v>
      </c>
      <c r="AY822" s="12" t="e">
        <f t="shared" si="180"/>
        <v>#REF!</v>
      </c>
      <c r="AZ822" s="12">
        <f t="shared" si="174"/>
        <v>-7046679940.85</v>
      </c>
      <c r="BA822" s="12">
        <f t="shared" si="175"/>
        <v>4709488863.64</v>
      </c>
      <c r="BB822" s="12" t="e">
        <f t="shared" si="181"/>
        <v>#REF!</v>
      </c>
    </row>
    <row r="823" spans="1:54">
      <c r="A823" s="5" t="s">
        <v>1695</v>
      </c>
      <c r="B823" s="5" t="s">
        <v>1696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182"/>
        <v>5985970554.21</v>
      </c>
      <c r="AF823" s="9">
        <f t="shared" si="183"/>
        <v>6148021668.81</v>
      </c>
      <c r="AG823" s="9">
        <f t="shared" si="184"/>
        <v>515349037.29</v>
      </c>
      <c r="AH823" s="9">
        <f t="shared" si="185"/>
        <v>523404882.33</v>
      </c>
      <c r="AI823" s="9">
        <f t="shared" si="186"/>
        <v>173937953.13</v>
      </c>
      <c r="AJ823" s="12" t="e">
        <f>#REF!-A823</f>
        <v>#REF!</v>
      </c>
      <c r="AK823" s="16"/>
      <c r="AL823" s="9">
        <f t="shared" si="176"/>
        <v>1005573057.4</v>
      </c>
      <c r="AM823" s="16"/>
      <c r="AN823" s="16"/>
      <c r="AO823" s="16"/>
      <c r="AP823" s="16"/>
      <c r="AQ823" s="12" t="e">
        <f>#REF!+#REF!+#REF!</f>
        <v>#REF!</v>
      </c>
      <c r="AR823" s="12">
        <f t="shared" si="173"/>
        <v>-9172211.83</v>
      </c>
      <c r="AS823" s="12" t="e">
        <f>#REF!-AU823+#REF!+#REF!</f>
        <v>#REF!</v>
      </c>
      <c r="AT823" s="12" t="e">
        <f>AS823-VLOOKUP(A823,[1]选股结果!$A$2:$BJ$3005,48,FALSE)*0.08</f>
        <v>#REF!</v>
      </c>
      <c r="AU823" s="12">
        <f t="shared" si="177"/>
        <v>349466929.2</v>
      </c>
      <c r="AV823" s="12" t="e">
        <f>#REF!+S823+H823</f>
        <v>#REF!</v>
      </c>
      <c r="AW823" s="12" t="e">
        <f t="shared" si="178"/>
        <v>#REF!</v>
      </c>
      <c r="AX823" s="12" t="e">
        <f t="shared" si="179"/>
        <v>#REF!</v>
      </c>
      <c r="AY823" s="12" t="e">
        <f t="shared" si="180"/>
        <v>#REF!</v>
      </c>
      <c r="AZ823" s="12">
        <f t="shared" si="174"/>
        <v>-6519236623.29</v>
      </c>
      <c r="BA823" s="12">
        <f t="shared" si="175"/>
        <v>515349037.29</v>
      </c>
      <c r="BB823" s="12" t="e">
        <f t="shared" si="181"/>
        <v>#REF!</v>
      </c>
    </row>
    <row r="824" spans="1:54">
      <c r="A824" s="5" t="s">
        <v>1697</v>
      </c>
      <c r="B824" s="5" t="s">
        <v>1698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182"/>
        <v>5982292848.45</v>
      </c>
      <c r="AF824" s="9">
        <f t="shared" si="183"/>
        <v>88071463.92</v>
      </c>
      <c r="AG824" s="9">
        <f t="shared" si="184"/>
        <v>4125951375.57</v>
      </c>
      <c r="AH824" s="9">
        <f t="shared" si="185"/>
        <v>4108101183.09</v>
      </c>
      <c r="AI824" s="9">
        <f t="shared" si="186"/>
        <v>4041178633.69</v>
      </c>
      <c r="AJ824" s="12" t="e">
        <f>#REF!-A824</f>
        <v>#REF!</v>
      </c>
      <c r="AK824" s="16"/>
      <c r="AL824" s="9">
        <f t="shared" si="176"/>
        <v>106462602.4</v>
      </c>
      <c r="AM824" s="16"/>
      <c r="AN824" s="16"/>
      <c r="AO824" s="16"/>
      <c r="AP824" s="16"/>
      <c r="AQ824" s="12" t="e">
        <f>#REF!+#REF!+#REF!</f>
        <v>#REF!</v>
      </c>
      <c r="AR824" s="12">
        <f t="shared" si="173"/>
        <v>-479568.53</v>
      </c>
      <c r="AS824" s="12" t="e">
        <f>#REF!-AU824+#REF!+#REF!</f>
        <v>#REF!</v>
      </c>
      <c r="AT824" s="12" t="e">
        <f>AS824-VLOOKUP(A824,[1]选股结果!$A$2:$BJ$3005,48,FALSE)*0.08</f>
        <v>#REF!</v>
      </c>
      <c r="AU824" s="12">
        <f t="shared" si="177"/>
        <v>66922549.4000001</v>
      </c>
      <c r="AV824" s="12" t="e">
        <f>#REF!+S824+H824</f>
        <v>#REF!</v>
      </c>
      <c r="AW824" s="12" t="e">
        <f t="shared" si="178"/>
        <v>#REF!</v>
      </c>
      <c r="AX824" s="12" t="e">
        <f t="shared" si="179"/>
        <v>#REF!</v>
      </c>
      <c r="AY824" s="12" t="e">
        <f t="shared" si="180"/>
        <v>#REF!</v>
      </c>
      <c r="AZ824" s="12">
        <f t="shared" si="174"/>
        <v>-5979953263.47</v>
      </c>
      <c r="BA824" s="12">
        <f t="shared" si="175"/>
        <v>4125951375.57</v>
      </c>
      <c r="BB824" s="12" t="e">
        <f t="shared" si="181"/>
        <v>#REF!</v>
      </c>
    </row>
    <row r="825" spans="1:54">
      <c r="A825" s="5" t="s">
        <v>1699</v>
      </c>
      <c r="B825" s="5" t="s">
        <v>1700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182"/>
        <v>5980221870.52</v>
      </c>
      <c r="AF825" s="9">
        <f t="shared" si="183"/>
        <v>5449714650.81</v>
      </c>
      <c r="AG825" s="9">
        <f t="shared" si="184"/>
        <v>567827391.850001</v>
      </c>
      <c r="AH825" s="9">
        <f t="shared" si="185"/>
        <v>585774392.070001</v>
      </c>
      <c r="AI825" s="9">
        <f t="shared" si="186"/>
        <v>416830521.570001</v>
      </c>
      <c r="AJ825" s="12" t="e">
        <f>#REF!-A825</f>
        <v>#REF!</v>
      </c>
      <c r="AK825" s="16"/>
      <c r="AL825" s="9">
        <f t="shared" si="176"/>
        <v>517359967.86</v>
      </c>
      <c r="AM825" s="16"/>
      <c r="AN825" s="16"/>
      <c r="AO825" s="16"/>
      <c r="AP825" s="16"/>
      <c r="AQ825" s="12" t="e">
        <f>#REF!+#REF!+#REF!</f>
        <v>#REF!</v>
      </c>
      <c r="AR825" s="12">
        <f t="shared" si="173"/>
        <v>-18091606.95</v>
      </c>
      <c r="AS825" s="12" t="e">
        <f>#REF!-AU825+#REF!+#REF!</f>
        <v>#REF!</v>
      </c>
      <c r="AT825" s="12" t="e">
        <f>AS825-VLOOKUP(A825,[1]选股结果!$A$2:$BJ$3005,48,FALSE)*0.08</f>
        <v>#REF!</v>
      </c>
      <c r="AU825" s="12">
        <f t="shared" si="177"/>
        <v>168943870.5</v>
      </c>
      <c r="AV825" s="12" t="e">
        <f>#REF!+S825+H825</f>
        <v>#REF!</v>
      </c>
      <c r="AW825" s="12" t="e">
        <f t="shared" si="178"/>
        <v>#REF!</v>
      </c>
      <c r="AX825" s="12" t="e">
        <f t="shared" si="179"/>
        <v>#REF!</v>
      </c>
      <c r="AY825" s="12" t="e">
        <f t="shared" si="180"/>
        <v>#REF!</v>
      </c>
      <c r="AZ825" s="12">
        <f t="shared" si="174"/>
        <v>-6346695627.61</v>
      </c>
      <c r="BA825" s="12">
        <f t="shared" si="175"/>
        <v>567827391.850001</v>
      </c>
      <c r="BB825" s="12" t="e">
        <f t="shared" si="181"/>
        <v>#REF!</v>
      </c>
    </row>
    <row r="826" spans="1:54">
      <c r="A826" s="5" t="s">
        <v>1701</v>
      </c>
      <c r="B826" s="5" t="s">
        <v>1702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182"/>
        <v>5965845116.76</v>
      </c>
      <c r="AF826" s="9">
        <f t="shared" si="183"/>
        <v>5022435345.48</v>
      </c>
      <c r="AG826" s="9">
        <f t="shared" si="184"/>
        <v>818781477.44</v>
      </c>
      <c r="AH826" s="9">
        <f t="shared" si="185"/>
        <v>810758366.29</v>
      </c>
      <c r="AI826" s="9">
        <f t="shared" si="186"/>
        <v>721587726.68</v>
      </c>
      <c r="AJ826" s="12" t="e">
        <f>#REF!-A826</f>
        <v>#REF!</v>
      </c>
      <c r="AK826" s="16"/>
      <c r="AL826" s="9">
        <f t="shared" si="176"/>
        <v>1029744291.9</v>
      </c>
      <c r="AM826" s="16"/>
      <c r="AN826" s="16"/>
      <c r="AO826" s="16"/>
      <c r="AP826" s="16"/>
      <c r="AQ826" s="12" t="e">
        <f>#REF!+#REF!+#REF!</f>
        <v>#REF!</v>
      </c>
      <c r="AR826" s="12">
        <f t="shared" si="173"/>
        <v>-3555137.35</v>
      </c>
      <c r="AS826" s="12" t="e">
        <f>#REF!-AU826+#REF!+#REF!</f>
        <v>#REF!</v>
      </c>
      <c r="AT826" s="12" t="e">
        <f>AS826-VLOOKUP(A826,[1]选股结果!$A$2:$BJ$3005,48,FALSE)*0.08</f>
        <v>#REF!</v>
      </c>
      <c r="AU826" s="12">
        <f t="shared" si="177"/>
        <v>89170639.61</v>
      </c>
      <c r="AV826" s="12" t="e">
        <f>#REF!+S826+H826</f>
        <v>#REF!</v>
      </c>
      <c r="AW826" s="12" t="e">
        <f t="shared" si="178"/>
        <v>#REF!</v>
      </c>
      <c r="AX826" s="12" t="e">
        <f t="shared" si="179"/>
        <v>#REF!</v>
      </c>
      <c r="AY826" s="12" t="e">
        <f t="shared" si="180"/>
        <v>#REF!</v>
      </c>
      <c r="AZ826" s="12">
        <f t="shared" si="174"/>
        <v>-6045357599.27</v>
      </c>
      <c r="BA826" s="12">
        <f t="shared" si="175"/>
        <v>818781477.44</v>
      </c>
      <c r="BB826" s="12" t="e">
        <f t="shared" si="181"/>
        <v>#REF!</v>
      </c>
    </row>
    <row r="827" spans="1:54">
      <c r="A827" s="5" t="s">
        <v>1703</v>
      </c>
      <c r="B827" s="5" t="s">
        <v>1704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182"/>
        <v>5949569566.02</v>
      </c>
      <c r="AF827" s="9">
        <f t="shared" si="183"/>
        <v>5609338878.4</v>
      </c>
      <c r="AG827" s="9">
        <f t="shared" si="184"/>
        <v>352019514.870002</v>
      </c>
      <c r="AH827" s="9">
        <f t="shared" si="185"/>
        <v>345837816.970002</v>
      </c>
      <c r="AI827" s="9">
        <f t="shared" si="186"/>
        <v>285743826.860002</v>
      </c>
      <c r="AJ827" s="12" t="e">
        <f>#REF!-A827</f>
        <v>#REF!</v>
      </c>
      <c r="AK827" s="16"/>
      <c r="AL827" s="9">
        <f t="shared" si="176"/>
        <v>225669750.24</v>
      </c>
      <c r="AM827" s="16"/>
      <c r="AN827" s="16"/>
      <c r="AO827" s="16"/>
      <c r="AP827" s="16"/>
      <c r="AQ827" s="12" t="e">
        <f>#REF!+#REF!+#REF!</f>
        <v>#REF!</v>
      </c>
      <c r="AR827" s="12">
        <f t="shared" si="173"/>
        <v>-15188757.92</v>
      </c>
      <c r="AS827" s="12" t="e">
        <f>#REF!-AU827+#REF!+#REF!</f>
        <v>#REF!</v>
      </c>
      <c r="AT827" s="12" t="e">
        <f>AS827-VLOOKUP(A827,[1]选股结果!$A$2:$BJ$3005,48,FALSE)*0.08</f>
        <v>#REF!</v>
      </c>
      <c r="AU827" s="12">
        <f t="shared" si="177"/>
        <v>60093990.11</v>
      </c>
      <c r="AV827" s="12" t="e">
        <f>#REF!+S827+H827</f>
        <v>#REF!</v>
      </c>
      <c r="AW827" s="12" t="e">
        <f t="shared" si="178"/>
        <v>#REF!</v>
      </c>
      <c r="AX827" s="12" t="e">
        <f t="shared" si="179"/>
        <v>#REF!</v>
      </c>
      <c r="AY827" s="12" t="e">
        <f t="shared" si="180"/>
        <v>#REF!</v>
      </c>
      <c r="AZ827" s="12">
        <f t="shared" si="174"/>
        <v>-6062636715.28</v>
      </c>
      <c r="BA827" s="12">
        <f t="shared" si="175"/>
        <v>352019514.870002</v>
      </c>
      <c r="BB827" s="12" t="e">
        <f t="shared" si="181"/>
        <v>#REF!</v>
      </c>
    </row>
    <row r="828" spans="1:54">
      <c r="A828" s="5" t="s">
        <v>1705</v>
      </c>
      <c r="B828" s="5" t="s">
        <v>1706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182"/>
        <v>5932319198.84</v>
      </c>
      <c r="AF828" s="9">
        <f t="shared" si="183"/>
        <v>5882541200.4</v>
      </c>
      <c r="AG828" s="9">
        <f t="shared" si="184"/>
        <v>206386425.500001</v>
      </c>
      <c r="AH828" s="9">
        <f t="shared" si="185"/>
        <v>206871359.740001</v>
      </c>
      <c r="AI828" s="9">
        <f t="shared" si="186"/>
        <v>166379146.180001</v>
      </c>
      <c r="AJ828" s="12" t="e">
        <f>#REF!-A828</f>
        <v>#REF!</v>
      </c>
      <c r="AK828" s="16"/>
      <c r="AL828" s="9">
        <f t="shared" si="176"/>
        <v>1268973489.22</v>
      </c>
      <c r="AM828" s="16"/>
      <c r="AN828" s="16"/>
      <c r="AO828" s="16"/>
      <c r="AP828" s="16"/>
      <c r="AQ828" s="12" t="e">
        <f>#REF!+#REF!+#REF!</f>
        <v>#REF!</v>
      </c>
      <c r="AR828" s="12">
        <f t="shared" si="173"/>
        <v>-6261219.94</v>
      </c>
      <c r="AS828" s="12" t="e">
        <f>#REF!-AU828+#REF!+#REF!</f>
        <v>#REF!</v>
      </c>
      <c r="AT828" s="12" t="e">
        <f>AS828-VLOOKUP(A828,[1]选股结果!$A$2:$BJ$3005,48,FALSE)*0.08</f>
        <v>#REF!</v>
      </c>
      <c r="AU828" s="12">
        <f t="shared" si="177"/>
        <v>40492213.56</v>
      </c>
      <c r="AV828" s="12" t="e">
        <f>#REF!+S828+H828</f>
        <v>#REF!</v>
      </c>
      <c r="AW828" s="12" t="e">
        <f t="shared" si="178"/>
        <v>#REF!</v>
      </c>
      <c r="AX828" s="12" t="e">
        <f t="shared" si="179"/>
        <v>#REF!</v>
      </c>
      <c r="AY828" s="12" t="e">
        <f t="shared" si="180"/>
        <v>#REF!</v>
      </c>
      <c r="AZ828" s="12">
        <f t="shared" si="174"/>
        <v>-6069976325.71</v>
      </c>
      <c r="BA828" s="12">
        <f t="shared" si="175"/>
        <v>206386425.500001</v>
      </c>
      <c r="BB828" s="12" t="e">
        <f t="shared" si="181"/>
        <v>#REF!</v>
      </c>
    </row>
    <row r="829" spans="1:54">
      <c r="A829" s="5" t="s">
        <v>1707</v>
      </c>
      <c r="B829" s="5" t="s">
        <v>1708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182"/>
        <v>5903243446.39</v>
      </c>
      <c r="AF829" s="9">
        <f t="shared" si="183"/>
        <v>5800566256.32</v>
      </c>
      <c r="AG829" s="9">
        <f t="shared" si="184"/>
        <v>124355532.12</v>
      </c>
      <c r="AH829" s="9">
        <f t="shared" si="185"/>
        <v>142859795.74</v>
      </c>
      <c r="AI829" s="9">
        <f t="shared" si="186"/>
        <v>123666062.97</v>
      </c>
      <c r="AJ829" s="12" t="e">
        <f>#REF!-A829</f>
        <v>#REF!</v>
      </c>
      <c r="AK829" s="16"/>
      <c r="AL829" s="9">
        <f t="shared" si="176"/>
        <v>431160019.02</v>
      </c>
      <c r="AM829" s="16"/>
      <c r="AN829" s="16"/>
      <c r="AO829" s="16"/>
      <c r="AP829" s="16"/>
      <c r="AQ829" s="12" t="e">
        <f>#REF!+#REF!+#REF!</f>
        <v>#REF!</v>
      </c>
      <c r="AR829" s="12">
        <f t="shared" si="173"/>
        <v>-20329497.92</v>
      </c>
      <c r="AS829" s="12" t="e">
        <f>#REF!-AU829+#REF!+#REF!</f>
        <v>#REF!</v>
      </c>
      <c r="AT829" s="12" t="e">
        <f>AS829-VLOOKUP(A829,[1]选股结果!$A$2:$BJ$3005,48,FALSE)*0.08</f>
        <v>#REF!</v>
      </c>
      <c r="AU829" s="12">
        <f t="shared" si="177"/>
        <v>19193732.77</v>
      </c>
      <c r="AV829" s="12" t="e">
        <f>#REF!+S829+H829</f>
        <v>#REF!</v>
      </c>
      <c r="AW829" s="12" t="e">
        <f t="shared" si="178"/>
        <v>#REF!</v>
      </c>
      <c r="AX829" s="12" t="e">
        <f t="shared" si="179"/>
        <v>#REF!</v>
      </c>
      <c r="AY829" s="12" t="e">
        <f t="shared" si="180"/>
        <v>#REF!</v>
      </c>
      <c r="AZ829" s="12">
        <f t="shared" si="174"/>
        <v>-5922008999.17</v>
      </c>
      <c r="BA829" s="12">
        <f t="shared" si="175"/>
        <v>124355532.12</v>
      </c>
      <c r="BB829" s="12" t="e">
        <f t="shared" si="181"/>
        <v>#REF!</v>
      </c>
    </row>
    <row r="830" spans="1:54">
      <c r="A830" s="5" t="s">
        <v>1709</v>
      </c>
      <c r="B830" s="5" t="s">
        <v>1710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182"/>
        <v>5894685562.2</v>
      </c>
      <c r="AF830" s="9">
        <f t="shared" si="183"/>
        <v>6566575914.51</v>
      </c>
      <c r="AG830" s="9">
        <f t="shared" si="184"/>
        <v>-4172221991.64</v>
      </c>
      <c r="AH830" s="9">
        <f t="shared" si="185"/>
        <v>-4215514358.5</v>
      </c>
      <c r="AI830" s="9">
        <f t="shared" si="186"/>
        <v>-4279215512.75</v>
      </c>
      <c r="AJ830" s="12" t="e">
        <f>#REF!-A830</f>
        <v>#REF!</v>
      </c>
      <c r="AK830" s="16"/>
      <c r="AL830" s="9">
        <f t="shared" si="176"/>
        <v>4050889446.32</v>
      </c>
      <c r="AM830" s="16"/>
      <c r="AN830" s="16"/>
      <c r="AO830" s="16"/>
      <c r="AP830" s="16"/>
      <c r="AQ830" s="12" t="e">
        <f>#REF!+#REF!+#REF!</f>
        <v>#REF!</v>
      </c>
      <c r="AR830" s="12">
        <f t="shared" si="173"/>
        <v>-9295807.76</v>
      </c>
      <c r="AS830" s="12" t="e">
        <f>#REF!-AU830+#REF!+#REF!</f>
        <v>#REF!</v>
      </c>
      <c r="AT830" s="12" t="e">
        <f>AS830-VLOOKUP(A830,[1]选股结果!$A$2:$BJ$3005,48,FALSE)*0.08</f>
        <v>#REF!</v>
      </c>
      <c r="AU830" s="12">
        <f t="shared" si="177"/>
        <v>63701154.25</v>
      </c>
      <c r="AV830" s="12" t="e">
        <f>#REF!+S830+H830</f>
        <v>#REF!</v>
      </c>
      <c r="AW830" s="12" t="e">
        <f t="shared" si="178"/>
        <v>#REF!</v>
      </c>
      <c r="AX830" s="12" t="e">
        <f t="shared" si="179"/>
        <v>#REF!</v>
      </c>
      <c r="AY830" s="12" t="e">
        <f t="shared" si="180"/>
        <v>#REF!</v>
      </c>
      <c r="AZ830" s="12">
        <f t="shared" si="174"/>
        <v>-6456924758.59</v>
      </c>
      <c r="BA830" s="12">
        <f t="shared" si="175"/>
        <v>-4172221991.64</v>
      </c>
      <c r="BB830" s="12" t="e">
        <f t="shared" si="181"/>
        <v>#REF!</v>
      </c>
    </row>
    <row r="831" spans="1:54">
      <c r="A831" s="5" t="s">
        <v>1711</v>
      </c>
      <c r="B831" s="5" t="s">
        <v>1712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182"/>
        <v>5882212759.17</v>
      </c>
      <c r="AF831" s="9">
        <f t="shared" si="183"/>
        <v>26276472.9</v>
      </c>
      <c r="AG831" s="9">
        <f t="shared" si="184"/>
        <v>7567806687.27</v>
      </c>
      <c r="AH831" s="9">
        <f t="shared" si="185"/>
        <v>7541069246.06</v>
      </c>
      <c r="AI831" s="9">
        <f t="shared" si="186"/>
        <v>7280041604.11</v>
      </c>
      <c r="AJ831" s="12" t="e">
        <f>#REF!-A831</f>
        <v>#REF!</v>
      </c>
      <c r="AK831" s="16"/>
      <c r="AL831" s="9">
        <f t="shared" si="176"/>
        <v>53013914.11</v>
      </c>
      <c r="AM831" s="16"/>
      <c r="AN831" s="16"/>
      <c r="AO831" s="16"/>
      <c r="AP831" s="16"/>
      <c r="AQ831" s="12" t="e">
        <f>#REF!+#REF!+#REF!</f>
        <v>#REF!</v>
      </c>
      <c r="AR831" s="12">
        <f t="shared" si="173"/>
        <v>-124105.23</v>
      </c>
      <c r="AS831" s="12" t="e">
        <f>#REF!-AU831+#REF!+#REF!</f>
        <v>#REF!</v>
      </c>
      <c r="AT831" s="12" t="e">
        <f>AS831-VLOOKUP(A831,[1]选股结果!$A$2:$BJ$3005,48,FALSE)*0.08</f>
        <v>#REF!</v>
      </c>
      <c r="AU831" s="12">
        <f t="shared" si="177"/>
        <v>261027641.950001</v>
      </c>
      <c r="AV831" s="12" t="e">
        <f>#REF!+S831+H831</f>
        <v>#REF!</v>
      </c>
      <c r="AW831" s="12" t="e">
        <f t="shared" si="178"/>
        <v>#REF!</v>
      </c>
      <c r="AX831" s="12" t="e">
        <f t="shared" si="179"/>
        <v>#REF!</v>
      </c>
      <c r="AY831" s="12" t="e">
        <f t="shared" si="180"/>
        <v>#REF!</v>
      </c>
      <c r="AZ831" s="12">
        <f t="shared" si="174"/>
        <v>-6143949579.89</v>
      </c>
      <c r="BA831" s="12">
        <f t="shared" si="175"/>
        <v>7567806687.27</v>
      </c>
      <c r="BB831" s="12" t="e">
        <f t="shared" si="181"/>
        <v>#REF!</v>
      </c>
    </row>
    <row r="832" spans="1:54">
      <c r="A832" s="5" t="s">
        <v>1713</v>
      </c>
      <c r="B832" s="5" t="s">
        <v>1714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182"/>
        <v>5874021733.15</v>
      </c>
      <c r="AF832" s="9">
        <f t="shared" si="183"/>
        <v>7869893156.02</v>
      </c>
      <c r="AG832" s="9">
        <f t="shared" si="184"/>
        <v>-2260343702.97</v>
      </c>
      <c r="AH832" s="9">
        <f t="shared" si="185"/>
        <v>-1573410436.4</v>
      </c>
      <c r="AI832" s="9">
        <f t="shared" si="186"/>
        <v>-1293243348.53</v>
      </c>
      <c r="AJ832" s="12" t="e">
        <f>#REF!-A832</f>
        <v>#REF!</v>
      </c>
      <c r="AK832" s="16"/>
      <c r="AL832" s="9">
        <f t="shared" si="176"/>
        <v>126659835.78</v>
      </c>
      <c r="AM832" s="16"/>
      <c r="AN832" s="16"/>
      <c r="AO832" s="16"/>
      <c r="AP832" s="16"/>
      <c r="AQ832" s="12" t="e">
        <f>#REF!+#REF!+#REF!</f>
        <v>#REF!</v>
      </c>
      <c r="AR832" s="12">
        <f t="shared" si="173"/>
        <v>-781842074.36</v>
      </c>
      <c r="AS832" s="12" t="e">
        <f>#REF!-AU832+#REF!+#REF!</f>
        <v>#REF!</v>
      </c>
      <c r="AT832" s="12" t="e">
        <f>AS832-VLOOKUP(A832,[1]选股结果!$A$2:$BJ$3005,48,FALSE)*0.08</f>
        <v>#REF!</v>
      </c>
      <c r="AU832" s="12">
        <f t="shared" si="177"/>
        <v>-280167087.87</v>
      </c>
      <c r="AV832" s="12" t="e">
        <f>#REF!+S832+H832</f>
        <v>#REF!</v>
      </c>
      <c r="AW832" s="12" t="e">
        <f t="shared" si="178"/>
        <v>#REF!</v>
      </c>
      <c r="AX832" s="12" t="e">
        <f t="shared" si="179"/>
        <v>#REF!</v>
      </c>
      <c r="AY832" s="12" t="e">
        <f t="shared" si="180"/>
        <v>#REF!</v>
      </c>
      <c r="AZ832" s="12">
        <f t="shared" si="174"/>
        <v>-8341905761.31</v>
      </c>
      <c r="BA832" s="12">
        <f t="shared" si="175"/>
        <v>-2260343702.97</v>
      </c>
      <c r="BB832" s="12" t="e">
        <f t="shared" si="181"/>
        <v>#REF!</v>
      </c>
    </row>
    <row r="833" spans="1:54">
      <c r="A833" s="5" t="s">
        <v>1715</v>
      </c>
      <c r="B833" s="5" t="s">
        <v>1716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182"/>
        <v>5865244127.11</v>
      </c>
      <c r="AF833" s="9">
        <f t="shared" si="183"/>
        <v>5418188966.72</v>
      </c>
      <c r="AG833" s="9">
        <f t="shared" si="184"/>
        <v>456005539.53</v>
      </c>
      <c r="AH833" s="9">
        <f t="shared" si="185"/>
        <v>455166067.88</v>
      </c>
      <c r="AI833" s="9">
        <f t="shared" si="186"/>
        <v>406089850.51</v>
      </c>
      <c r="AJ833" s="12" t="e">
        <f>#REF!-A833</f>
        <v>#REF!</v>
      </c>
      <c r="AK833" s="16"/>
      <c r="AL833" s="9">
        <f t="shared" si="176"/>
        <v>287581351.56</v>
      </c>
      <c r="AM833" s="16"/>
      <c r="AN833" s="16"/>
      <c r="AO833" s="16"/>
      <c r="AP833" s="16"/>
      <c r="AQ833" s="12" t="e">
        <f>#REF!+#REF!+#REF!</f>
        <v>#REF!</v>
      </c>
      <c r="AR833" s="12">
        <f t="shared" si="173"/>
        <v>-1421715.31</v>
      </c>
      <c r="AS833" s="12" t="e">
        <f>#REF!-AU833+#REF!+#REF!</f>
        <v>#REF!</v>
      </c>
      <c r="AT833" s="12" t="e">
        <f>AS833-VLOOKUP(A833,[1]选股结果!$A$2:$BJ$3005,48,FALSE)*0.08</f>
        <v>#REF!</v>
      </c>
      <c r="AU833" s="12">
        <f t="shared" si="177"/>
        <v>49076217.37</v>
      </c>
      <c r="AV833" s="12" t="e">
        <f>#REF!+S833+H833</f>
        <v>#REF!</v>
      </c>
      <c r="AW833" s="12" t="e">
        <f t="shared" si="178"/>
        <v>#REF!</v>
      </c>
      <c r="AX833" s="12" t="e">
        <f t="shared" si="179"/>
        <v>#REF!</v>
      </c>
      <c r="AY833" s="12" t="e">
        <f t="shared" si="180"/>
        <v>#REF!</v>
      </c>
      <c r="AZ833" s="12">
        <f t="shared" si="174"/>
        <v>-5892956728.56</v>
      </c>
      <c r="BA833" s="12">
        <f t="shared" si="175"/>
        <v>456005539.53</v>
      </c>
      <c r="BB833" s="12" t="e">
        <f t="shared" si="181"/>
        <v>#REF!</v>
      </c>
    </row>
    <row r="834" spans="1:54">
      <c r="A834" s="5" t="s">
        <v>1717</v>
      </c>
      <c r="B834" s="5" t="s">
        <v>1718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182"/>
        <v>5856746411.79</v>
      </c>
      <c r="AF834" s="9">
        <f t="shared" si="183"/>
        <v>3348360156.14</v>
      </c>
      <c r="AG834" s="9">
        <f t="shared" si="184"/>
        <v>2515021764.48</v>
      </c>
      <c r="AH834" s="9">
        <f t="shared" si="185"/>
        <v>2515790446.06</v>
      </c>
      <c r="AI834" s="9">
        <f t="shared" si="186"/>
        <v>2147546970.83</v>
      </c>
      <c r="AJ834" s="12" t="e">
        <f>#REF!-A834</f>
        <v>#REF!</v>
      </c>
      <c r="AK834" s="16"/>
      <c r="AL834" s="9">
        <f t="shared" si="176"/>
        <v>132172244.59</v>
      </c>
      <c r="AM834" s="16"/>
      <c r="AN834" s="16"/>
      <c r="AO834" s="16"/>
      <c r="AP834" s="16"/>
      <c r="AQ834" s="12" t="e">
        <f>#REF!+#REF!+#REF!</f>
        <v>#REF!</v>
      </c>
      <c r="AR834" s="12">
        <f t="shared" ref="AR834:AR897" si="187">AA834-AB834</f>
        <v>-942502.63</v>
      </c>
      <c r="AS834" s="12" t="e">
        <f>#REF!-AU834+#REF!+#REF!</f>
        <v>#REF!</v>
      </c>
      <c r="AT834" s="12" t="e">
        <f>AS834-VLOOKUP(A834,[1]选股结果!$A$2:$BJ$3005,48,FALSE)*0.08</f>
        <v>#REF!</v>
      </c>
      <c r="AU834" s="12">
        <f t="shared" si="177"/>
        <v>368243475.23</v>
      </c>
      <c r="AV834" s="12" t="e">
        <f>#REF!+S834+H834</f>
        <v>#REF!</v>
      </c>
      <c r="AW834" s="12" t="e">
        <f t="shared" si="178"/>
        <v>#REF!</v>
      </c>
      <c r="AX834" s="12" t="e">
        <f t="shared" si="179"/>
        <v>#REF!</v>
      </c>
      <c r="AY834" s="12" t="e">
        <f t="shared" si="180"/>
        <v>#REF!</v>
      </c>
      <c r="AZ834" s="12">
        <f t="shared" ref="AZ834:AZ897" si="188">O834-S834-AA834-AB834-AC834-AD834+AK834-AE834</f>
        <v>-6165468996.13</v>
      </c>
      <c r="BA834" s="12">
        <f t="shared" ref="BA834:BA897" si="189">AG834</f>
        <v>2515021764.48</v>
      </c>
      <c r="BB834" s="12" t="e">
        <f t="shared" si="181"/>
        <v>#REF!</v>
      </c>
    </row>
    <row r="835" spans="1:54">
      <c r="A835" s="5" t="s">
        <v>1719</v>
      </c>
      <c r="B835" s="5" t="s">
        <v>1720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182"/>
        <v>5855605541.76</v>
      </c>
      <c r="AF835" s="9">
        <f t="shared" si="183"/>
        <v>5995002910.81</v>
      </c>
      <c r="AG835" s="9">
        <f t="shared" si="184"/>
        <v>12272563.1400017</v>
      </c>
      <c r="AH835" s="9">
        <f t="shared" si="185"/>
        <v>18503389.5700017</v>
      </c>
      <c r="AI835" s="9">
        <f t="shared" si="186"/>
        <v>-29533553.0199983</v>
      </c>
      <c r="AJ835" s="12" t="e">
        <f>#REF!-A835</f>
        <v>#REF!</v>
      </c>
      <c r="AK835" s="16"/>
      <c r="AL835" s="9">
        <f t="shared" ref="AL835:AL898" si="190">O835+P835+Q835+Y835-AB835+AC835</f>
        <v>366068552.33</v>
      </c>
      <c r="AM835" s="16"/>
      <c r="AN835" s="16"/>
      <c r="AO835" s="16"/>
      <c r="AP835" s="16"/>
      <c r="AQ835" s="12" t="e">
        <f>#REF!+#REF!+#REF!</f>
        <v>#REF!</v>
      </c>
      <c r="AR835" s="12">
        <f t="shared" si="187"/>
        <v>-9833181.36</v>
      </c>
      <c r="AS835" s="12" t="e">
        <f>#REF!-AU835+#REF!+#REF!</f>
        <v>#REF!</v>
      </c>
      <c r="AT835" s="12" t="e">
        <f>AS835-VLOOKUP(A835,[1]选股结果!$A$2:$BJ$3005,48,FALSE)*0.08</f>
        <v>#REF!</v>
      </c>
      <c r="AU835" s="12">
        <f t="shared" ref="AU835:AU898" si="191">AH835-AI835</f>
        <v>48036942.59</v>
      </c>
      <c r="AV835" s="12" t="e">
        <f>#REF!+S835+H835</f>
        <v>#REF!</v>
      </c>
      <c r="AW835" s="12" t="e">
        <f t="shared" ref="AW835:AW898" si="192">AV835-AU835</f>
        <v>#REF!</v>
      </c>
      <c r="AX835" s="12" t="e">
        <f t="shared" ref="AX835:AX898" si="193">AV835-H835</f>
        <v>#REF!</v>
      </c>
      <c r="AY835" s="12" t="e">
        <f t="shared" ref="AY835:AY898" si="194">AV835-H835-AU835</f>
        <v>#REF!</v>
      </c>
      <c r="AZ835" s="12">
        <f t="shared" si="188"/>
        <v>-5904386577.02</v>
      </c>
      <c r="BA835" s="12">
        <f t="shared" si="189"/>
        <v>12272563.1400017</v>
      </c>
      <c r="BB835" s="12" t="e">
        <f t="shared" ref="BB835:BB898" si="195">AF835-AG835+AH835+AI835-AJ835+AL835+AM835-AO835+AN835</f>
        <v>#REF!</v>
      </c>
    </row>
    <row r="836" spans="1:54">
      <c r="A836" s="5" t="s">
        <v>1721</v>
      </c>
      <c r="B836" s="5" t="s">
        <v>1722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182"/>
        <v>5854680722.52</v>
      </c>
      <c r="AF836" s="9">
        <f t="shared" si="183"/>
        <v>4480303218.25</v>
      </c>
      <c r="AG836" s="9">
        <f t="shared" si="184"/>
        <v>1386092386.45</v>
      </c>
      <c r="AH836" s="9">
        <f t="shared" si="185"/>
        <v>1375137620</v>
      </c>
      <c r="AI836" s="9">
        <f t="shared" si="186"/>
        <v>1197536161.08</v>
      </c>
      <c r="AJ836" s="12" t="e">
        <f>#REF!-A836</f>
        <v>#REF!</v>
      </c>
      <c r="AK836" s="16"/>
      <c r="AL836" s="9">
        <f t="shared" si="190"/>
        <v>158094082.63</v>
      </c>
      <c r="AM836" s="16"/>
      <c r="AN836" s="16"/>
      <c r="AO836" s="16"/>
      <c r="AP836" s="16"/>
      <c r="AQ836" s="12" t="e">
        <f>#REF!+#REF!+#REF!</f>
        <v>#REF!</v>
      </c>
      <c r="AR836" s="12">
        <f t="shared" si="187"/>
        <v>-2343173.7</v>
      </c>
      <c r="AS836" s="12" t="e">
        <f>#REF!-AU836+#REF!+#REF!</f>
        <v>#REF!</v>
      </c>
      <c r="AT836" s="12" t="e">
        <f>AS836-VLOOKUP(A836,[1]选股结果!$A$2:$BJ$3005,48,FALSE)*0.08</f>
        <v>#REF!</v>
      </c>
      <c r="AU836" s="12">
        <f t="shared" si="191"/>
        <v>177601458.92</v>
      </c>
      <c r="AV836" s="12" t="e">
        <f>#REF!+S836+H836</f>
        <v>#REF!</v>
      </c>
      <c r="AW836" s="12" t="e">
        <f t="shared" si="192"/>
        <v>#REF!</v>
      </c>
      <c r="AX836" s="12" t="e">
        <f t="shared" si="193"/>
        <v>#REF!</v>
      </c>
      <c r="AY836" s="12" t="e">
        <f t="shared" si="194"/>
        <v>#REF!</v>
      </c>
      <c r="AZ836" s="12">
        <f t="shared" si="188"/>
        <v>-6032201127.53</v>
      </c>
      <c r="BA836" s="12">
        <f t="shared" si="189"/>
        <v>1386092386.45</v>
      </c>
      <c r="BB836" s="12" t="e">
        <f t="shared" si="195"/>
        <v>#REF!</v>
      </c>
    </row>
    <row r="837" spans="1:54">
      <c r="A837" s="5" t="s">
        <v>1723</v>
      </c>
      <c r="B837" s="5" t="s">
        <v>1724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182"/>
        <v>5851727344.96</v>
      </c>
      <c r="AF837" s="9">
        <f t="shared" si="183"/>
        <v>4429106711.29</v>
      </c>
      <c r="AG837" s="9">
        <f t="shared" si="184"/>
        <v>1497121428.91</v>
      </c>
      <c r="AH837" s="9">
        <f t="shared" si="185"/>
        <v>1490650927.84</v>
      </c>
      <c r="AI837" s="9">
        <f t="shared" si="186"/>
        <v>1148550871.31</v>
      </c>
      <c r="AJ837" s="12" t="e">
        <f>#REF!-A837</f>
        <v>#REF!</v>
      </c>
      <c r="AK837" s="16"/>
      <c r="AL837" s="9">
        <f t="shared" si="190"/>
        <v>319045459.34</v>
      </c>
      <c r="AM837" s="16"/>
      <c r="AN837" s="16"/>
      <c r="AO837" s="16"/>
      <c r="AP837" s="16"/>
      <c r="AQ837" s="12" t="e">
        <f>#REF!+#REF!+#REF!</f>
        <v>#REF!</v>
      </c>
      <c r="AR837" s="12">
        <f t="shared" si="187"/>
        <v>-3182672.24</v>
      </c>
      <c r="AS837" s="12" t="e">
        <f>#REF!-AU837+#REF!+#REF!</f>
        <v>#REF!</v>
      </c>
      <c r="AT837" s="12" t="e">
        <f>AS837-VLOOKUP(A837,[1]选股结果!$A$2:$BJ$3005,48,FALSE)*0.08</f>
        <v>#REF!</v>
      </c>
      <c r="AU837" s="12">
        <f t="shared" si="191"/>
        <v>342100056.53</v>
      </c>
      <c r="AV837" s="12" t="e">
        <f>#REF!+S837+H837</f>
        <v>#REF!</v>
      </c>
      <c r="AW837" s="12" t="e">
        <f t="shared" si="192"/>
        <v>#REF!</v>
      </c>
      <c r="AX837" s="12" t="e">
        <f t="shared" si="193"/>
        <v>#REF!</v>
      </c>
      <c r="AY837" s="12" t="e">
        <f t="shared" si="194"/>
        <v>#REF!</v>
      </c>
      <c r="AZ837" s="12">
        <f t="shared" si="188"/>
        <v>-6108467279.94</v>
      </c>
      <c r="BA837" s="12">
        <f t="shared" si="189"/>
        <v>1497121428.91</v>
      </c>
      <c r="BB837" s="12" t="e">
        <f t="shared" si="195"/>
        <v>#REF!</v>
      </c>
    </row>
    <row r="838" spans="1:54">
      <c r="A838" s="5" t="s">
        <v>1725</v>
      </c>
      <c r="B838" s="5" t="s">
        <v>1726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182"/>
        <v>5841265476.89</v>
      </c>
      <c r="AF838" s="9">
        <f t="shared" si="183"/>
        <v>5994661231.7</v>
      </c>
      <c r="AG838" s="9">
        <f t="shared" si="184"/>
        <v>-136715189.17</v>
      </c>
      <c r="AH838" s="9">
        <f t="shared" si="185"/>
        <v>-148450789.65</v>
      </c>
      <c r="AI838" s="9">
        <f t="shared" si="186"/>
        <v>-245980074.06</v>
      </c>
      <c r="AJ838" s="12" t="e">
        <f>#REF!-A838</f>
        <v>#REF!</v>
      </c>
      <c r="AK838" s="16"/>
      <c r="AL838" s="9">
        <f t="shared" si="190"/>
        <v>1904080929.87</v>
      </c>
      <c r="AM838" s="16"/>
      <c r="AN838" s="16"/>
      <c r="AO838" s="16"/>
      <c r="AP838" s="16"/>
      <c r="AQ838" s="12" t="e">
        <f>#REF!+#REF!+#REF!</f>
        <v>#REF!</v>
      </c>
      <c r="AR838" s="12">
        <f t="shared" si="187"/>
        <v>-7235091</v>
      </c>
      <c r="AS838" s="12" t="e">
        <f>#REF!-AU838+#REF!+#REF!</f>
        <v>#REF!</v>
      </c>
      <c r="AT838" s="12" t="e">
        <f>AS838-VLOOKUP(A838,[1]选股结果!$A$2:$BJ$3005,48,FALSE)*0.08</f>
        <v>#REF!</v>
      </c>
      <c r="AU838" s="12">
        <f t="shared" si="191"/>
        <v>97529284.41</v>
      </c>
      <c r="AV838" s="12" t="e">
        <f>#REF!+S838+H838</f>
        <v>#REF!</v>
      </c>
      <c r="AW838" s="12" t="e">
        <f t="shared" si="192"/>
        <v>#REF!</v>
      </c>
      <c r="AX838" s="12" t="e">
        <f t="shared" si="193"/>
        <v>#REF!</v>
      </c>
      <c r="AY838" s="12" t="e">
        <f t="shared" si="194"/>
        <v>#REF!</v>
      </c>
      <c r="AZ838" s="12">
        <f t="shared" si="188"/>
        <v>-6226786120.19</v>
      </c>
      <c r="BA838" s="12">
        <f t="shared" si="189"/>
        <v>-136715189.17</v>
      </c>
      <c r="BB838" s="12" t="e">
        <f t="shared" si="195"/>
        <v>#REF!</v>
      </c>
    </row>
    <row r="839" spans="1:54">
      <c r="A839" s="5" t="s">
        <v>1727</v>
      </c>
      <c r="B839" s="5" t="s">
        <v>1728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182"/>
        <v>5831830519.33</v>
      </c>
      <c r="AF839" s="9">
        <f t="shared" si="183"/>
        <v>5552076973.9</v>
      </c>
      <c r="AG839" s="9">
        <f t="shared" si="184"/>
        <v>252086140.39</v>
      </c>
      <c r="AH839" s="9">
        <f t="shared" si="185"/>
        <v>250079118.82</v>
      </c>
      <c r="AI839" s="9">
        <f t="shared" si="186"/>
        <v>215359050.53</v>
      </c>
      <c r="AJ839" s="12" t="e">
        <f>#REF!-A839</f>
        <v>#REF!</v>
      </c>
      <c r="AK839" s="16"/>
      <c r="AL839" s="9">
        <f t="shared" si="190"/>
        <v>644857981.99</v>
      </c>
      <c r="AM839" s="16"/>
      <c r="AN839" s="16"/>
      <c r="AO839" s="16"/>
      <c r="AP839" s="16"/>
      <c r="AQ839" s="12" t="e">
        <f>#REF!+#REF!+#REF!</f>
        <v>#REF!</v>
      </c>
      <c r="AR839" s="12">
        <f t="shared" si="187"/>
        <v>-1399012.33</v>
      </c>
      <c r="AS839" s="12" t="e">
        <f>#REF!-AU839+#REF!+#REF!</f>
        <v>#REF!</v>
      </c>
      <c r="AT839" s="12" t="e">
        <f>AS839-VLOOKUP(A839,[1]选股结果!$A$2:$BJ$3005,48,FALSE)*0.08</f>
        <v>#REF!</v>
      </c>
      <c r="AU839" s="12">
        <f t="shared" si="191"/>
        <v>34720068.29</v>
      </c>
      <c r="AV839" s="12" t="e">
        <f>#REF!+S839+H839</f>
        <v>#REF!</v>
      </c>
      <c r="AW839" s="12" t="e">
        <f t="shared" si="192"/>
        <v>#REF!</v>
      </c>
      <c r="AX839" s="12" t="e">
        <f t="shared" si="193"/>
        <v>#REF!</v>
      </c>
      <c r="AY839" s="12" t="e">
        <f t="shared" si="194"/>
        <v>#REF!</v>
      </c>
      <c r="AZ839" s="12">
        <f t="shared" si="188"/>
        <v>-5906090737.94</v>
      </c>
      <c r="BA839" s="12">
        <f t="shared" si="189"/>
        <v>252086140.39</v>
      </c>
      <c r="BB839" s="12" t="e">
        <f t="shared" si="195"/>
        <v>#REF!</v>
      </c>
    </row>
    <row r="840" spans="1:54">
      <c r="A840" s="5" t="s">
        <v>1729</v>
      </c>
      <c r="B840" s="5" t="s">
        <v>1730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182"/>
        <v>5830383894.69</v>
      </c>
      <c r="AF840" s="9">
        <f t="shared" si="183"/>
        <v>5500211686.35</v>
      </c>
      <c r="AG840" s="9">
        <f t="shared" si="184"/>
        <v>436674604.899999</v>
      </c>
      <c r="AH840" s="9">
        <f t="shared" si="185"/>
        <v>439652323.579999</v>
      </c>
      <c r="AI840" s="9">
        <f t="shared" si="186"/>
        <v>352311655.769999</v>
      </c>
      <c r="AJ840" s="12" t="e">
        <f>#REF!-A840</f>
        <v>#REF!</v>
      </c>
      <c r="AK840" s="16"/>
      <c r="AL840" s="9">
        <f t="shared" si="190"/>
        <v>3198324335.2</v>
      </c>
      <c r="AM840" s="16"/>
      <c r="AN840" s="16"/>
      <c r="AO840" s="16"/>
      <c r="AP840" s="16"/>
      <c r="AQ840" s="12" t="e">
        <f>#REF!+#REF!+#REF!</f>
        <v>#REF!</v>
      </c>
      <c r="AR840" s="12">
        <f t="shared" si="187"/>
        <v>-4195343.55</v>
      </c>
      <c r="AS840" s="12" t="e">
        <f>#REF!-AU840+#REF!+#REF!</f>
        <v>#REF!</v>
      </c>
      <c r="AT840" s="12" t="e">
        <f>AS840-VLOOKUP(A840,[1]选股结果!$A$2:$BJ$3005,48,FALSE)*0.08</f>
        <v>#REF!</v>
      </c>
      <c r="AU840" s="12">
        <f t="shared" si="191"/>
        <v>87340667.81</v>
      </c>
      <c r="AV840" s="12" t="e">
        <f>#REF!+S840+H840</f>
        <v>#REF!</v>
      </c>
      <c r="AW840" s="12" t="e">
        <f t="shared" si="192"/>
        <v>#REF!</v>
      </c>
      <c r="AX840" s="12" t="e">
        <f t="shared" si="193"/>
        <v>#REF!</v>
      </c>
      <c r="AY840" s="12" t="e">
        <f t="shared" si="194"/>
        <v>#REF!</v>
      </c>
      <c r="AZ840" s="12">
        <f t="shared" si="188"/>
        <v>-5895439909.72</v>
      </c>
      <c r="BA840" s="12">
        <f t="shared" si="189"/>
        <v>436674604.899999</v>
      </c>
      <c r="BB840" s="12" t="e">
        <f t="shared" si="195"/>
        <v>#REF!</v>
      </c>
    </row>
    <row r="841" spans="1:54">
      <c r="A841" s="5" t="s">
        <v>1731</v>
      </c>
      <c r="B841" s="5" t="s">
        <v>1732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182"/>
        <v>5825243191.52</v>
      </c>
      <c r="AF841" s="9">
        <f t="shared" si="183"/>
        <v>5777634698.86</v>
      </c>
      <c r="AG841" s="9">
        <f t="shared" si="184"/>
        <v>62067753.8699999</v>
      </c>
      <c r="AH841" s="9">
        <f t="shared" si="185"/>
        <v>61679138.5899999</v>
      </c>
      <c r="AI841" s="9">
        <f t="shared" si="186"/>
        <v>145987188.33</v>
      </c>
      <c r="AJ841" s="12" t="e">
        <f>#REF!-A841</f>
        <v>#REF!</v>
      </c>
      <c r="AK841" s="16"/>
      <c r="AL841" s="9">
        <f t="shared" si="190"/>
        <v>431125050.96</v>
      </c>
      <c r="AM841" s="16"/>
      <c r="AN841" s="16"/>
      <c r="AO841" s="16"/>
      <c r="AP841" s="16"/>
      <c r="AQ841" s="12" t="e">
        <f>#REF!+#REF!+#REF!</f>
        <v>#REF!</v>
      </c>
      <c r="AR841" s="12">
        <f t="shared" si="187"/>
        <v>-1344683.4</v>
      </c>
      <c r="AS841" s="12" t="e">
        <f>#REF!-AU841+#REF!+#REF!</f>
        <v>#REF!</v>
      </c>
      <c r="AT841" s="12" t="e">
        <f>AS841-VLOOKUP(A841,[1]选股结果!$A$2:$BJ$3005,48,FALSE)*0.08</f>
        <v>#REF!</v>
      </c>
      <c r="AU841" s="12">
        <f t="shared" si="191"/>
        <v>-84308049.7400001</v>
      </c>
      <c r="AV841" s="12" t="e">
        <f>#REF!+S841+H841</f>
        <v>#REF!</v>
      </c>
      <c r="AW841" s="12" t="e">
        <f t="shared" si="192"/>
        <v>#REF!</v>
      </c>
      <c r="AX841" s="12" t="e">
        <f t="shared" si="193"/>
        <v>#REF!</v>
      </c>
      <c r="AY841" s="12" t="e">
        <f t="shared" si="194"/>
        <v>#REF!</v>
      </c>
      <c r="AZ841" s="12">
        <f t="shared" si="188"/>
        <v>-6220418736.28</v>
      </c>
      <c r="BA841" s="12">
        <f t="shared" si="189"/>
        <v>62067753.8699999</v>
      </c>
      <c r="BB841" s="12" t="e">
        <f t="shared" si="195"/>
        <v>#REF!</v>
      </c>
    </row>
    <row r="842" spans="1:54">
      <c r="A842" s="5" t="s">
        <v>1733</v>
      </c>
      <c r="B842" s="5" t="s">
        <v>1734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182"/>
        <v>5821860964.81</v>
      </c>
      <c r="AF842" s="9">
        <f t="shared" si="183"/>
        <v>4644338675.99</v>
      </c>
      <c r="AG842" s="9">
        <f t="shared" si="184"/>
        <v>1181352175.12</v>
      </c>
      <c r="AH842" s="9">
        <f t="shared" si="185"/>
        <v>1171736789.51</v>
      </c>
      <c r="AI842" s="9">
        <f t="shared" si="186"/>
        <v>996611975.63</v>
      </c>
      <c r="AJ842" s="12" t="e">
        <f>#REF!-A842</f>
        <v>#REF!</v>
      </c>
      <c r="AK842" s="16"/>
      <c r="AL842" s="9">
        <f t="shared" si="190"/>
        <v>577756310.06</v>
      </c>
      <c r="AM842" s="16"/>
      <c r="AN842" s="16"/>
      <c r="AO842" s="16"/>
      <c r="AP842" s="16"/>
      <c r="AQ842" s="12" t="e">
        <f>#REF!+#REF!+#REF!</f>
        <v>#REF!</v>
      </c>
      <c r="AR842" s="12">
        <f t="shared" si="187"/>
        <v>-13270279.61</v>
      </c>
      <c r="AS842" s="12" t="e">
        <f>#REF!-AU842+#REF!+#REF!</f>
        <v>#REF!</v>
      </c>
      <c r="AT842" s="12" t="e">
        <f>AS842-VLOOKUP(A842,[1]选股结果!$A$2:$BJ$3005,48,FALSE)*0.08</f>
        <v>#REF!</v>
      </c>
      <c r="AU842" s="12">
        <f t="shared" si="191"/>
        <v>175124813.88</v>
      </c>
      <c r="AV842" s="12" t="e">
        <f>#REF!+S842+H842</f>
        <v>#REF!</v>
      </c>
      <c r="AW842" s="12" t="e">
        <f t="shared" si="192"/>
        <v>#REF!</v>
      </c>
      <c r="AX842" s="12" t="e">
        <f t="shared" si="193"/>
        <v>#REF!</v>
      </c>
      <c r="AY842" s="12" t="e">
        <f t="shared" si="194"/>
        <v>#REF!</v>
      </c>
      <c r="AZ842" s="12">
        <f t="shared" si="188"/>
        <v>-5931768943.38</v>
      </c>
      <c r="BA842" s="12">
        <f t="shared" si="189"/>
        <v>1181352175.12</v>
      </c>
      <c r="BB842" s="12" t="e">
        <f t="shared" si="195"/>
        <v>#REF!</v>
      </c>
    </row>
    <row r="843" spans="1:54">
      <c r="A843" s="5" t="s">
        <v>1735</v>
      </c>
      <c r="B843" s="5" t="s">
        <v>1736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196">C843</f>
        <v>5814510728.33</v>
      </c>
      <c r="AF843" s="9">
        <f t="shared" ref="AF843:AF906" si="197">(G843+O843+P843+Q843+R843)+S843</f>
        <v>5256946907.54</v>
      </c>
      <c r="AG843" s="9">
        <f t="shared" ref="AG843:AG906" si="198">AE843-AF843+T843+V843+W843-X843-Y843+Z843+AA843</f>
        <v>536039461.38</v>
      </c>
      <c r="AH843" s="9">
        <f t="shared" ref="AH843:AH906" si="199">AG843+AB843-AC843</f>
        <v>537214859.12</v>
      </c>
      <c r="AI843" s="9">
        <f t="shared" ref="AI843:AI906" si="200">AH843-AD843</f>
        <v>482974190.83</v>
      </c>
      <c r="AJ843" s="12" t="e">
        <f>#REF!-A843</f>
        <v>#REF!</v>
      </c>
      <c r="AK843" s="16"/>
      <c r="AL843" s="9">
        <f t="shared" si="190"/>
        <v>265082669.89</v>
      </c>
      <c r="AM843" s="16"/>
      <c r="AN843" s="16"/>
      <c r="AO843" s="16"/>
      <c r="AP843" s="16"/>
      <c r="AQ843" s="12" t="e">
        <f>#REF!+#REF!+#REF!</f>
        <v>#REF!</v>
      </c>
      <c r="AR843" s="12">
        <f t="shared" si="187"/>
        <v>-4141808.11</v>
      </c>
      <c r="AS843" s="12" t="e">
        <f>#REF!-AU843+#REF!+#REF!</f>
        <v>#REF!</v>
      </c>
      <c r="AT843" s="12" t="e">
        <f>AS843-VLOOKUP(A843,[1]选股结果!$A$2:$BJ$3005,48,FALSE)*0.08</f>
        <v>#REF!</v>
      </c>
      <c r="AU843" s="12">
        <f t="shared" si="191"/>
        <v>54240668.29</v>
      </c>
      <c r="AV843" s="12" t="e">
        <f>#REF!+S843+H843</f>
        <v>#REF!</v>
      </c>
      <c r="AW843" s="12" t="e">
        <f t="shared" si="192"/>
        <v>#REF!</v>
      </c>
      <c r="AX843" s="12" t="e">
        <f t="shared" si="193"/>
        <v>#REF!</v>
      </c>
      <c r="AY843" s="12" t="e">
        <f t="shared" si="194"/>
        <v>#REF!</v>
      </c>
      <c r="AZ843" s="12">
        <f t="shared" si="188"/>
        <v>-5890564077.47</v>
      </c>
      <c r="BA843" s="12">
        <f t="shared" si="189"/>
        <v>536039461.38</v>
      </c>
      <c r="BB843" s="12" t="e">
        <f t="shared" si="195"/>
        <v>#REF!</v>
      </c>
    </row>
    <row r="844" spans="1:54">
      <c r="A844" s="5" t="s">
        <v>1737</v>
      </c>
      <c r="B844" s="5" t="s">
        <v>1738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196"/>
        <v>5787350691.77</v>
      </c>
      <c r="AF844" s="9">
        <f t="shared" si="197"/>
        <v>5501712252.49</v>
      </c>
      <c r="AG844" s="9">
        <f t="shared" si="198"/>
        <v>369181118.72</v>
      </c>
      <c r="AH844" s="9">
        <f t="shared" si="199"/>
        <v>376147581.85</v>
      </c>
      <c r="AI844" s="9">
        <f t="shared" si="200"/>
        <v>317636033.26</v>
      </c>
      <c r="AJ844" s="12" t="e">
        <f>#REF!-A844</f>
        <v>#REF!</v>
      </c>
      <c r="AK844" s="16"/>
      <c r="AL844" s="9">
        <f t="shared" si="190"/>
        <v>1141562514.69</v>
      </c>
      <c r="AM844" s="16"/>
      <c r="AN844" s="16"/>
      <c r="AO844" s="16"/>
      <c r="AP844" s="16"/>
      <c r="AQ844" s="12" t="e">
        <f>#REF!+#REF!+#REF!</f>
        <v>#REF!</v>
      </c>
      <c r="AR844" s="12">
        <f t="shared" si="187"/>
        <v>-12054600.97</v>
      </c>
      <c r="AS844" s="12" t="e">
        <f>#REF!-AU844+#REF!+#REF!</f>
        <v>#REF!</v>
      </c>
      <c r="AT844" s="12" t="e">
        <f>AS844-VLOOKUP(A844,[1]选股结果!$A$2:$BJ$3005,48,FALSE)*0.08</f>
        <v>#REF!</v>
      </c>
      <c r="AU844" s="12">
        <f t="shared" si="191"/>
        <v>58511548.59</v>
      </c>
      <c r="AV844" s="12" t="e">
        <f>#REF!+S844+H844</f>
        <v>#REF!</v>
      </c>
      <c r="AW844" s="12" t="e">
        <f t="shared" si="192"/>
        <v>#REF!</v>
      </c>
      <c r="AX844" s="12" t="e">
        <f t="shared" si="193"/>
        <v>#REF!</v>
      </c>
      <c r="AY844" s="12" t="e">
        <f t="shared" si="194"/>
        <v>#REF!</v>
      </c>
      <c r="AZ844" s="12">
        <f t="shared" si="188"/>
        <v>-5920152637.24</v>
      </c>
      <c r="BA844" s="12">
        <f t="shared" si="189"/>
        <v>369181118.72</v>
      </c>
      <c r="BB844" s="12" t="e">
        <f t="shared" si="195"/>
        <v>#REF!</v>
      </c>
    </row>
    <row r="845" spans="1:54">
      <c r="A845" s="5" t="s">
        <v>1739</v>
      </c>
      <c r="B845" s="5" t="s">
        <v>1740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196"/>
        <v>5786050459.82</v>
      </c>
      <c r="AF845" s="9">
        <f t="shared" si="197"/>
        <v>5223537374.95</v>
      </c>
      <c r="AG845" s="9">
        <f t="shared" si="198"/>
        <v>538708059.68</v>
      </c>
      <c r="AH845" s="9">
        <f t="shared" si="199"/>
        <v>538413545.59</v>
      </c>
      <c r="AI845" s="9">
        <f t="shared" si="200"/>
        <v>465085515.46</v>
      </c>
      <c r="AJ845" s="12" t="e">
        <f>#REF!-A845</f>
        <v>#REF!</v>
      </c>
      <c r="AK845" s="16"/>
      <c r="AL845" s="9">
        <f t="shared" si="190"/>
        <v>388461541.09</v>
      </c>
      <c r="AM845" s="16"/>
      <c r="AN845" s="16"/>
      <c r="AO845" s="16"/>
      <c r="AP845" s="16"/>
      <c r="AQ845" s="12" t="e">
        <f>#REF!+#REF!+#REF!</f>
        <v>#REF!</v>
      </c>
      <c r="AR845" s="12">
        <f t="shared" si="187"/>
        <v>-3411732.69</v>
      </c>
      <c r="AS845" s="12" t="e">
        <f>#REF!-AU845+#REF!+#REF!</f>
        <v>#REF!</v>
      </c>
      <c r="AT845" s="12" t="e">
        <f>AS845-VLOOKUP(A845,[1]选股结果!$A$2:$BJ$3005,48,FALSE)*0.08</f>
        <v>#REF!</v>
      </c>
      <c r="AU845" s="12">
        <f t="shared" si="191"/>
        <v>73328030.1300001</v>
      </c>
      <c r="AV845" s="12" t="e">
        <f>#REF!+S845+H845</f>
        <v>#REF!</v>
      </c>
      <c r="AW845" s="12" t="e">
        <f t="shared" si="192"/>
        <v>#REF!</v>
      </c>
      <c r="AX845" s="12" t="e">
        <f t="shared" si="193"/>
        <v>#REF!</v>
      </c>
      <c r="AY845" s="12" t="e">
        <f t="shared" si="194"/>
        <v>#REF!</v>
      </c>
      <c r="AZ845" s="12">
        <f t="shared" si="188"/>
        <v>-5893073117.28</v>
      </c>
      <c r="BA845" s="12">
        <f t="shared" si="189"/>
        <v>538708059.68</v>
      </c>
      <c r="BB845" s="12" t="e">
        <f t="shared" si="195"/>
        <v>#REF!</v>
      </c>
    </row>
    <row r="846" spans="1:54">
      <c r="A846" s="5" t="s">
        <v>1741</v>
      </c>
      <c r="B846" s="5" t="s">
        <v>1742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196"/>
        <v>5779161583.36</v>
      </c>
      <c r="AF846" s="9">
        <f t="shared" si="197"/>
        <v>3016393089.01</v>
      </c>
      <c r="AG846" s="9">
        <f t="shared" si="198"/>
        <v>2828220318.59</v>
      </c>
      <c r="AH846" s="9">
        <f t="shared" si="199"/>
        <v>2827768451.66</v>
      </c>
      <c r="AI846" s="9">
        <f t="shared" si="200"/>
        <v>2056071033.79</v>
      </c>
      <c r="AJ846" s="12" t="e">
        <f>#REF!-A846</f>
        <v>#REF!</v>
      </c>
      <c r="AK846" s="16"/>
      <c r="AL846" s="9">
        <f t="shared" si="190"/>
        <v>1556184230.64</v>
      </c>
      <c r="AM846" s="16"/>
      <c r="AN846" s="16"/>
      <c r="AO846" s="16"/>
      <c r="AP846" s="16"/>
      <c r="AQ846" s="12" t="e">
        <f>#REF!+#REF!+#REF!</f>
        <v>#REF!</v>
      </c>
      <c r="AR846" s="12">
        <f t="shared" si="187"/>
        <v>0</v>
      </c>
      <c r="AS846" s="12" t="e">
        <f>#REF!-AU846+#REF!+#REF!</f>
        <v>#REF!</v>
      </c>
      <c r="AT846" s="12" t="e">
        <f>AS846-VLOOKUP(A846,[1]选股结果!$A$2:$BJ$3005,48,FALSE)*0.08</f>
        <v>#REF!</v>
      </c>
      <c r="AU846" s="12">
        <f t="shared" si="191"/>
        <v>771697417.87</v>
      </c>
      <c r="AV846" s="12" t="e">
        <f>#REF!+S846+H846</f>
        <v>#REF!</v>
      </c>
      <c r="AW846" s="12" t="e">
        <f t="shared" si="192"/>
        <v>#REF!</v>
      </c>
      <c r="AX846" s="12" t="e">
        <f t="shared" si="193"/>
        <v>#REF!</v>
      </c>
      <c r="AY846" s="12" t="e">
        <f t="shared" si="194"/>
        <v>#REF!</v>
      </c>
      <c r="AZ846" s="12">
        <f t="shared" si="188"/>
        <v>-6522697741.81</v>
      </c>
      <c r="BA846" s="12">
        <f t="shared" si="189"/>
        <v>2828220318.59</v>
      </c>
      <c r="BB846" s="12" t="e">
        <f t="shared" si="195"/>
        <v>#REF!</v>
      </c>
    </row>
    <row r="847" spans="1:54">
      <c r="A847" s="5" t="s">
        <v>1743</v>
      </c>
      <c r="B847" s="5" t="s">
        <v>1744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196"/>
        <v>5775858705.95</v>
      </c>
      <c r="AF847" s="9">
        <f t="shared" si="197"/>
        <v>5435916994.44</v>
      </c>
      <c r="AG847" s="9">
        <f t="shared" si="198"/>
        <v>363331388.619999</v>
      </c>
      <c r="AH847" s="9">
        <f t="shared" si="199"/>
        <v>378756561.409999</v>
      </c>
      <c r="AI847" s="9">
        <f t="shared" si="200"/>
        <v>305553973.919999</v>
      </c>
      <c r="AJ847" s="12" t="e">
        <f>#REF!-A847</f>
        <v>#REF!</v>
      </c>
      <c r="AK847" s="16"/>
      <c r="AL847" s="9">
        <f t="shared" si="190"/>
        <v>357934351.1</v>
      </c>
      <c r="AM847" s="16"/>
      <c r="AN847" s="16"/>
      <c r="AO847" s="16"/>
      <c r="AP847" s="16"/>
      <c r="AQ847" s="12" t="e">
        <f>#REF!+#REF!+#REF!</f>
        <v>#REF!</v>
      </c>
      <c r="AR847" s="12">
        <f t="shared" si="187"/>
        <v>-15671923.28</v>
      </c>
      <c r="AS847" s="12" t="e">
        <f>#REF!-AU847+#REF!+#REF!</f>
        <v>#REF!</v>
      </c>
      <c r="AT847" s="12" t="e">
        <f>AS847-VLOOKUP(A847,[1]选股结果!$A$2:$BJ$3005,48,FALSE)*0.08</f>
        <v>#REF!</v>
      </c>
      <c r="AU847" s="12">
        <f t="shared" si="191"/>
        <v>73202587.49</v>
      </c>
      <c r="AV847" s="12" t="e">
        <f>#REF!+S847+H847</f>
        <v>#REF!</v>
      </c>
      <c r="AW847" s="12" t="e">
        <f t="shared" si="192"/>
        <v>#REF!</v>
      </c>
      <c r="AX847" s="12" t="e">
        <f t="shared" si="193"/>
        <v>#REF!</v>
      </c>
      <c r="AY847" s="12" t="e">
        <f t="shared" si="194"/>
        <v>#REF!</v>
      </c>
      <c r="AZ847" s="12">
        <f t="shared" si="188"/>
        <v>-5957827733.62</v>
      </c>
      <c r="BA847" s="12">
        <f t="shared" si="189"/>
        <v>363331388.619999</v>
      </c>
      <c r="BB847" s="12" t="e">
        <f t="shared" si="195"/>
        <v>#REF!</v>
      </c>
    </row>
    <row r="848" spans="1:54">
      <c r="A848" s="5" t="s">
        <v>1745</v>
      </c>
      <c r="B848" s="5" t="s">
        <v>1746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196"/>
        <v>5773265642.26</v>
      </c>
      <c r="AF848" s="9">
        <f t="shared" si="197"/>
        <v>4594250586.15</v>
      </c>
      <c r="AG848" s="9">
        <f t="shared" si="198"/>
        <v>1105310264.04</v>
      </c>
      <c r="AH848" s="9">
        <f t="shared" si="199"/>
        <v>1105087840.31</v>
      </c>
      <c r="AI848" s="9">
        <f t="shared" si="200"/>
        <v>953019447.53</v>
      </c>
      <c r="AJ848" s="12" t="e">
        <f>#REF!-A848</f>
        <v>#REF!</v>
      </c>
      <c r="AK848" s="16"/>
      <c r="AL848" s="9">
        <f t="shared" si="190"/>
        <v>233615874.4</v>
      </c>
      <c r="AM848" s="16"/>
      <c r="AN848" s="16"/>
      <c r="AO848" s="16"/>
      <c r="AP848" s="16"/>
      <c r="AQ848" s="12" t="e">
        <f>#REF!+#REF!+#REF!</f>
        <v>#REF!</v>
      </c>
      <c r="AR848" s="12">
        <f t="shared" si="187"/>
        <v>-282.65</v>
      </c>
      <c r="AS848" s="12" t="e">
        <f>#REF!-AU848+#REF!+#REF!</f>
        <v>#REF!</v>
      </c>
      <c r="AT848" s="12" t="e">
        <f>AS848-VLOOKUP(A848,[1]选股结果!$A$2:$BJ$3005,48,FALSE)*0.08</f>
        <v>#REF!</v>
      </c>
      <c r="AU848" s="12">
        <f t="shared" si="191"/>
        <v>152068392.78</v>
      </c>
      <c r="AV848" s="12" t="e">
        <f>#REF!+S848+H848</f>
        <v>#REF!</v>
      </c>
      <c r="AW848" s="12" t="e">
        <f t="shared" si="192"/>
        <v>#REF!</v>
      </c>
      <c r="AX848" s="12" t="e">
        <f t="shared" si="193"/>
        <v>#REF!</v>
      </c>
      <c r="AY848" s="12" t="e">
        <f t="shared" si="194"/>
        <v>#REF!</v>
      </c>
      <c r="AZ848" s="12">
        <f t="shared" si="188"/>
        <v>-5910966427.78</v>
      </c>
      <c r="BA848" s="12">
        <f t="shared" si="189"/>
        <v>1105310264.04</v>
      </c>
      <c r="BB848" s="12" t="e">
        <f t="shared" si="195"/>
        <v>#REF!</v>
      </c>
    </row>
    <row r="849" spans="1:54">
      <c r="A849" s="5" t="s">
        <v>1747</v>
      </c>
      <c r="B849" s="5" t="s">
        <v>1748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196"/>
        <v>5771253704.24</v>
      </c>
      <c r="AF849" s="9">
        <f t="shared" si="197"/>
        <v>5703292058.16</v>
      </c>
      <c r="AG849" s="9">
        <f t="shared" si="198"/>
        <v>543106682.71</v>
      </c>
      <c r="AH849" s="9">
        <f t="shared" si="199"/>
        <v>544978684.66</v>
      </c>
      <c r="AI849" s="9">
        <f t="shared" si="200"/>
        <v>527814181.56</v>
      </c>
      <c r="AJ849" s="12" t="e">
        <f>#REF!-A849</f>
        <v>#REF!</v>
      </c>
      <c r="AK849" s="16"/>
      <c r="AL849" s="9">
        <f t="shared" si="190"/>
        <v>458654210.53</v>
      </c>
      <c r="AM849" s="16"/>
      <c r="AN849" s="16"/>
      <c r="AO849" s="16"/>
      <c r="AP849" s="16"/>
      <c r="AQ849" s="12" t="e">
        <f>#REF!+#REF!+#REF!</f>
        <v>#REF!</v>
      </c>
      <c r="AR849" s="12">
        <f t="shared" si="187"/>
        <v>-2958811.36</v>
      </c>
      <c r="AS849" s="12" t="e">
        <f>#REF!-AU849+#REF!+#REF!</f>
        <v>#REF!</v>
      </c>
      <c r="AT849" s="12" t="e">
        <f>AS849-VLOOKUP(A849,[1]选股结果!$A$2:$BJ$3005,48,FALSE)*0.08</f>
        <v>#REF!</v>
      </c>
      <c r="AU849" s="12">
        <f t="shared" si="191"/>
        <v>17164503.1</v>
      </c>
      <c r="AV849" s="12" t="e">
        <f>#REF!+S849+H849</f>
        <v>#REF!</v>
      </c>
      <c r="AW849" s="12" t="e">
        <f t="shared" si="192"/>
        <v>#REF!</v>
      </c>
      <c r="AX849" s="12" t="e">
        <f t="shared" si="193"/>
        <v>#REF!</v>
      </c>
      <c r="AY849" s="12" t="e">
        <f t="shared" si="194"/>
        <v>#REF!</v>
      </c>
      <c r="AZ849" s="12">
        <f t="shared" si="188"/>
        <v>-5738212643.24</v>
      </c>
      <c r="BA849" s="12">
        <f t="shared" si="189"/>
        <v>543106682.71</v>
      </c>
      <c r="BB849" s="12" t="e">
        <f t="shared" si="195"/>
        <v>#REF!</v>
      </c>
    </row>
    <row r="850" spans="1:54">
      <c r="A850" s="5" t="s">
        <v>1749</v>
      </c>
      <c r="B850" s="5" t="s">
        <v>1750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196"/>
        <v>5770164865.21</v>
      </c>
      <c r="AF850" s="9">
        <f t="shared" si="197"/>
        <v>4672333872.76</v>
      </c>
      <c r="AG850" s="9">
        <f t="shared" si="198"/>
        <v>1647484156.62</v>
      </c>
      <c r="AH850" s="9">
        <f t="shared" si="199"/>
        <v>1642408828.07</v>
      </c>
      <c r="AI850" s="9">
        <f t="shared" si="200"/>
        <v>1435399753.91</v>
      </c>
      <c r="AJ850" s="12" t="e">
        <f>#REF!-A850</f>
        <v>#REF!</v>
      </c>
      <c r="AK850" s="16"/>
      <c r="AL850" s="9">
        <f t="shared" si="190"/>
        <v>2295786941.6</v>
      </c>
      <c r="AM850" s="16"/>
      <c r="AN850" s="16"/>
      <c r="AO850" s="16"/>
      <c r="AP850" s="16"/>
      <c r="AQ850" s="12" t="e">
        <f>#REF!+#REF!+#REF!</f>
        <v>#REF!</v>
      </c>
      <c r="AR850" s="12">
        <f t="shared" si="187"/>
        <v>-2668828.65</v>
      </c>
      <c r="AS850" s="12" t="e">
        <f>#REF!-AU850+#REF!+#REF!</f>
        <v>#REF!</v>
      </c>
      <c r="AT850" s="12" t="e">
        <f>AS850-VLOOKUP(A850,[1]选股结果!$A$2:$BJ$3005,48,FALSE)*0.08</f>
        <v>#REF!</v>
      </c>
      <c r="AU850" s="12">
        <f t="shared" si="191"/>
        <v>207009074.16</v>
      </c>
      <c r="AV850" s="12" t="e">
        <f>#REF!+S850+H850</f>
        <v>#REF!</v>
      </c>
      <c r="AW850" s="12" t="e">
        <f t="shared" si="192"/>
        <v>#REF!</v>
      </c>
      <c r="AX850" s="12" t="e">
        <f t="shared" si="193"/>
        <v>#REF!</v>
      </c>
      <c r="AY850" s="12" t="e">
        <f t="shared" si="194"/>
        <v>#REF!</v>
      </c>
      <c r="AZ850" s="12">
        <f t="shared" si="188"/>
        <v>-5938283282.57</v>
      </c>
      <c r="BA850" s="12">
        <f t="shared" si="189"/>
        <v>1647484156.62</v>
      </c>
      <c r="BB850" s="12" t="e">
        <f t="shared" si="195"/>
        <v>#REF!</v>
      </c>
    </row>
    <row r="851" spans="1:54">
      <c r="A851" s="5" t="s">
        <v>1751</v>
      </c>
      <c r="B851" s="5" t="s">
        <v>1752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196"/>
        <v>5741127925.55</v>
      </c>
      <c r="AF851" s="9">
        <f t="shared" si="197"/>
        <v>5244473191.94</v>
      </c>
      <c r="AG851" s="9">
        <f t="shared" si="198"/>
        <v>458227531.690001</v>
      </c>
      <c r="AH851" s="9">
        <f t="shared" si="199"/>
        <v>485338619.880001</v>
      </c>
      <c r="AI851" s="9">
        <f t="shared" si="200"/>
        <v>466729595.040001</v>
      </c>
      <c r="AJ851" s="12" t="e">
        <f>#REF!-A851</f>
        <v>#REF!</v>
      </c>
      <c r="AK851" s="16"/>
      <c r="AL851" s="9">
        <f t="shared" si="190"/>
        <v>501837075.47</v>
      </c>
      <c r="AM851" s="16"/>
      <c r="AN851" s="16"/>
      <c r="AO851" s="16"/>
      <c r="AP851" s="16"/>
      <c r="AQ851" s="12" t="e">
        <f>#REF!+#REF!+#REF!</f>
        <v>#REF!</v>
      </c>
      <c r="AR851" s="12">
        <f t="shared" si="187"/>
        <v>-27677530.21</v>
      </c>
      <c r="AS851" s="12" t="e">
        <f>#REF!-AU851+#REF!+#REF!</f>
        <v>#REF!</v>
      </c>
      <c r="AT851" s="12" t="e">
        <f>AS851-VLOOKUP(A851,[1]选股结果!$A$2:$BJ$3005,48,FALSE)*0.08</f>
        <v>#REF!</v>
      </c>
      <c r="AU851" s="12">
        <f t="shared" si="191"/>
        <v>18609024.84</v>
      </c>
      <c r="AV851" s="12" t="e">
        <f>#REF!+S851+H851</f>
        <v>#REF!</v>
      </c>
      <c r="AW851" s="12" t="e">
        <f t="shared" si="192"/>
        <v>#REF!</v>
      </c>
      <c r="AX851" s="12" t="e">
        <f t="shared" si="193"/>
        <v>#REF!</v>
      </c>
      <c r="AY851" s="12" t="e">
        <f t="shared" si="194"/>
        <v>#REF!</v>
      </c>
      <c r="AZ851" s="12">
        <f t="shared" si="188"/>
        <v>-5779927487.4</v>
      </c>
      <c r="BA851" s="12">
        <f t="shared" si="189"/>
        <v>458227531.690001</v>
      </c>
      <c r="BB851" s="12" t="e">
        <f t="shared" si="195"/>
        <v>#REF!</v>
      </c>
    </row>
    <row r="852" spans="1:54">
      <c r="A852" s="5" t="s">
        <v>1753</v>
      </c>
      <c r="B852" s="5" t="s">
        <v>1754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196"/>
        <v>5738231681.04</v>
      </c>
      <c r="AF852" s="9">
        <f t="shared" si="197"/>
        <v>5169748378.78</v>
      </c>
      <c r="AG852" s="9">
        <f t="shared" si="198"/>
        <v>349480585.96</v>
      </c>
      <c r="AH852" s="9">
        <f t="shared" si="199"/>
        <v>353311871.52</v>
      </c>
      <c r="AI852" s="9">
        <f t="shared" si="200"/>
        <v>303690683.34</v>
      </c>
      <c r="AJ852" s="12" t="e">
        <f>#REF!-A852</f>
        <v>#REF!</v>
      </c>
      <c r="AK852" s="16"/>
      <c r="AL852" s="9">
        <f t="shared" si="190"/>
        <v>987254083.6</v>
      </c>
      <c r="AM852" s="16"/>
      <c r="AN852" s="16"/>
      <c r="AO852" s="16"/>
      <c r="AP852" s="16"/>
      <c r="AQ852" s="12" t="e">
        <f>#REF!+#REF!+#REF!</f>
        <v>#REF!</v>
      </c>
      <c r="AR852" s="12">
        <f t="shared" si="187"/>
        <v>-17354564.66</v>
      </c>
      <c r="AS852" s="12" t="e">
        <f>#REF!-AU852+#REF!+#REF!</f>
        <v>#REF!</v>
      </c>
      <c r="AT852" s="12" t="e">
        <f>AS852-VLOOKUP(A852,[1]选股结果!$A$2:$BJ$3005,48,FALSE)*0.08</f>
        <v>#REF!</v>
      </c>
      <c r="AU852" s="12">
        <f t="shared" si="191"/>
        <v>49621188.18</v>
      </c>
      <c r="AV852" s="12" t="e">
        <f>#REF!+S852+H852</f>
        <v>#REF!</v>
      </c>
      <c r="AW852" s="12" t="e">
        <f t="shared" si="192"/>
        <v>#REF!</v>
      </c>
      <c r="AX852" s="12" t="e">
        <f t="shared" si="193"/>
        <v>#REF!</v>
      </c>
      <c r="AY852" s="12" t="e">
        <f t="shared" si="194"/>
        <v>#REF!</v>
      </c>
      <c r="AZ852" s="12">
        <f t="shared" si="188"/>
        <v>-5724486201.17</v>
      </c>
      <c r="BA852" s="12">
        <f t="shared" si="189"/>
        <v>349480585.96</v>
      </c>
      <c r="BB852" s="12" t="e">
        <f t="shared" si="195"/>
        <v>#REF!</v>
      </c>
    </row>
    <row r="853" spans="1:54">
      <c r="A853" s="5" t="s">
        <v>1755</v>
      </c>
      <c r="B853" s="5" t="s">
        <v>1756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196"/>
        <v>5726435152.79</v>
      </c>
      <c r="AF853" s="9">
        <f t="shared" si="197"/>
        <v>5566693702.6</v>
      </c>
      <c r="AG853" s="9">
        <f t="shared" si="198"/>
        <v>279335749.16</v>
      </c>
      <c r="AH853" s="9">
        <f t="shared" si="199"/>
        <v>277857896.3</v>
      </c>
      <c r="AI853" s="9">
        <f t="shared" si="200"/>
        <v>276205738.47</v>
      </c>
      <c r="AJ853" s="12" t="e">
        <f>#REF!-A853</f>
        <v>#REF!</v>
      </c>
      <c r="AK853" s="16"/>
      <c r="AL853" s="9">
        <f t="shared" si="190"/>
        <v>364931529.39</v>
      </c>
      <c r="AM853" s="16"/>
      <c r="AN853" s="16"/>
      <c r="AO853" s="16"/>
      <c r="AP853" s="16"/>
      <c r="AQ853" s="12" t="e">
        <f>#REF!+#REF!+#REF!</f>
        <v>#REF!</v>
      </c>
      <c r="AR853" s="12">
        <f t="shared" si="187"/>
        <v>-1033429.51</v>
      </c>
      <c r="AS853" s="12" t="e">
        <f>#REF!-AU853+#REF!+#REF!</f>
        <v>#REF!</v>
      </c>
      <c r="AT853" s="12" t="e">
        <f>AS853-VLOOKUP(A853,[1]选股结果!$A$2:$BJ$3005,48,FALSE)*0.08</f>
        <v>#REF!</v>
      </c>
      <c r="AU853" s="12">
        <f t="shared" si="191"/>
        <v>1652157.82999998</v>
      </c>
      <c r="AV853" s="12" t="e">
        <f>#REF!+S853+H853</f>
        <v>#REF!</v>
      </c>
      <c r="AW853" s="12" t="e">
        <f t="shared" si="192"/>
        <v>#REF!</v>
      </c>
      <c r="AX853" s="12" t="e">
        <f t="shared" si="193"/>
        <v>#REF!</v>
      </c>
      <c r="AY853" s="12" t="e">
        <f t="shared" si="194"/>
        <v>#REF!</v>
      </c>
      <c r="AZ853" s="12">
        <f t="shared" si="188"/>
        <v>-5694349890.03</v>
      </c>
      <c r="BA853" s="12">
        <f t="shared" si="189"/>
        <v>279335749.16</v>
      </c>
      <c r="BB853" s="12" t="e">
        <f t="shared" si="195"/>
        <v>#REF!</v>
      </c>
    </row>
    <row r="854" spans="1:54">
      <c r="A854" s="5" t="s">
        <v>1757</v>
      </c>
      <c r="B854" s="5" t="s">
        <v>1758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196"/>
        <v>5724616704.86</v>
      </c>
      <c r="AF854" s="9">
        <f t="shared" si="197"/>
        <v>5866157987.49</v>
      </c>
      <c r="AG854" s="9">
        <f t="shared" si="198"/>
        <v>-166706822.68</v>
      </c>
      <c r="AH854" s="9">
        <f t="shared" si="199"/>
        <v>-162822942.14</v>
      </c>
      <c r="AI854" s="9">
        <f t="shared" si="200"/>
        <v>-166547153.6</v>
      </c>
      <c r="AJ854" s="12" t="e">
        <f>#REF!-A854</f>
        <v>#REF!</v>
      </c>
      <c r="AK854" s="16"/>
      <c r="AL854" s="9">
        <f t="shared" si="190"/>
        <v>685076412.86</v>
      </c>
      <c r="AM854" s="16"/>
      <c r="AN854" s="16"/>
      <c r="AO854" s="16"/>
      <c r="AP854" s="16"/>
      <c r="AQ854" s="12" t="e">
        <f>#REF!+#REF!+#REF!</f>
        <v>#REF!</v>
      </c>
      <c r="AR854" s="12">
        <f t="shared" si="187"/>
        <v>-10621098.92</v>
      </c>
      <c r="AS854" s="12" t="e">
        <f>#REF!-AU854+#REF!+#REF!</f>
        <v>#REF!</v>
      </c>
      <c r="AT854" s="12" t="e">
        <f>AS854-VLOOKUP(A854,[1]选股结果!$A$2:$BJ$3005,48,FALSE)*0.08</f>
        <v>#REF!</v>
      </c>
      <c r="AU854" s="12">
        <f t="shared" si="191"/>
        <v>3724211.46000001</v>
      </c>
      <c r="AV854" s="12" t="e">
        <f>#REF!+S854+H854</f>
        <v>#REF!</v>
      </c>
      <c r="AW854" s="12" t="e">
        <f t="shared" si="192"/>
        <v>#REF!</v>
      </c>
      <c r="AX854" s="12" t="e">
        <f t="shared" si="193"/>
        <v>#REF!</v>
      </c>
      <c r="AY854" s="12" t="e">
        <f t="shared" si="194"/>
        <v>#REF!</v>
      </c>
      <c r="AZ854" s="12">
        <f t="shared" si="188"/>
        <v>-5944324700.01</v>
      </c>
      <c r="BA854" s="12">
        <f t="shared" si="189"/>
        <v>-166706822.68</v>
      </c>
      <c r="BB854" s="12" t="e">
        <f t="shared" si="195"/>
        <v>#REF!</v>
      </c>
    </row>
    <row r="855" spans="1:54">
      <c r="A855" s="5" t="s">
        <v>1759</v>
      </c>
      <c r="B855" s="5" t="s">
        <v>1760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196"/>
        <v>5697473275.26</v>
      </c>
      <c r="AF855" s="9">
        <f t="shared" si="197"/>
        <v>5496794494.72</v>
      </c>
      <c r="AG855" s="9">
        <f t="shared" si="198"/>
        <v>257146233.410001</v>
      </c>
      <c r="AH855" s="9">
        <f t="shared" si="199"/>
        <v>257939591.230001</v>
      </c>
      <c r="AI855" s="9">
        <f t="shared" si="200"/>
        <v>216483465.490001</v>
      </c>
      <c r="AJ855" s="12" t="e">
        <f>#REF!-A855</f>
        <v>#REF!</v>
      </c>
      <c r="AK855" s="16"/>
      <c r="AL855" s="9">
        <f t="shared" si="190"/>
        <v>397001274.79</v>
      </c>
      <c r="AM855" s="16"/>
      <c r="AN855" s="16"/>
      <c r="AO855" s="16"/>
      <c r="AP855" s="16"/>
      <c r="AQ855" s="12" t="e">
        <f>#REF!+#REF!+#REF!</f>
        <v>#REF!</v>
      </c>
      <c r="AR855" s="12">
        <f t="shared" si="187"/>
        <v>-1084224.7</v>
      </c>
      <c r="AS855" s="12" t="e">
        <f>#REF!-AU855+#REF!+#REF!</f>
        <v>#REF!</v>
      </c>
      <c r="AT855" s="12" t="e">
        <f>AS855-VLOOKUP(A855,[1]选股结果!$A$2:$BJ$3005,48,FALSE)*0.08</f>
        <v>#REF!</v>
      </c>
      <c r="AU855" s="12">
        <f t="shared" si="191"/>
        <v>41456125.74</v>
      </c>
      <c r="AV855" s="12" t="e">
        <f>#REF!+S855+H855</f>
        <v>#REF!</v>
      </c>
      <c r="AW855" s="12" t="e">
        <f t="shared" si="192"/>
        <v>#REF!</v>
      </c>
      <c r="AX855" s="12" t="e">
        <f t="shared" si="193"/>
        <v>#REF!</v>
      </c>
      <c r="AY855" s="12" t="e">
        <f t="shared" si="194"/>
        <v>#REF!</v>
      </c>
      <c r="AZ855" s="12">
        <f t="shared" si="188"/>
        <v>-5718758164.5</v>
      </c>
      <c r="BA855" s="12">
        <f t="shared" si="189"/>
        <v>257146233.410001</v>
      </c>
      <c r="BB855" s="12" t="e">
        <f t="shared" si="195"/>
        <v>#REF!</v>
      </c>
    </row>
    <row r="856" spans="1:54">
      <c r="A856" s="5" t="s">
        <v>1761</v>
      </c>
      <c r="B856" s="5" t="s">
        <v>1762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196"/>
        <v>5691420811.95</v>
      </c>
      <c r="AF856" s="9">
        <f t="shared" si="197"/>
        <v>3699708569.44</v>
      </c>
      <c r="AG856" s="9">
        <f t="shared" si="198"/>
        <v>2054734294.02</v>
      </c>
      <c r="AH856" s="9">
        <f t="shared" si="199"/>
        <v>2033737705.27</v>
      </c>
      <c r="AI856" s="9">
        <f t="shared" si="200"/>
        <v>1546943446.15</v>
      </c>
      <c r="AJ856" s="12" t="e">
        <f>#REF!-A856</f>
        <v>#REF!</v>
      </c>
      <c r="AK856" s="16"/>
      <c r="AL856" s="9">
        <f t="shared" si="190"/>
        <v>516088219.83</v>
      </c>
      <c r="AM856" s="16"/>
      <c r="AN856" s="16"/>
      <c r="AO856" s="16"/>
      <c r="AP856" s="16"/>
      <c r="AQ856" s="12" t="e">
        <f>#REF!+#REF!+#REF!</f>
        <v>#REF!</v>
      </c>
      <c r="AR856" s="12">
        <f t="shared" si="187"/>
        <v>-4054470.83</v>
      </c>
      <c r="AS856" s="12" t="e">
        <f>#REF!-AU856+#REF!+#REF!</f>
        <v>#REF!</v>
      </c>
      <c r="AT856" s="12" t="e">
        <f>AS856-VLOOKUP(A856,[1]选股结果!$A$2:$BJ$3005,48,FALSE)*0.08</f>
        <v>#REF!</v>
      </c>
      <c r="AU856" s="12">
        <f t="shared" si="191"/>
        <v>486794259.12</v>
      </c>
      <c r="AV856" s="12" t="e">
        <f>#REF!+S856+H856</f>
        <v>#REF!</v>
      </c>
      <c r="AW856" s="12" t="e">
        <f t="shared" si="192"/>
        <v>#REF!</v>
      </c>
      <c r="AX856" s="12" t="e">
        <f t="shared" si="193"/>
        <v>#REF!</v>
      </c>
      <c r="AY856" s="12" t="e">
        <f t="shared" si="194"/>
        <v>#REF!</v>
      </c>
      <c r="AZ856" s="12">
        <f t="shared" si="188"/>
        <v>-6177625494.79</v>
      </c>
      <c r="BA856" s="12">
        <f t="shared" si="189"/>
        <v>2054734294.02</v>
      </c>
      <c r="BB856" s="12" t="e">
        <f t="shared" si="195"/>
        <v>#REF!</v>
      </c>
    </row>
    <row r="857" spans="1:54">
      <c r="A857" s="5" t="s">
        <v>1763</v>
      </c>
      <c r="B857" s="5" t="s">
        <v>1764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196"/>
        <v>5688132645.06</v>
      </c>
      <c r="AF857" s="9">
        <f t="shared" si="197"/>
        <v>5326243739.54</v>
      </c>
      <c r="AG857" s="9">
        <f t="shared" si="198"/>
        <v>368800524.82</v>
      </c>
      <c r="AH857" s="9">
        <f t="shared" si="199"/>
        <v>368577359.58</v>
      </c>
      <c r="AI857" s="9">
        <f t="shared" si="200"/>
        <v>300819010.29</v>
      </c>
      <c r="AJ857" s="12" t="e">
        <f>#REF!-A857</f>
        <v>#REF!</v>
      </c>
      <c r="AK857" s="16"/>
      <c r="AL857" s="9">
        <f t="shared" si="190"/>
        <v>667107460.02</v>
      </c>
      <c r="AM857" s="16"/>
      <c r="AN857" s="16"/>
      <c r="AO857" s="16"/>
      <c r="AP857" s="16"/>
      <c r="AQ857" s="12" t="e">
        <f>#REF!+#REF!+#REF!</f>
        <v>#REF!</v>
      </c>
      <c r="AR857" s="12">
        <f t="shared" si="187"/>
        <v>-906958.73</v>
      </c>
      <c r="AS857" s="12" t="e">
        <f>#REF!-AU857+#REF!+#REF!</f>
        <v>#REF!</v>
      </c>
      <c r="AT857" s="12" t="e">
        <f>AS857-VLOOKUP(A857,[1]选股结果!$A$2:$BJ$3005,48,FALSE)*0.08</f>
        <v>#REF!</v>
      </c>
      <c r="AU857" s="12">
        <f t="shared" si="191"/>
        <v>67758349.29</v>
      </c>
      <c r="AV857" s="12" t="e">
        <f>#REF!+S857+H857</f>
        <v>#REF!</v>
      </c>
      <c r="AW857" s="12" t="e">
        <f t="shared" si="192"/>
        <v>#REF!</v>
      </c>
      <c r="AX857" s="12" t="e">
        <f t="shared" si="193"/>
        <v>#REF!</v>
      </c>
      <c r="AY857" s="12" t="e">
        <f t="shared" si="194"/>
        <v>#REF!</v>
      </c>
      <c r="AZ857" s="12">
        <f t="shared" si="188"/>
        <v>-5687716648.71</v>
      </c>
      <c r="BA857" s="12">
        <f t="shared" si="189"/>
        <v>368800524.82</v>
      </c>
      <c r="BB857" s="12" t="e">
        <f t="shared" si="195"/>
        <v>#REF!</v>
      </c>
    </row>
    <row r="858" spans="1:54">
      <c r="A858" s="5" t="s">
        <v>1765</v>
      </c>
      <c r="B858" s="5" t="s">
        <v>1766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196"/>
        <v>5665946151.77</v>
      </c>
      <c r="AF858" s="9">
        <f t="shared" si="197"/>
        <v>4855271540.07</v>
      </c>
      <c r="AG858" s="9">
        <f t="shared" si="198"/>
        <v>869928845.040001</v>
      </c>
      <c r="AH858" s="9">
        <f t="shared" si="199"/>
        <v>870481755.930001</v>
      </c>
      <c r="AI858" s="9">
        <f t="shared" si="200"/>
        <v>747492707.400001</v>
      </c>
      <c r="AJ858" s="12" t="e">
        <f>#REF!-A858</f>
        <v>#REF!</v>
      </c>
      <c r="AK858" s="16"/>
      <c r="AL858" s="9">
        <f t="shared" si="190"/>
        <v>365669272.1</v>
      </c>
      <c r="AM858" s="16"/>
      <c r="AN858" s="16"/>
      <c r="AO858" s="16"/>
      <c r="AP858" s="16"/>
      <c r="AQ858" s="12" t="e">
        <f>#REF!+#REF!+#REF!</f>
        <v>#REF!</v>
      </c>
      <c r="AR858" s="12">
        <f t="shared" si="187"/>
        <v>-612778.71</v>
      </c>
      <c r="AS858" s="12" t="e">
        <f>#REF!-AU858+#REF!+#REF!</f>
        <v>#REF!</v>
      </c>
      <c r="AT858" s="12" t="e">
        <f>AS858-VLOOKUP(A858,[1]选股结果!$A$2:$BJ$3005,48,FALSE)*0.08</f>
        <v>#REF!</v>
      </c>
      <c r="AU858" s="12">
        <f t="shared" si="191"/>
        <v>122989048.53</v>
      </c>
      <c r="AV858" s="12" t="e">
        <f>#REF!+S858+H858</f>
        <v>#REF!</v>
      </c>
      <c r="AW858" s="12" t="e">
        <f t="shared" si="192"/>
        <v>#REF!</v>
      </c>
      <c r="AX858" s="12" t="e">
        <f t="shared" si="193"/>
        <v>#REF!</v>
      </c>
      <c r="AY858" s="12" t="e">
        <f t="shared" si="194"/>
        <v>#REF!</v>
      </c>
      <c r="AZ858" s="12">
        <f t="shared" si="188"/>
        <v>-5866435047.44</v>
      </c>
      <c r="BA858" s="12">
        <f t="shared" si="189"/>
        <v>869928845.040001</v>
      </c>
      <c r="BB858" s="12" t="e">
        <f t="shared" si="195"/>
        <v>#REF!</v>
      </c>
    </row>
    <row r="859" spans="1:54">
      <c r="A859" s="5" t="s">
        <v>1767</v>
      </c>
      <c r="B859" s="5" t="s">
        <v>1768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196"/>
        <v>5662943063.88</v>
      </c>
      <c r="AF859" s="9">
        <f t="shared" si="197"/>
        <v>3993606470.46</v>
      </c>
      <c r="AG859" s="9">
        <f t="shared" si="198"/>
        <v>1555585741.23</v>
      </c>
      <c r="AH859" s="9">
        <f t="shared" si="199"/>
        <v>1560866309.36</v>
      </c>
      <c r="AI859" s="9">
        <f t="shared" si="200"/>
        <v>1336239675.61</v>
      </c>
      <c r="AJ859" s="12" t="e">
        <f>#REF!-A859</f>
        <v>#REF!</v>
      </c>
      <c r="AK859" s="16"/>
      <c r="AL859" s="9">
        <f t="shared" si="190"/>
        <v>221234757.44</v>
      </c>
      <c r="AM859" s="16"/>
      <c r="AN859" s="16"/>
      <c r="AO859" s="16"/>
      <c r="AP859" s="16"/>
      <c r="AQ859" s="12" t="e">
        <f>#REF!+#REF!+#REF!</f>
        <v>#REF!</v>
      </c>
      <c r="AR859" s="12">
        <f t="shared" si="187"/>
        <v>-8722369.79</v>
      </c>
      <c r="AS859" s="12" t="e">
        <f>#REF!-AU859+#REF!+#REF!</f>
        <v>#REF!</v>
      </c>
      <c r="AT859" s="12" t="e">
        <f>AS859-VLOOKUP(A859,[1]选股结果!$A$2:$BJ$3005,48,FALSE)*0.08</f>
        <v>#REF!</v>
      </c>
      <c r="AU859" s="12">
        <f t="shared" si="191"/>
        <v>224626633.75</v>
      </c>
      <c r="AV859" s="12" t="e">
        <f>#REF!+S859+H859</f>
        <v>#REF!</v>
      </c>
      <c r="AW859" s="12" t="e">
        <f t="shared" si="192"/>
        <v>#REF!</v>
      </c>
      <c r="AX859" s="12" t="e">
        <f t="shared" si="193"/>
        <v>#REF!</v>
      </c>
      <c r="AY859" s="12" t="e">
        <f t="shared" si="194"/>
        <v>#REF!</v>
      </c>
      <c r="AZ859" s="12">
        <f t="shared" si="188"/>
        <v>-6050616571.44</v>
      </c>
      <c r="BA859" s="12">
        <f t="shared" si="189"/>
        <v>1555585741.23</v>
      </c>
      <c r="BB859" s="12" t="e">
        <f t="shared" si="195"/>
        <v>#REF!</v>
      </c>
    </row>
    <row r="860" spans="1:54">
      <c r="A860" s="5" t="s">
        <v>1769</v>
      </c>
      <c r="B860" s="5" t="s">
        <v>1770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196"/>
        <v>5661816015.43</v>
      </c>
      <c r="AF860" s="9">
        <f t="shared" si="197"/>
        <v>4781364670.19</v>
      </c>
      <c r="AG860" s="9">
        <f t="shared" si="198"/>
        <v>878601133.760001</v>
      </c>
      <c r="AH860" s="9">
        <f t="shared" si="199"/>
        <v>879150204.590001</v>
      </c>
      <c r="AI860" s="9">
        <f t="shared" si="200"/>
        <v>693998803.040001</v>
      </c>
      <c r="AJ860" s="12" t="e">
        <f>#REF!-A860</f>
        <v>#REF!</v>
      </c>
      <c r="AK860" s="16"/>
      <c r="AL860" s="9">
        <f t="shared" si="190"/>
        <v>449488077.94</v>
      </c>
      <c r="AM860" s="16"/>
      <c r="AN860" s="16"/>
      <c r="AO860" s="16"/>
      <c r="AP860" s="16"/>
      <c r="AQ860" s="12" t="e">
        <f>#REF!+#REF!+#REF!</f>
        <v>#REF!</v>
      </c>
      <c r="AR860" s="12">
        <f t="shared" si="187"/>
        <v>-3794921.37</v>
      </c>
      <c r="AS860" s="12" t="e">
        <f>#REF!-AU860+#REF!+#REF!</f>
        <v>#REF!</v>
      </c>
      <c r="AT860" s="12" t="e">
        <f>AS860-VLOOKUP(A860,[1]选股结果!$A$2:$BJ$3005,48,FALSE)*0.08</f>
        <v>#REF!</v>
      </c>
      <c r="AU860" s="12">
        <f t="shared" si="191"/>
        <v>185151401.55</v>
      </c>
      <c r="AV860" s="12" t="e">
        <f>#REF!+S860+H860</f>
        <v>#REF!</v>
      </c>
      <c r="AW860" s="12" t="e">
        <f t="shared" si="192"/>
        <v>#REF!</v>
      </c>
      <c r="AX860" s="12" t="e">
        <f t="shared" si="193"/>
        <v>#REF!</v>
      </c>
      <c r="AY860" s="12" t="e">
        <f t="shared" si="194"/>
        <v>#REF!</v>
      </c>
      <c r="AZ860" s="12">
        <f t="shared" si="188"/>
        <v>-5944488075.45</v>
      </c>
      <c r="BA860" s="12">
        <f t="shared" si="189"/>
        <v>878601133.760001</v>
      </c>
      <c r="BB860" s="12" t="e">
        <f t="shared" si="195"/>
        <v>#REF!</v>
      </c>
    </row>
    <row r="861" spans="1:54">
      <c r="A861" s="5" t="s">
        <v>1771</v>
      </c>
      <c r="B861" s="5" t="s">
        <v>1772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196"/>
        <v>5658367390.18</v>
      </c>
      <c r="AF861" s="9">
        <f t="shared" si="197"/>
        <v>4887734940.87</v>
      </c>
      <c r="AG861" s="9">
        <f t="shared" si="198"/>
        <v>821232870</v>
      </c>
      <c r="AH861" s="9">
        <f t="shared" si="199"/>
        <v>819501814.04</v>
      </c>
      <c r="AI861" s="9">
        <f t="shared" si="200"/>
        <v>715250323.51</v>
      </c>
      <c r="AJ861" s="12" t="e">
        <f>#REF!-A861</f>
        <v>#REF!</v>
      </c>
      <c r="AK861" s="16"/>
      <c r="AL861" s="9">
        <f t="shared" si="190"/>
        <v>326839586.6</v>
      </c>
      <c r="AM861" s="16"/>
      <c r="AN861" s="16"/>
      <c r="AO861" s="16"/>
      <c r="AP861" s="16"/>
      <c r="AQ861" s="12" t="e">
        <f>#REF!+#REF!+#REF!</f>
        <v>#REF!</v>
      </c>
      <c r="AR861" s="12">
        <f t="shared" si="187"/>
        <v>-1674287.48</v>
      </c>
      <c r="AS861" s="12" t="e">
        <f>#REF!-AU861+#REF!+#REF!</f>
        <v>#REF!</v>
      </c>
      <c r="AT861" s="12" t="e">
        <f>AS861-VLOOKUP(A861,[1]选股结果!$A$2:$BJ$3005,48,FALSE)*0.08</f>
        <v>#REF!</v>
      </c>
      <c r="AU861" s="12">
        <f t="shared" si="191"/>
        <v>104251490.53</v>
      </c>
      <c r="AV861" s="12" t="e">
        <f>#REF!+S861+H861</f>
        <v>#REF!</v>
      </c>
      <c r="AW861" s="12" t="e">
        <f t="shared" si="192"/>
        <v>#REF!</v>
      </c>
      <c r="AX861" s="12" t="e">
        <f t="shared" si="193"/>
        <v>#REF!</v>
      </c>
      <c r="AY861" s="12" t="e">
        <f t="shared" si="194"/>
        <v>#REF!</v>
      </c>
      <c r="AZ861" s="12">
        <f t="shared" si="188"/>
        <v>-5765740347.45</v>
      </c>
      <c r="BA861" s="12">
        <f t="shared" si="189"/>
        <v>821232870</v>
      </c>
      <c r="BB861" s="12" t="e">
        <f t="shared" si="195"/>
        <v>#REF!</v>
      </c>
    </row>
    <row r="862" spans="1:54">
      <c r="A862" s="5" t="s">
        <v>1773</v>
      </c>
      <c r="B862" s="5" t="s">
        <v>1774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196"/>
        <v>5652147134.2</v>
      </c>
      <c r="AF862" s="9">
        <f t="shared" si="197"/>
        <v>5376007058.67</v>
      </c>
      <c r="AG862" s="9">
        <f t="shared" si="198"/>
        <v>260257224.480001</v>
      </c>
      <c r="AH862" s="9">
        <f t="shared" si="199"/>
        <v>258116307.060001</v>
      </c>
      <c r="AI862" s="9">
        <f t="shared" si="200"/>
        <v>214017616.020001</v>
      </c>
      <c r="AJ862" s="12" t="e">
        <f>#REF!-A862</f>
        <v>#REF!</v>
      </c>
      <c r="AK862" s="16"/>
      <c r="AL862" s="9">
        <f t="shared" si="190"/>
        <v>175206752.74</v>
      </c>
      <c r="AM862" s="16"/>
      <c r="AN862" s="16"/>
      <c r="AO862" s="16"/>
      <c r="AP862" s="16"/>
      <c r="AQ862" s="12" t="e">
        <f>#REF!+#REF!+#REF!</f>
        <v>#REF!</v>
      </c>
      <c r="AR862" s="12">
        <f t="shared" si="187"/>
        <v>-3381644.06</v>
      </c>
      <c r="AS862" s="12" t="e">
        <f>#REF!-AU862+#REF!+#REF!</f>
        <v>#REF!</v>
      </c>
      <c r="AT862" s="12" t="e">
        <f>AS862-VLOOKUP(A862,[1]选股结果!$A$2:$BJ$3005,48,FALSE)*0.08</f>
        <v>#REF!</v>
      </c>
      <c r="AU862" s="12">
        <f t="shared" si="191"/>
        <v>44098691.04</v>
      </c>
      <c r="AV862" s="12" t="e">
        <f>#REF!+S862+H862</f>
        <v>#REF!</v>
      </c>
      <c r="AW862" s="12" t="e">
        <f t="shared" si="192"/>
        <v>#REF!</v>
      </c>
      <c r="AX862" s="12" t="e">
        <f t="shared" si="193"/>
        <v>#REF!</v>
      </c>
      <c r="AY862" s="12" t="e">
        <f t="shared" si="194"/>
        <v>#REF!</v>
      </c>
      <c r="AZ862" s="12">
        <f t="shared" si="188"/>
        <v>-5763119151.14</v>
      </c>
      <c r="BA862" s="12">
        <f t="shared" si="189"/>
        <v>260257224.480001</v>
      </c>
      <c r="BB862" s="12" t="e">
        <f t="shared" si="195"/>
        <v>#REF!</v>
      </c>
    </row>
    <row r="863" spans="1:54">
      <c r="A863" s="5" t="s">
        <v>1775</v>
      </c>
      <c r="B863" s="5" t="s">
        <v>1776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196"/>
        <v>5643146333.73</v>
      </c>
      <c r="AF863" s="9">
        <f t="shared" si="197"/>
        <v>5196380527.98</v>
      </c>
      <c r="AG863" s="9">
        <f t="shared" si="198"/>
        <v>420314611.079999</v>
      </c>
      <c r="AH863" s="9">
        <f t="shared" si="199"/>
        <v>421793781.949999</v>
      </c>
      <c r="AI863" s="9">
        <f t="shared" si="200"/>
        <v>387628045.939999</v>
      </c>
      <c r="AJ863" s="12" t="e">
        <f>#REF!-A863</f>
        <v>#REF!</v>
      </c>
      <c r="AK863" s="16"/>
      <c r="AL863" s="9">
        <f t="shared" si="190"/>
        <v>255659205.1</v>
      </c>
      <c r="AM863" s="16"/>
      <c r="AN863" s="16"/>
      <c r="AO863" s="16"/>
      <c r="AP863" s="16"/>
      <c r="AQ863" s="12" t="e">
        <f>#REF!+#REF!+#REF!</f>
        <v>#REF!</v>
      </c>
      <c r="AR863" s="12">
        <f t="shared" si="187"/>
        <v>-1678176.68</v>
      </c>
      <c r="AS863" s="12" t="e">
        <f>#REF!-AU863+#REF!+#REF!</f>
        <v>#REF!</v>
      </c>
      <c r="AT863" s="12" t="e">
        <f>AS863-VLOOKUP(A863,[1]选股结果!$A$2:$BJ$3005,48,FALSE)*0.08</f>
        <v>#REF!</v>
      </c>
      <c r="AU863" s="12">
        <f t="shared" si="191"/>
        <v>34165736.01</v>
      </c>
      <c r="AV863" s="12" t="e">
        <f>#REF!+S863+H863</f>
        <v>#REF!</v>
      </c>
      <c r="AW863" s="12" t="e">
        <f t="shared" si="192"/>
        <v>#REF!</v>
      </c>
      <c r="AX863" s="12" t="e">
        <f t="shared" si="193"/>
        <v>#REF!</v>
      </c>
      <c r="AY863" s="12" t="e">
        <f t="shared" si="194"/>
        <v>#REF!</v>
      </c>
      <c r="AZ863" s="12">
        <f t="shared" si="188"/>
        <v>-5637397492.37</v>
      </c>
      <c r="BA863" s="12">
        <f t="shared" si="189"/>
        <v>420314611.079999</v>
      </c>
      <c r="BB863" s="12" t="e">
        <f t="shared" si="195"/>
        <v>#REF!</v>
      </c>
    </row>
    <row r="864" spans="1:54">
      <c r="A864" s="5" t="s">
        <v>1777</v>
      </c>
      <c r="B864" s="5" t="s">
        <v>1778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196"/>
        <v>5637145611.28</v>
      </c>
      <c r="AF864" s="9">
        <f t="shared" si="197"/>
        <v>2623660194.06</v>
      </c>
      <c r="AG864" s="9">
        <f t="shared" si="198"/>
        <v>2915576111.85</v>
      </c>
      <c r="AH864" s="9">
        <f t="shared" si="199"/>
        <v>2914100459.99</v>
      </c>
      <c r="AI864" s="9">
        <f t="shared" si="200"/>
        <v>2477887465.89</v>
      </c>
      <c r="AJ864" s="12" t="e">
        <f>#REF!-A864</f>
        <v>#REF!</v>
      </c>
      <c r="AK864" s="16"/>
      <c r="AL864" s="9">
        <f t="shared" si="190"/>
        <v>989143050.94</v>
      </c>
      <c r="AM864" s="16"/>
      <c r="AN864" s="16"/>
      <c r="AO864" s="16"/>
      <c r="AP864" s="16"/>
      <c r="AQ864" s="12" t="e">
        <f>#REF!+#REF!+#REF!</f>
        <v>#REF!</v>
      </c>
      <c r="AR864" s="12">
        <f t="shared" si="187"/>
        <v>-104697.78</v>
      </c>
      <c r="AS864" s="12" t="e">
        <f>#REF!-AU864+#REF!+#REF!</f>
        <v>#REF!</v>
      </c>
      <c r="AT864" s="12" t="e">
        <f>AS864-VLOOKUP(A864,[1]选股结果!$A$2:$BJ$3005,48,FALSE)*0.08</f>
        <v>#REF!</v>
      </c>
      <c r="AU864" s="12">
        <f t="shared" si="191"/>
        <v>436212994.1</v>
      </c>
      <c r="AV864" s="12" t="e">
        <f>#REF!+S864+H864</f>
        <v>#REF!</v>
      </c>
      <c r="AW864" s="12" t="e">
        <f t="shared" si="192"/>
        <v>#REF!</v>
      </c>
      <c r="AX864" s="12" t="e">
        <f t="shared" si="193"/>
        <v>#REF!</v>
      </c>
      <c r="AY864" s="12" t="e">
        <f t="shared" si="194"/>
        <v>#REF!</v>
      </c>
      <c r="AZ864" s="12">
        <f t="shared" si="188"/>
        <v>-6034389568.98</v>
      </c>
      <c r="BA864" s="12">
        <f t="shared" si="189"/>
        <v>2915576111.85</v>
      </c>
      <c r="BB864" s="12" t="e">
        <f t="shared" si="195"/>
        <v>#REF!</v>
      </c>
    </row>
    <row r="865" spans="1:54">
      <c r="A865" s="5" t="s">
        <v>1779</v>
      </c>
      <c r="B865" s="5" t="s">
        <v>1780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196"/>
        <v>5633417000</v>
      </c>
      <c r="AF865" s="9">
        <f t="shared" si="197"/>
        <v>32557000</v>
      </c>
      <c r="AG865" s="9">
        <f t="shared" si="198"/>
        <v>4900875000</v>
      </c>
      <c r="AH865" s="9">
        <f t="shared" si="199"/>
        <v>4894479000</v>
      </c>
      <c r="AI865" s="9">
        <f t="shared" si="200"/>
        <v>4581121000</v>
      </c>
      <c r="AJ865" s="12" t="e">
        <f>#REF!-A865</f>
        <v>#REF!</v>
      </c>
      <c r="AK865" s="16"/>
      <c r="AL865" s="9">
        <f t="shared" si="190"/>
        <v>38953000</v>
      </c>
      <c r="AM865" s="16"/>
      <c r="AN865" s="16"/>
      <c r="AO865" s="16"/>
      <c r="AP865" s="16"/>
      <c r="AQ865" s="12" t="e">
        <f>#REF!+#REF!+#REF!</f>
        <v>#REF!</v>
      </c>
      <c r="AR865" s="12">
        <f t="shared" si="187"/>
        <v>-6329000</v>
      </c>
      <c r="AS865" s="12" t="e">
        <f>#REF!-AU865+#REF!+#REF!</f>
        <v>#REF!</v>
      </c>
      <c r="AT865" s="12" t="e">
        <f>AS865-VLOOKUP(A865,[1]选股结果!$A$2:$BJ$3005,48,FALSE)*0.08</f>
        <v>#REF!</v>
      </c>
      <c r="AU865" s="12">
        <f t="shared" si="191"/>
        <v>313358000</v>
      </c>
      <c r="AV865" s="12" t="e">
        <f>#REF!+S865+H865</f>
        <v>#REF!</v>
      </c>
      <c r="AW865" s="12" t="e">
        <f t="shared" si="192"/>
        <v>#REF!</v>
      </c>
      <c r="AX865" s="12" t="e">
        <f t="shared" si="193"/>
        <v>#REF!</v>
      </c>
      <c r="AY865" s="12" t="e">
        <f t="shared" si="194"/>
        <v>#REF!</v>
      </c>
      <c r="AZ865" s="12">
        <f t="shared" si="188"/>
        <v>-5933272000</v>
      </c>
      <c r="BA865" s="12">
        <f t="shared" si="189"/>
        <v>4900875000</v>
      </c>
      <c r="BB865" s="12" t="e">
        <f t="shared" si="195"/>
        <v>#REF!</v>
      </c>
    </row>
    <row r="866" spans="1:54">
      <c r="A866" s="5" t="s">
        <v>1781</v>
      </c>
      <c r="B866" s="5" t="s">
        <v>1782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196"/>
        <v>5622247916.18</v>
      </c>
      <c r="AF866" s="9">
        <f t="shared" si="197"/>
        <v>5183464577.07</v>
      </c>
      <c r="AG866" s="9">
        <f t="shared" si="198"/>
        <v>596520716.050001</v>
      </c>
      <c r="AH866" s="9">
        <f t="shared" si="199"/>
        <v>602899194.560001</v>
      </c>
      <c r="AI866" s="9">
        <f t="shared" si="200"/>
        <v>507206777.170001</v>
      </c>
      <c r="AJ866" s="12" t="e">
        <f>#REF!-A866</f>
        <v>#REF!</v>
      </c>
      <c r="AK866" s="16"/>
      <c r="AL866" s="9">
        <f t="shared" si="190"/>
        <v>672120055.14</v>
      </c>
      <c r="AM866" s="16"/>
      <c r="AN866" s="16"/>
      <c r="AO866" s="16"/>
      <c r="AP866" s="16"/>
      <c r="AQ866" s="12" t="e">
        <f>#REF!+#REF!+#REF!</f>
        <v>#REF!</v>
      </c>
      <c r="AR866" s="12">
        <f t="shared" si="187"/>
        <v>-10222541.5</v>
      </c>
      <c r="AS866" s="12" t="e">
        <f>#REF!-AU866+#REF!+#REF!</f>
        <v>#REF!</v>
      </c>
      <c r="AT866" s="12" t="e">
        <f>AS866-VLOOKUP(A866,[1]选股结果!$A$2:$BJ$3005,48,FALSE)*0.08</f>
        <v>#REF!</v>
      </c>
      <c r="AU866" s="12">
        <f t="shared" si="191"/>
        <v>95692417.39</v>
      </c>
      <c r="AV866" s="12" t="e">
        <f>#REF!+S866+H866</f>
        <v>#REF!</v>
      </c>
      <c r="AW866" s="12" t="e">
        <f t="shared" si="192"/>
        <v>#REF!</v>
      </c>
      <c r="AX866" s="12" t="e">
        <f t="shared" si="193"/>
        <v>#REF!</v>
      </c>
      <c r="AY866" s="12" t="e">
        <f t="shared" si="194"/>
        <v>#REF!</v>
      </c>
      <c r="AZ866" s="12">
        <f t="shared" si="188"/>
        <v>-5731275262.53</v>
      </c>
      <c r="BA866" s="12">
        <f t="shared" si="189"/>
        <v>596520716.050001</v>
      </c>
      <c r="BB866" s="12" t="e">
        <f t="shared" si="195"/>
        <v>#REF!</v>
      </c>
    </row>
    <row r="867" spans="1:54">
      <c r="A867" s="5" t="s">
        <v>1783</v>
      </c>
      <c r="B867" s="5" t="s">
        <v>1784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196"/>
        <v>5618912456.32</v>
      </c>
      <c r="AF867" s="9">
        <f t="shared" si="197"/>
        <v>4980332197.77</v>
      </c>
      <c r="AG867" s="9">
        <f t="shared" si="198"/>
        <v>630314175.460001</v>
      </c>
      <c r="AH867" s="9">
        <f t="shared" si="199"/>
        <v>628108668.400001</v>
      </c>
      <c r="AI867" s="9">
        <f t="shared" si="200"/>
        <v>557450413.270001</v>
      </c>
      <c r="AJ867" s="12" t="e">
        <f>#REF!-A867</f>
        <v>#REF!</v>
      </c>
      <c r="AK867" s="16"/>
      <c r="AL867" s="9">
        <f t="shared" si="190"/>
        <v>414831370.1</v>
      </c>
      <c r="AM867" s="16"/>
      <c r="AN867" s="16"/>
      <c r="AO867" s="16"/>
      <c r="AP867" s="16"/>
      <c r="AQ867" s="12" t="e">
        <f>#REF!+#REF!+#REF!</f>
        <v>#REF!</v>
      </c>
      <c r="AR867" s="12">
        <f t="shared" si="187"/>
        <v>-1969406.14</v>
      </c>
      <c r="AS867" s="12" t="e">
        <f>#REF!-AU867+#REF!+#REF!</f>
        <v>#REF!</v>
      </c>
      <c r="AT867" s="12" t="e">
        <f>AS867-VLOOKUP(A867,[1]选股结果!$A$2:$BJ$3005,48,FALSE)*0.08</f>
        <v>#REF!</v>
      </c>
      <c r="AU867" s="12">
        <f t="shared" si="191"/>
        <v>70658255.13</v>
      </c>
      <c r="AV867" s="12" t="e">
        <f>#REF!+S867+H867</f>
        <v>#REF!</v>
      </c>
      <c r="AW867" s="12" t="e">
        <f t="shared" si="192"/>
        <v>#REF!</v>
      </c>
      <c r="AX867" s="12" t="e">
        <f t="shared" si="193"/>
        <v>#REF!</v>
      </c>
      <c r="AY867" s="12" t="e">
        <f t="shared" si="194"/>
        <v>#REF!</v>
      </c>
      <c r="AZ867" s="12">
        <f t="shared" si="188"/>
        <v>-5744021841.5</v>
      </c>
      <c r="BA867" s="12">
        <f t="shared" si="189"/>
        <v>630314175.460001</v>
      </c>
      <c r="BB867" s="12" t="e">
        <f t="shared" si="195"/>
        <v>#REF!</v>
      </c>
    </row>
    <row r="868" spans="1:54">
      <c r="A868" s="5" t="s">
        <v>1785</v>
      </c>
      <c r="B868" s="5" t="s">
        <v>1786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196"/>
        <v>5611574401.21</v>
      </c>
      <c r="AF868" s="9">
        <f t="shared" si="197"/>
        <v>5435520642.45</v>
      </c>
      <c r="AG868" s="9">
        <f t="shared" si="198"/>
        <v>291018645.66</v>
      </c>
      <c r="AH868" s="9">
        <f t="shared" si="199"/>
        <v>278347442.05</v>
      </c>
      <c r="AI868" s="9">
        <f t="shared" si="200"/>
        <v>199107049.74</v>
      </c>
      <c r="AJ868" s="12" t="e">
        <f>#REF!-A868</f>
        <v>#REF!</v>
      </c>
      <c r="AK868" s="16"/>
      <c r="AL868" s="9">
        <f t="shared" si="190"/>
        <v>306711929.41</v>
      </c>
      <c r="AM868" s="16"/>
      <c r="AN868" s="16"/>
      <c r="AO868" s="16"/>
      <c r="AP868" s="16"/>
      <c r="AQ868" s="12" t="e">
        <f>#REF!+#REF!+#REF!</f>
        <v>#REF!</v>
      </c>
      <c r="AR868" s="12">
        <f t="shared" si="187"/>
        <v>-8142816.16</v>
      </c>
      <c r="AS868" s="12" t="e">
        <f>#REF!-AU868+#REF!+#REF!</f>
        <v>#REF!</v>
      </c>
      <c r="AT868" s="12" t="e">
        <f>AS868-VLOOKUP(A868,[1]选股结果!$A$2:$BJ$3005,48,FALSE)*0.08</f>
        <v>#REF!</v>
      </c>
      <c r="AU868" s="12">
        <f t="shared" si="191"/>
        <v>79240392.31</v>
      </c>
      <c r="AV868" s="12" t="e">
        <f>#REF!+S868+H868</f>
        <v>#REF!</v>
      </c>
      <c r="AW868" s="12" t="e">
        <f t="shared" si="192"/>
        <v>#REF!</v>
      </c>
      <c r="AX868" s="12" t="e">
        <f t="shared" si="193"/>
        <v>#REF!</v>
      </c>
      <c r="AY868" s="12" t="e">
        <f t="shared" si="194"/>
        <v>#REF!</v>
      </c>
      <c r="AZ868" s="12">
        <f t="shared" si="188"/>
        <v>-5701016882.88</v>
      </c>
      <c r="BA868" s="12">
        <f t="shared" si="189"/>
        <v>291018645.66</v>
      </c>
      <c r="BB868" s="12" t="e">
        <f t="shared" si="195"/>
        <v>#REF!</v>
      </c>
    </row>
    <row r="869" spans="1:54">
      <c r="A869" s="5" t="s">
        <v>1787</v>
      </c>
      <c r="B869" s="5" t="s">
        <v>1788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196"/>
        <v>5610020858.4</v>
      </c>
      <c r="AF869" s="9">
        <f t="shared" si="197"/>
        <v>4633408789.22</v>
      </c>
      <c r="AG869" s="9">
        <f t="shared" si="198"/>
        <v>1019955088.63</v>
      </c>
      <c r="AH869" s="9">
        <f t="shared" si="199"/>
        <v>1020415702.56</v>
      </c>
      <c r="AI869" s="9">
        <f t="shared" si="200"/>
        <v>880107470.64</v>
      </c>
      <c r="AJ869" s="12" t="e">
        <f>#REF!-A869</f>
        <v>#REF!</v>
      </c>
      <c r="AK869" s="16"/>
      <c r="AL869" s="9">
        <f t="shared" si="190"/>
        <v>335443189.43</v>
      </c>
      <c r="AM869" s="16"/>
      <c r="AN869" s="16"/>
      <c r="AO869" s="16"/>
      <c r="AP869" s="16"/>
      <c r="AQ869" s="12" t="e">
        <f>#REF!+#REF!+#REF!</f>
        <v>#REF!</v>
      </c>
      <c r="AR869" s="12">
        <f t="shared" si="187"/>
        <v>-2572630.6</v>
      </c>
      <c r="AS869" s="12" t="e">
        <f>#REF!-AU869+#REF!+#REF!</f>
        <v>#REF!</v>
      </c>
      <c r="AT869" s="12" t="e">
        <f>AS869-VLOOKUP(A869,[1]选股结果!$A$2:$BJ$3005,48,FALSE)*0.08</f>
        <v>#REF!</v>
      </c>
      <c r="AU869" s="12">
        <f t="shared" si="191"/>
        <v>140308231.92</v>
      </c>
      <c r="AV869" s="12" t="e">
        <f>#REF!+S869+H869</f>
        <v>#REF!</v>
      </c>
      <c r="AW869" s="12" t="e">
        <f t="shared" si="192"/>
        <v>#REF!</v>
      </c>
      <c r="AX869" s="12" t="e">
        <f t="shared" si="193"/>
        <v>#REF!</v>
      </c>
      <c r="AY869" s="12" t="e">
        <f t="shared" si="194"/>
        <v>#REF!</v>
      </c>
      <c r="AZ869" s="12">
        <f t="shared" si="188"/>
        <v>-5735377479</v>
      </c>
      <c r="BA869" s="12">
        <f t="shared" si="189"/>
        <v>1019955088.63</v>
      </c>
      <c r="BB869" s="12" t="e">
        <f t="shared" si="195"/>
        <v>#REF!</v>
      </c>
    </row>
    <row r="870" spans="1:54">
      <c r="A870" s="5" t="s">
        <v>1789</v>
      </c>
      <c r="B870" s="5" t="s">
        <v>1790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196"/>
        <v>5591015743.68</v>
      </c>
      <c r="AF870" s="9">
        <f t="shared" si="197"/>
        <v>4834399513.02</v>
      </c>
      <c r="AG870" s="9">
        <f t="shared" si="198"/>
        <v>751127937.57</v>
      </c>
      <c r="AH870" s="9">
        <f t="shared" si="199"/>
        <v>749478405.71</v>
      </c>
      <c r="AI870" s="9">
        <f t="shared" si="200"/>
        <v>593326364.86</v>
      </c>
      <c r="AJ870" s="12" t="e">
        <f>#REF!-A870</f>
        <v>#REF!</v>
      </c>
      <c r="AK870" s="16"/>
      <c r="AL870" s="9">
        <f t="shared" si="190"/>
        <v>489574831.71</v>
      </c>
      <c r="AM870" s="16"/>
      <c r="AN870" s="16"/>
      <c r="AO870" s="16"/>
      <c r="AP870" s="16"/>
      <c r="AQ870" s="12" t="e">
        <f>#REF!+#REF!+#REF!</f>
        <v>#REF!</v>
      </c>
      <c r="AR870" s="12">
        <f t="shared" si="187"/>
        <v>-3773214.17</v>
      </c>
      <c r="AS870" s="12" t="e">
        <f>#REF!-AU870+#REF!+#REF!</f>
        <v>#REF!</v>
      </c>
      <c r="AT870" s="12" t="e">
        <f>AS870-VLOOKUP(A870,[1]选股结果!$A$2:$BJ$3005,48,FALSE)*0.08</f>
        <v>#REF!</v>
      </c>
      <c r="AU870" s="12">
        <f t="shared" si="191"/>
        <v>156152040.85</v>
      </c>
      <c r="AV870" s="12" t="e">
        <f>#REF!+S870+H870</f>
        <v>#REF!</v>
      </c>
      <c r="AW870" s="12" t="e">
        <f t="shared" si="192"/>
        <v>#REF!</v>
      </c>
      <c r="AX870" s="12" t="e">
        <f t="shared" si="193"/>
        <v>#REF!</v>
      </c>
      <c r="AY870" s="12" t="e">
        <f t="shared" si="194"/>
        <v>#REF!</v>
      </c>
      <c r="AZ870" s="12">
        <f t="shared" si="188"/>
        <v>-5928698434.43</v>
      </c>
      <c r="BA870" s="12">
        <f t="shared" si="189"/>
        <v>751127937.57</v>
      </c>
      <c r="BB870" s="12" t="e">
        <f t="shared" si="195"/>
        <v>#REF!</v>
      </c>
    </row>
    <row r="871" spans="1:54">
      <c r="A871" s="5" t="s">
        <v>1791</v>
      </c>
      <c r="B871" s="5" t="s">
        <v>1792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196"/>
        <v>5587427938.33</v>
      </c>
      <c r="AF871" s="9">
        <f t="shared" si="197"/>
        <v>5495233045.42</v>
      </c>
      <c r="AG871" s="9">
        <f t="shared" si="198"/>
        <v>116776299.700001</v>
      </c>
      <c r="AH871" s="9">
        <f t="shared" si="199"/>
        <v>116497590.830001</v>
      </c>
      <c r="AI871" s="9">
        <f t="shared" si="200"/>
        <v>65331802.360001</v>
      </c>
      <c r="AJ871" s="12" t="e">
        <f>#REF!-A871</f>
        <v>#REF!</v>
      </c>
      <c r="AK871" s="16"/>
      <c r="AL871" s="9">
        <f t="shared" si="190"/>
        <v>310667338.98</v>
      </c>
      <c r="AM871" s="16"/>
      <c r="AN871" s="16"/>
      <c r="AO871" s="16"/>
      <c r="AP871" s="16"/>
      <c r="AQ871" s="12" t="e">
        <f>#REF!+#REF!+#REF!</f>
        <v>#REF!</v>
      </c>
      <c r="AR871" s="12">
        <f t="shared" si="187"/>
        <v>-519985.94</v>
      </c>
      <c r="AS871" s="12" t="e">
        <f>#REF!-AU871+#REF!+#REF!</f>
        <v>#REF!</v>
      </c>
      <c r="AT871" s="12" t="e">
        <f>AS871-VLOOKUP(A871,[1]选股结果!$A$2:$BJ$3005,48,FALSE)*0.08</f>
        <v>#REF!</v>
      </c>
      <c r="AU871" s="12">
        <f t="shared" si="191"/>
        <v>51165788.47</v>
      </c>
      <c r="AV871" s="12" t="e">
        <f>#REF!+S871+H871</f>
        <v>#REF!</v>
      </c>
      <c r="AW871" s="12" t="e">
        <f t="shared" si="192"/>
        <v>#REF!</v>
      </c>
      <c r="AX871" s="12" t="e">
        <f t="shared" si="193"/>
        <v>#REF!</v>
      </c>
      <c r="AY871" s="12" t="e">
        <f t="shared" si="194"/>
        <v>#REF!</v>
      </c>
      <c r="AZ871" s="12">
        <f t="shared" si="188"/>
        <v>-5712387054.83</v>
      </c>
      <c r="BA871" s="12">
        <f t="shared" si="189"/>
        <v>116776299.700001</v>
      </c>
      <c r="BB871" s="12" t="e">
        <f t="shared" si="195"/>
        <v>#REF!</v>
      </c>
    </row>
    <row r="872" spans="1:54">
      <c r="A872" s="5" t="s">
        <v>1793</v>
      </c>
      <c r="B872" s="5" t="s">
        <v>1794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196"/>
        <v>5579926597.82</v>
      </c>
      <c r="AF872" s="9">
        <f t="shared" si="197"/>
        <v>3246640659.87</v>
      </c>
      <c r="AG872" s="9">
        <f t="shared" si="198"/>
        <v>2306858064.18</v>
      </c>
      <c r="AH872" s="9">
        <f t="shared" si="199"/>
        <v>2280136179.54</v>
      </c>
      <c r="AI872" s="9">
        <f t="shared" si="200"/>
        <v>1783231929.13</v>
      </c>
      <c r="AJ872" s="12" t="e">
        <f>#REF!-A872</f>
        <v>#REF!</v>
      </c>
      <c r="AK872" s="16"/>
      <c r="AL872" s="9">
        <f t="shared" si="190"/>
        <v>977908461.86</v>
      </c>
      <c r="AM872" s="16"/>
      <c r="AN872" s="16"/>
      <c r="AO872" s="16"/>
      <c r="AP872" s="16"/>
      <c r="AQ872" s="12" t="e">
        <f>#REF!+#REF!+#REF!</f>
        <v>#REF!</v>
      </c>
      <c r="AR872" s="12">
        <f t="shared" si="187"/>
        <v>-1635858.06</v>
      </c>
      <c r="AS872" s="12" t="e">
        <f>#REF!-AU872+#REF!+#REF!</f>
        <v>#REF!</v>
      </c>
      <c r="AT872" s="12" t="e">
        <f>AS872-VLOOKUP(A872,[1]选股结果!$A$2:$BJ$3005,48,FALSE)*0.08</f>
        <v>#REF!</v>
      </c>
      <c r="AU872" s="12">
        <f t="shared" si="191"/>
        <v>496904250.41</v>
      </c>
      <c r="AV872" s="12" t="e">
        <f>#REF!+S872+H872</f>
        <v>#REF!</v>
      </c>
      <c r="AW872" s="12" t="e">
        <f t="shared" si="192"/>
        <v>#REF!</v>
      </c>
      <c r="AX872" s="12" t="e">
        <f t="shared" si="193"/>
        <v>#REF!</v>
      </c>
      <c r="AY872" s="12" t="e">
        <f t="shared" si="194"/>
        <v>#REF!</v>
      </c>
      <c r="AZ872" s="12">
        <f t="shared" si="188"/>
        <v>-5907964845.07</v>
      </c>
      <c r="BA872" s="12">
        <f t="shared" si="189"/>
        <v>2306858064.18</v>
      </c>
      <c r="BB872" s="12" t="e">
        <f t="shared" si="195"/>
        <v>#REF!</v>
      </c>
    </row>
    <row r="873" spans="1:54">
      <c r="A873" s="5" t="s">
        <v>1795</v>
      </c>
      <c r="B873" s="5" t="s">
        <v>1796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196"/>
        <v>5569132091.74</v>
      </c>
      <c r="AF873" s="9">
        <f t="shared" si="197"/>
        <v>5498954216.56</v>
      </c>
      <c r="AG873" s="9">
        <f t="shared" si="198"/>
        <v>-225675435.53</v>
      </c>
      <c r="AH873" s="9">
        <f t="shared" si="199"/>
        <v>-214980923.51</v>
      </c>
      <c r="AI873" s="9">
        <f t="shared" si="200"/>
        <v>-251758994.05</v>
      </c>
      <c r="AJ873" s="12" t="e">
        <f>#REF!-A873</f>
        <v>#REF!</v>
      </c>
      <c r="AK873" s="16"/>
      <c r="AL873" s="9">
        <f t="shared" si="190"/>
        <v>1138578482.51</v>
      </c>
      <c r="AM873" s="16"/>
      <c r="AN873" s="16"/>
      <c r="AO873" s="16"/>
      <c r="AP873" s="16"/>
      <c r="AQ873" s="12" t="e">
        <f>#REF!+#REF!+#REF!</f>
        <v>#REF!</v>
      </c>
      <c r="AR873" s="12">
        <f t="shared" si="187"/>
        <v>-13466074.56</v>
      </c>
      <c r="AS873" s="12" t="e">
        <f>#REF!-AU873+#REF!+#REF!</f>
        <v>#REF!</v>
      </c>
      <c r="AT873" s="12" t="e">
        <f>AS873-VLOOKUP(A873,[1]选股结果!$A$2:$BJ$3005,48,FALSE)*0.08</f>
        <v>#REF!</v>
      </c>
      <c r="AU873" s="12">
        <f t="shared" si="191"/>
        <v>36778070.54</v>
      </c>
      <c r="AV873" s="12" t="e">
        <f>#REF!+S873+H873</f>
        <v>#REF!</v>
      </c>
      <c r="AW873" s="12" t="e">
        <f t="shared" si="192"/>
        <v>#REF!</v>
      </c>
      <c r="AX873" s="12" t="e">
        <f t="shared" si="193"/>
        <v>#REF!</v>
      </c>
      <c r="AY873" s="12" t="e">
        <f t="shared" si="194"/>
        <v>#REF!</v>
      </c>
      <c r="AZ873" s="12">
        <f t="shared" si="188"/>
        <v>-5697692879.73</v>
      </c>
      <c r="BA873" s="12">
        <f t="shared" si="189"/>
        <v>-225675435.53</v>
      </c>
      <c r="BB873" s="12" t="e">
        <f t="shared" si="195"/>
        <v>#REF!</v>
      </c>
    </row>
    <row r="874" spans="1:54">
      <c r="A874" s="5" t="s">
        <v>1797</v>
      </c>
      <c r="B874" s="5" t="s">
        <v>1798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196"/>
        <v>5568845223.27</v>
      </c>
      <c r="AF874" s="9">
        <f t="shared" si="197"/>
        <v>4934811429.29</v>
      </c>
      <c r="AG874" s="9">
        <f t="shared" si="198"/>
        <v>669470144.37</v>
      </c>
      <c r="AH874" s="9">
        <f t="shared" si="199"/>
        <v>643889632.2</v>
      </c>
      <c r="AI874" s="9">
        <f t="shared" si="200"/>
        <v>642414480.64</v>
      </c>
      <c r="AJ874" s="12" t="e">
        <f>#REF!-A874</f>
        <v>#REF!</v>
      </c>
      <c r="AK874" s="16"/>
      <c r="AL874" s="9">
        <f t="shared" si="190"/>
        <v>277819281.05</v>
      </c>
      <c r="AM874" s="16"/>
      <c r="AN874" s="16"/>
      <c r="AO874" s="16"/>
      <c r="AP874" s="16"/>
      <c r="AQ874" s="12" t="e">
        <f>#REF!+#REF!+#REF!</f>
        <v>#REF!</v>
      </c>
      <c r="AR874" s="12">
        <f t="shared" si="187"/>
        <v>-5948464.1</v>
      </c>
      <c r="AS874" s="12" t="e">
        <f>#REF!-AU874+#REF!+#REF!</f>
        <v>#REF!</v>
      </c>
      <c r="AT874" s="12" t="e">
        <f>AS874-VLOOKUP(A874,[1]选股结果!$A$2:$BJ$3005,48,FALSE)*0.08</f>
        <v>#REF!</v>
      </c>
      <c r="AU874" s="12">
        <f t="shared" si="191"/>
        <v>1475151.56000006</v>
      </c>
      <c r="AV874" s="12" t="e">
        <f>#REF!+S874+H874</f>
        <v>#REF!</v>
      </c>
      <c r="AW874" s="12" t="e">
        <f t="shared" si="192"/>
        <v>#REF!</v>
      </c>
      <c r="AX874" s="12" t="e">
        <f t="shared" si="193"/>
        <v>#REF!</v>
      </c>
      <c r="AY874" s="12" t="e">
        <f t="shared" si="194"/>
        <v>#REF!</v>
      </c>
      <c r="AZ874" s="12">
        <f t="shared" si="188"/>
        <v>-5622187676.67</v>
      </c>
      <c r="BA874" s="12">
        <f t="shared" si="189"/>
        <v>669470144.37</v>
      </c>
      <c r="BB874" s="12" t="e">
        <f t="shared" si="195"/>
        <v>#REF!</v>
      </c>
    </row>
    <row r="875" spans="1:54">
      <c r="A875" s="5" t="s">
        <v>1799</v>
      </c>
      <c r="B875" s="5" t="s">
        <v>1800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196"/>
        <v>5560212457.42</v>
      </c>
      <c r="AF875" s="9">
        <f t="shared" si="197"/>
        <v>4335434307.18</v>
      </c>
      <c r="AG875" s="9">
        <f t="shared" si="198"/>
        <v>1259626057.53</v>
      </c>
      <c r="AH875" s="9">
        <f t="shared" si="199"/>
        <v>1249743152.12</v>
      </c>
      <c r="AI875" s="9">
        <f t="shared" si="200"/>
        <v>982497596.22</v>
      </c>
      <c r="AJ875" s="12" t="e">
        <f>#REF!-A875</f>
        <v>#REF!</v>
      </c>
      <c r="AK875" s="16"/>
      <c r="AL875" s="9">
        <f t="shared" si="190"/>
        <v>1462383313.15</v>
      </c>
      <c r="AM875" s="16"/>
      <c r="AN875" s="16"/>
      <c r="AO875" s="16"/>
      <c r="AP875" s="16"/>
      <c r="AQ875" s="12" t="e">
        <f>#REF!+#REF!+#REF!</f>
        <v>#REF!</v>
      </c>
      <c r="AR875" s="12">
        <f t="shared" si="187"/>
        <v>-1728260.93</v>
      </c>
      <c r="AS875" s="12" t="e">
        <f>#REF!-AU875+#REF!+#REF!</f>
        <v>#REF!</v>
      </c>
      <c r="AT875" s="12" t="e">
        <f>AS875-VLOOKUP(A875,[1]选股结果!$A$2:$BJ$3005,48,FALSE)*0.08</f>
        <v>#REF!</v>
      </c>
      <c r="AU875" s="12">
        <f t="shared" si="191"/>
        <v>267245555.9</v>
      </c>
      <c r="AV875" s="12" t="e">
        <f>#REF!+S875+H875</f>
        <v>#REF!</v>
      </c>
      <c r="AW875" s="12" t="e">
        <f t="shared" si="192"/>
        <v>#REF!</v>
      </c>
      <c r="AX875" s="12" t="e">
        <f t="shared" si="193"/>
        <v>#REF!</v>
      </c>
      <c r="AY875" s="12" t="e">
        <f t="shared" si="194"/>
        <v>#REF!</v>
      </c>
      <c r="AZ875" s="12">
        <f t="shared" si="188"/>
        <v>-5770004884.89</v>
      </c>
      <c r="BA875" s="12">
        <f t="shared" si="189"/>
        <v>1259626057.53</v>
      </c>
      <c r="BB875" s="12" t="e">
        <f t="shared" si="195"/>
        <v>#REF!</v>
      </c>
    </row>
    <row r="876" spans="1:54">
      <c r="A876" s="5" t="s">
        <v>1801</v>
      </c>
      <c r="B876" s="5" t="s">
        <v>1802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196"/>
        <v>5556566615.28</v>
      </c>
      <c r="AF876" s="9">
        <f t="shared" si="197"/>
        <v>5519666190.03</v>
      </c>
      <c r="AG876" s="9">
        <f t="shared" si="198"/>
        <v>167651007.89</v>
      </c>
      <c r="AH876" s="9">
        <f t="shared" si="199"/>
        <v>174443544.43</v>
      </c>
      <c r="AI876" s="9">
        <f t="shared" si="200"/>
        <v>144627490.12</v>
      </c>
      <c r="AJ876" s="12" t="e">
        <f>#REF!-A876</f>
        <v>#REF!</v>
      </c>
      <c r="AK876" s="16"/>
      <c r="AL876" s="9">
        <f t="shared" si="190"/>
        <v>220956808.28</v>
      </c>
      <c r="AM876" s="16"/>
      <c r="AN876" s="16"/>
      <c r="AO876" s="16"/>
      <c r="AP876" s="16"/>
      <c r="AQ876" s="12" t="e">
        <f>#REF!+#REF!+#REF!</f>
        <v>#REF!</v>
      </c>
      <c r="AR876" s="12">
        <f t="shared" si="187"/>
        <v>-7028015.77</v>
      </c>
      <c r="AS876" s="12" t="e">
        <f>#REF!-AU876+#REF!+#REF!</f>
        <v>#REF!</v>
      </c>
      <c r="AT876" s="12" t="e">
        <f>AS876-VLOOKUP(A876,[1]选股结果!$A$2:$BJ$3005,48,FALSE)*0.08</f>
        <v>#REF!</v>
      </c>
      <c r="AU876" s="12">
        <f t="shared" si="191"/>
        <v>29816054.31</v>
      </c>
      <c r="AV876" s="12" t="e">
        <f>#REF!+S876+H876</f>
        <v>#REF!</v>
      </c>
      <c r="AW876" s="12" t="e">
        <f t="shared" si="192"/>
        <v>#REF!</v>
      </c>
      <c r="AX876" s="12" t="e">
        <f t="shared" si="193"/>
        <v>#REF!</v>
      </c>
      <c r="AY876" s="12" t="e">
        <f t="shared" si="194"/>
        <v>#REF!</v>
      </c>
      <c r="AZ876" s="12">
        <f t="shared" si="188"/>
        <v>-5591392167.66</v>
      </c>
      <c r="BA876" s="12">
        <f t="shared" si="189"/>
        <v>167651007.89</v>
      </c>
      <c r="BB876" s="12" t="e">
        <f t="shared" si="195"/>
        <v>#REF!</v>
      </c>
    </row>
    <row r="877" spans="1:54">
      <c r="A877" s="5" t="s">
        <v>1803</v>
      </c>
      <c r="B877" s="5" t="s">
        <v>1804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196"/>
        <v>5556564790.5</v>
      </c>
      <c r="AF877" s="9">
        <f t="shared" si="197"/>
        <v>4816094385.44</v>
      </c>
      <c r="AG877" s="9">
        <f t="shared" si="198"/>
        <v>827213309.629999</v>
      </c>
      <c r="AH877" s="9">
        <f t="shared" si="199"/>
        <v>827513453.609999</v>
      </c>
      <c r="AI877" s="9">
        <f t="shared" si="200"/>
        <v>777590597.849999</v>
      </c>
      <c r="AJ877" s="12" t="e">
        <f>#REF!-A877</f>
        <v>#REF!</v>
      </c>
      <c r="AK877" s="16"/>
      <c r="AL877" s="9">
        <f t="shared" si="190"/>
        <v>314582148.57</v>
      </c>
      <c r="AM877" s="16"/>
      <c r="AN877" s="16"/>
      <c r="AO877" s="16"/>
      <c r="AP877" s="16"/>
      <c r="AQ877" s="12" t="e">
        <f>#REF!+#REF!+#REF!</f>
        <v>#REF!</v>
      </c>
      <c r="AR877" s="12">
        <f t="shared" si="187"/>
        <v>-5033841.72</v>
      </c>
      <c r="AS877" s="12" t="e">
        <f>#REF!-AU877+#REF!+#REF!</f>
        <v>#REF!</v>
      </c>
      <c r="AT877" s="12" t="e">
        <f>AS877-VLOOKUP(A877,[1]选股结果!$A$2:$BJ$3005,48,FALSE)*0.08</f>
        <v>#REF!</v>
      </c>
      <c r="AU877" s="12">
        <f t="shared" si="191"/>
        <v>49922855.76</v>
      </c>
      <c r="AV877" s="12" t="e">
        <f>#REF!+S877+H877</f>
        <v>#REF!</v>
      </c>
      <c r="AW877" s="12" t="e">
        <f t="shared" si="192"/>
        <v>#REF!</v>
      </c>
      <c r="AX877" s="12" t="e">
        <f t="shared" si="193"/>
        <v>#REF!</v>
      </c>
      <c r="AY877" s="12" t="e">
        <f t="shared" si="194"/>
        <v>#REF!</v>
      </c>
      <c r="AZ877" s="12">
        <f t="shared" si="188"/>
        <v>-5667524288.9</v>
      </c>
      <c r="BA877" s="12">
        <f t="shared" si="189"/>
        <v>827213309.629999</v>
      </c>
      <c r="BB877" s="12" t="e">
        <f t="shared" si="195"/>
        <v>#REF!</v>
      </c>
    </row>
    <row r="878" spans="1:54">
      <c r="A878" s="5" t="s">
        <v>1805</v>
      </c>
      <c r="B878" s="5" t="s">
        <v>1806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196"/>
        <v>5538182645.28</v>
      </c>
      <c r="AF878" s="9">
        <f t="shared" si="197"/>
        <v>4945119410.88</v>
      </c>
      <c r="AG878" s="9">
        <f t="shared" si="198"/>
        <v>677412539.810001</v>
      </c>
      <c r="AH878" s="9">
        <f t="shared" si="199"/>
        <v>673504315.970001</v>
      </c>
      <c r="AI878" s="9">
        <f t="shared" si="200"/>
        <v>668101838.700001</v>
      </c>
      <c r="AJ878" s="12" t="e">
        <f>#REF!-A878</f>
        <v>#REF!</v>
      </c>
      <c r="AK878" s="16"/>
      <c r="AL878" s="9">
        <f t="shared" si="190"/>
        <v>1170369173.09</v>
      </c>
      <c r="AM878" s="16"/>
      <c r="AN878" s="16"/>
      <c r="AO878" s="16"/>
      <c r="AP878" s="16"/>
      <c r="AQ878" s="12" t="e">
        <f>#REF!+#REF!+#REF!</f>
        <v>#REF!</v>
      </c>
      <c r="AR878" s="12">
        <f t="shared" si="187"/>
        <v>-890142.41</v>
      </c>
      <c r="AS878" s="12" t="e">
        <f>#REF!-AU878+#REF!+#REF!</f>
        <v>#REF!</v>
      </c>
      <c r="AT878" s="12" t="e">
        <f>AS878-VLOOKUP(A878,[1]选股结果!$A$2:$BJ$3005,48,FALSE)*0.08</f>
        <v>#REF!</v>
      </c>
      <c r="AU878" s="12">
        <f t="shared" si="191"/>
        <v>5402477.26999998</v>
      </c>
      <c r="AV878" s="12" t="e">
        <f>#REF!+S878+H878</f>
        <v>#REF!</v>
      </c>
      <c r="AW878" s="12" t="e">
        <f t="shared" si="192"/>
        <v>#REF!</v>
      </c>
      <c r="AX878" s="12" t="e">
        <f t="shared" si="193"/>
        <v>#REF!</v>
      </c>
      <c r="AY878" s="12" t="e">
        <f t="shared" si="194"/>
        <v>#REF!</v>
      </c>
      <c r="AZ878" s="12">
        <f t="shared" si="188"/>
        <v>-5503795094.42</v>
      </c>
      <c r="BA878" s="12">
        <f t="shared" si="189"/>
        <v>677412539.810001</v>
      </c>
      <c r="BB878" s="12" t="e">
        <f t="shared" si="195"/>
        <v>#REF!</v>
      </c>
    </row>
    <row r="879" spans="1:54">
      <c r="A879" s="5" t="s">
        <v>1807</v>
      </c>
      <c r="B879" s="5" t="s">
        <v>1808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196"/>
        <v>5528395699.44</v>
      </c>
      <c r="AF879" s="9">
        <f t="shared" si="197"/>
        <v>4220851970.25</v>
      </c>
      <c r="AG879" s="9">
        <f t="shared" si="198"/>
        <v>1271854579.27</v>
      </c>
      <c r="AH879" s="9">
        <f t="shared" si="199"/>
        <v>1290739849.94</v>
      </c>
      <c r="AI879" s="9">
        <f t="shared" si="200"/>
        <v>1100605545.32</v>
      </c>
      <c r="AJ879" s="12" t="e">
        <f>#REF!-A879</f>
        <v>#REF!</v>
      </c>
      <c r="AK879" s="16"/>
      <c r="AL879" s="9">
        <f t="shared" si="190"/>
        <v>546767731.41</v>
      </c>
      <c r="AM879" s="16"/>
      <c r="AN879" s="16"/>
      <c r="AO879" s="16"/>
      <c r="AP879" s="16"/>
      <c r="AQ879" s="12" t="e">
        <f>#REF!+#REF!+#REF!</f>
        <v>#REF!</v>
      </c>
      <c r="AR879" s="12">
        <f t="shared" si="187"/>
        <v>-64130787.3</v>
      </c>
      <c r="AS879" s="12" t="e">
        <f>#REF!-AU879+#REF!+#REF!</f>
        <v>#REF!</v>
      </c>
      <c r="AT879" s="12" t="e">
        <f>AS879-VLOOKUP(A879,[1]选股结果!$A$2:$BJ$3005,48,FALSE)*0.08</f>
        <v>#REF!</v>
      </c>
      <c r="AU879" s="12">
        <f t="shared" si="191"/>
        <v>190134304.62</v>
      </c>
      <c r="AV879" s="12" t="e">
        <f>#REF!+S879+H879</f>
        <v>#REF!</v>
      </c>
      <c r="AW879" s="12" t="e">
        <f t="shared" si="192"/>
        <v>#REF!</v>
      </c>
      <c r="AX879" s="12" t="e">
        <f t="shared" si="193"/>
        <v>#REF!</v>
      </c>
      <c r="AY879" s="12" t="e">
        <f t="shared" si="194"/>
        <v>#REF!</v>
      </c>
      <c r="AZ879" s="12">
        <f t="shared" si="188"/>
        <v>-5741741972.87</v>
      </c>
      <c r="BA879" s="12">
        <f t="shared" si="189"/>
        <v>1271854579.27</v>
      </c>
      <c r="BB879" s="12" t="e">
        <f t="shared" si="195"/>
        <v>#REF!</v>
      </c>
    </row>
    <row r="880" spans="1:54">
      <c r="A880" s="5" t="s">
        <v>1809</v>
      </c>
      <c r="B880" s="5" t="s">
        <v>1810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196"/>
        <v>5519614671.2</v>
      </c>
      <c r="AF880" s="9">
        <f t="shared" si="197"/>
        <v>4979383608.05</v>
      </c>
      <c r="AG880" s="9">
        <f t="shared" si="198"/>
        <v>570804780.34</v>
      </c>
      <c r="AH880" s="9">
        <f t="shared" si="199"/>
        <v>575681681.61</v>
      </c>
      <c r="AI880" s="9">
        <f t="shared" si="200"/>
        <v>570544461.38</v>
      </c>
      <c r="AJ880" s="12" t="e">
        <f>#REF!-A880</f>
        <v>#REF!</v>
      </c>
      <c r="AK880" s="16"/>
      <c r="AL880" s="9">
        <f t="shared" si="190"/>
        <v>1159514558.2</v>
      </c>
      <c r="AM880" s="16"/>
      <c r="AN880" s="16"/>
      <c r="AO880" s="16"/>
      <c r="AP880" s="16"/>
      <c r="AQ880" s="12" t="e">
        <f>#REF!+#REF!+#REF!</f>
        <v>#REF!</v>
      </c>
      <c r="AR880" s="12">
        <f t="shared" si="187"/>
        <v>-15422538.66</v>
      </c>
      <c r="AS880" s="12" t="e">
        <f>#REF!-AU880+#REF!+#REF!</f>
        <v>#REF!</v>
      </c>
      <c r="AT880" s="12" t="e">
        <f>AS880-VLOOKUP(A880,[1]选股结果!$A$2:$BJ$3005,48,FALSE)*0.08</f>
        <v>#REF!</v>
      </c>
      <c r="AU880" s="12">
        <f t="shared" si="191"/>
        <v>5137220.23000002</v>
      </c>
      <c r="AV880" s="12" t="e">
        <f>#REF!+S880+H880</f>
        <v>#REF!</v>
      </c>
      <c r="AW880" s="12" t="e">
        <f t="shared" si="192"/>
        <v>#REF!</v>
      </c>
      <c r="AX880" s="12" t="e">
        <f t="shared" si="193"/>
        <v>#REF!</v>
      </c>
      <c r="AY880" s="12" t="e">
        <f t="shared" si="194"/>
        <v>#REF!</v>
      </c>
      <c r="AZ880" s="12">
        <f t="shared" si="188"/>
        <v>-5428534586.05</v>
      </c>
      <c r="BA880" s="12">
        <f t="shared" si="189"/>
        <v>570804780.34</v>
      </c>
      <c r="BB880" s="12" t="e">
        <f t="shared" si="195"/>
        <v>#REF!</v>
      </c>
    </row>
    <row r="881" spans="1:54">
      <c r="A881" s="5" t="s">
        <v>1811</v>
      </c>
      <c r="B881" s="5" t="s">
        <v>1812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196"/>
        <v>5486761685.69</v>
      </c>
      <c r="AF881" s="9">
        <f t="shared" si="197"/>
        <v>5359448035.67</v>
      </c>
      <c r="AG881" s="9">
        <f t="shared" si="198"/>
        <v>128831430.05</v>
      </c>
      <c r="AH881" s="9">
        <f t="shared" si="199"/>
        <v>155971739.46</v>
      </c>
      <c r="AI881" s="9">
        <f t="shared" si="200"/>
        <v>144530381.14</v>
      </c>
      <c r="AJ881" s="12" t="e">
        <f>#REF!-A881</f>
        <v>#REF!</v>
      </c>
      <c r="AK881" s="16"/>
      <c r="AL881" s="9">
        <f t="shared" si="190"/>
        <v>538862502.57</v>
      </c>
      <c r="AM881" s="16"/>
      <c r="AN881" s="16"/>
      <c r="AO881" s="16"/>
      <c r="AP881" s="16"/>
      <c r="AQ881" s="12" t="e">
        <f>#REF!+#REF!+#REF!</f>
        <v>#REF!</v>
      </c>
      <c r="AR881" s="12">
        <f t="shared" si="187"/>
        <v>-30585813.37</v>
      </c>
      <c r="AS881" s="12" t="e">
        <f>#REF!-AU881+#REF!+#REF!</f>
        <v>#REF!</v>
      </c>
      <c r="AT881" s="12" t="e">
        <f>AS881-VLOOKUP(A881,[1]选股结果!$A$2:$BJ$3005,48,FALSE)*0.08</f>
        <v>#REF!</v>
      </c>
      <c r="AU881" s="12">
        <f t="shared" si="191"/>
        <v>11441358.32</v>
      </c>
      <c r="AV881" s="12" t="e">
        <f>#REF!+S881+H881</f>
        <v>#REF!</v>
      </c>
      <c r="AW881" s="12" t="e">
        <f t="shared" si="192"/>
        <v>#REF!</v>
      </c>
      <c r="AX881" s="12" t="e">
        <f t="shared" si="193"/>
        <v>#REF!</v>
      </c>
      <c r="AY881" s="12" t="e">
        <f t="shared" si="194"/>
        <v>#REF!</v>
      </c>
      <c r="AZ881" s="12">
        <f t="shared" si="188"/>
        <v>-5602170414.94</v>
      </c>
      <c r="BA881" s="12">
        <f t="shared" si="189"/>
        <v>128831430.05</v>
      </c>
      <c r="BB881" s="12" t="e">
        <f t="shared" si="195"/>
        <v>#REF!</v>
      </c>
    </row>
    <row r="882" spans="1:54">
      <c r="A882" s="5" t="s">
        <v>1813</v>
      </c>
      <c r="B882" s="5" t="s">
        <v>1814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196"/>
        <v>5486425487.45</v>
      </c>
      <c r="AF882" s="9">
        <f t="shared" si="197"/>
        <v>25662123.66</v>
      </c>
      <c r="AG882" s="9">
        <f t="shared" si="198"/>
        <v>7179620970.79</v>
      </c>
      <c r="AH882" s="9">
        <f t="shared" si="199"/>
        <v>7197454075.87</v>
      </c>
      <c r="AI882" s="9">
        <f t="shared" si="200"/>
        <v>6854088560.66</v>
      </c>
      <c r="AJ882" s="12" t="e">
        <f>#REF!-A882</f>
        <v>#REF!</v>
      </c>
      <c r="AK882" s="16"/>
      <c r="AL882" s="9">
        <f t="shared" si="190"/>
        <v>7829018.58</v>
      </c>
      <c r="AM882" s="16"/>
      <c r="AN882" s="16"/>
      <c r="AO882" s="16"/>
      <c r="AP882" s="16"/>
      <c r="AQ882" s="12" t="e">
        <f>#REF!+#REF!+#REF!</f>
        <v>#REF!</v>
      </c>
      <c r="AR882" s="12">
        <f t="shared" si="187"/>
        <v>-22864587.41</v>
      </c>
      <c r="AS882" s="12" t="e">
        <f>#REF!-AU882+#REF!+#REF!</f>
        <v>#REF!</v>
      </c>
      <c r="AT882" s="12" t="e">
        <f>AS882-VLOOKUP(A882,[1]选股结果!$A$2:$BJ$3005,48,FALSE)*0.08</f>
        <v>#REF!</v>
      </c>
      <c r="AU882" s="12">
        <f t="shared" si="191"/>
        <v>343365515.21</v>
      </c>
      <c r="AV882" s="12" t="e">
        <f>#REF!+S882+H882</f>
        <v>#REF!</v>
      </c>
      <c r="AW882" s="12" t="e">
        <f t="shared" si="192"/>
        <v>#REF!</v>
      </c>
      <c r="AX882" s="12" t="e">
        <f t="shared" si="193"/>
        <v>#REF!</v>
      </c>
      <c r="AY882" s="12" t="e">
        <f t="shared" si="194"/>
        <v>#REF!</v>
      </c>
      <c r="AZ882" s="12">
        <f t="shared" si="188"/>
        <v>-5832024948.74</v>
      </c>
      <c r="BA882" s="12">
        <f t="shared" si="189"/>
        <v>7179620970.79</v>
      </c>
      <c r="BB882" s="12" t="e">
        <f t="shared" si="195"/>
        <v>#REF!</v>
      </c>
    </row>
    <row r="883" spans="1:54">
      <c r="A883" s="5" t="s">
        <v>1815</v>
      </c>
      <c r="B883" s="5" t="s">
        <v>1816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196"/>
        <v>5485317880.16</v>
      </c>
      <c r="AF883" s="9">
        <f t="shared" si="197"/>
        <v>4869452717.85</v>
      </c>
      <c r="AG883" s="9">
        <f t="shared" si="198"/>
        <v>682810731.499999</v>
      </c>
      <c r="AH883" s="9">
        <f t="shared" si="199"/>
        <v>663469211.129999</v>
      </c>
      <c r="AI883" s="9">
        <f t="shared" si="200"/>
        <v>604344543.129999</v>
      </c>
      <c r="AJ883" s="12" t="e">
        <f>#REF!-A883</f>
        <v>#REF!</v>
      </c>
      <c r="AK883" s="16"/>
      <c r="AL883" s="9">
        <f t="shared" si="190"/>
        <v>356451554.9</v>
      </c>
      <c r="AM883" s="16"/>
      <c r="AN883" s="16"/>
      <c r="AO883" s="16"/>
      <c r="AP883" s="16"/>
      <c r="AQ883" s="12" t="e">
        <f>#REF!+#REF!+#REF!</f>
        <v>#REF!</v>
      </c>
      <c r="AR883" s="12">
        <f t="shared" si="187"/>
        <v>-4296712.15</v>
      </c>
      <c r="AS883" s="12" t="e">
        <f>#REF!-AU883+#REF!+#REF!</f>
        <v>#REF!</v>
      </c>
      <c r="AT883" s="12" t="e">
        <f>AS883-VLOOKUP(A883,[1]选股结果!$A$2:$BJ$3005,48,FALSE)*0.08</f>
        <v>#REF!</v>
      </c>
      <c r="AU883" s="12">
        <f t="shared" si="191"/>
        <v>59124668</v>
      </c>
      <c r="AV883" s="12" t="e">
        <f>#REF!+S883+H883</f>
        <v>#REF!</v>
      </c>
      <c r="AW883" s="12" t="e">
        <f t="shared" si="192"/>
        <v>#REF!</v>
      </c>
      <c r="AX883" s="12" t="e">
        <f t="shared" si="193"/>
        <v>#REF!</v>
      </c>
      <c r="AY883" s="12" t="e">
        <f t="shared" si="194"/>
        <v>#REF!</v>
      </c>
      <c r="AZ883" s="12">
        <f t="shared" si="188"/>
        <v>-5742501145.53</v>
      </c>
      <c r="BA883" s="12">
        <f t="shared" si="189"/>
        <v>682810731.499999</v>
      </c>
      <c r="BB883" s="12" t="e">
        <f t="shared" si="195"/>
        <v>#REF!</v>
      </c>
    </row>
    <row r="884" spans="1:54">
      <c r="A884" s="5" t="s">
        <v>1817</v>
      </c>
      <c r="B884" s="5" t="s">
        <v>1818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196"/>
        <v>5476923483.58</v>
      </c>
      <c r="AF884" s="9">
        <f t="shared" si="197"/>
        <v>5282451053.97</v>
      </c>
      <c r="AG884" s="9">
        <f t="shared" si="198"/>
        <v>203439169.080001</v>
      </c>
      <c r="AH884" s="9">
        <f t="shared" si="199"/>
        <v>200759361.100001</v>
      </c>
      <c r="AI884" s="9">
        <f t="shared" si="200"/>
        <v>166011580.750001</v>
      </c>
      <c r="AJ884" s="12" t="e">
        <f>#REF!-A884</f>
        <v>#REF!</v>
      </c>
      <c r="AK884" s="16"/>
      <c r="AL884" s="9">
        <f t="shared" si="190"/>
        <v>675404423.63</v>
      </c>
      <c r="AM884" s="16"/>
      <c r="AN884" s="16"/>
      <c r="AO884" s="16"/>
      <c r="AP884" s="16"/>
      <c r="AQ884" s="12" t="e">
        <f>#REF!+#REF!+#REF!</f>
        <v>#REF!</v>
      </c>
      <c r="AR884" s="12">
        <f t="shared" si="187"/>
        <v>-4215788.12</v>
      </c>
      <c r="AS884" s="12" t="e">
        <f>#REF!-AU884+#REF!+#REF!</f>
        <v>#REF!</v>
      </c>
      <c r="AT884" s="12" t="e">
        <f>AS884-VLOOKUP(A884,[1]选股结果!$A$2:$BJ$3005,48,FALSE)*0.08</f>
        <v>#REF!</v>
      </c>
      <c r="AU884" s="12">
        <f t="shared" si="191"/>
        <v>34747780.35</v>
      </c>
      <c r="AV884" s="12" t="e">
        <f>#REF!+S884+H884</f>
        <v>#REF!</v>
      </c>
      <c r="AW884" s="12" t="e">
        <f t="shared" si="192"/>
        <v>#REF!</v>
      </c>
      <c r="AX884" s="12" t="e">
        <f t="shared" si="193"/>
        <v>#REF!</v>
      </c>
      <c r="AY884" s="12" t="e">
        <f t="shared" si="194"/>
        <v>#REF!</v>
      </c>
      <c r="AZ884" s="12">
        <f t="shared" si="188"/>
        <v>-5583997317.23</v>
      </c>
      <c r="BA884" s="12">
        <f t="shared" si="189"/>
        <v>203439169.080001</v>
      </c>
      <c r="BB884" s="12" t="e">
        <f t="shared" si="195"/>
        <v>#REF!</v>
      </c>
    </row>
    <row r="885" spans="1:54">
      <c r="A885" s="5" t="s">
        <v>1819</v>
      </c>
      <c r="B885" s="5" t="s">
        <v>1820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196"/>
        <v>5470313260.16</v>
      </c>
      <c r="AF885" s="9">
        <f t="shared" si="197"/>
        <v>4951476074.55</v>
      </c>
      <c r="AG885" s="9">
        <f t="shared" si="198"/>
        <v>647436487.100001</v>
      </c>
      <c r="AH885" s="9">
        <f t="shared" si="199"/>
        <v>652941998.330001</v>
      </c>
      <c r="AI885" s="9">
        <f t="shared" si="200"/>
        <v>427529760.640001</v>
      </c>
      <c r="AJ885" s="12" t="e">
        <f>#REF!-A885</f>
        <v>#REF!</v>
      </c>
      <c r="AK885" s="16"/>
      <c r="AL885" s="9">
        <f t="shared" si="190"/>
        <v>821305129.2</v>
      </c>
      <c r="AM885" s="16"/>
      <c r="AN885" s="16"/>
      <c r="AO885" s="16"/>
      <c r="AP885" s="16"/>
      <c r="AQ885" s="12" t="e">
        <f>#REF!+#REF!+#REF!</f>
        <v>#REF!</v>
      </c>
      <c r="AR885" s="12">
        <f t="shared" si="187"/>
        <v>-7136636.34</v>
      </c>
      <c r="AS885" s="12" t="e">
        <f>#REF!-AU885+#REF!+#REF!</f>
        <v>#REF!</v>
      </c>
      <c r="AT885" s="12" t="e">
        <f>AS885-VLOOKUP(A885,[1]选股结果!$A$2:$BJ$3005,48,FALSE)*0.08</f>
        <v>#REF!</v>
      </c>
      <c r="AU885" s="12">
        <f t="shared" si="191"/>
        <v>225412237.69</v>
      </c>
      <c r="AV885" s="12" t="e">
        <f>#REF!+S885+H885</f>
        <v>#REF!</v>
      </c>
      <c r="AW885" s="12" t="e">
        <f t="shared" si="192"/>
        <v>#REF!</v>
      </c>
      <c r="AX885" s="12" t="e">
        <f t="shared" si="193"/>
        <v>#REF!</v>
      </c>
      <c r="AY885" s="12" t="e">
        <f t="shared" si="194"/>
        <v>#REF!</v>
      </c>
      <c r="AZ885" s="12">
        <f t="shared" si="188"/>
        <v>-5738436371.83</v>
      </c>
      <c r="BA885" s="12">
        <f t="shared" si="189"/>
        <v>647436487.100001</v>
      </c>
      <c r="BB885" s="12" t="e">
        <f t="shared" si="195"/>
        <v>#REF!</v>
      </c>
    </row>
    <row r="886" spans="1:54">
      <c r="A886" s="5" t="s">
        <v>1821</v>
      </c>
      <c r="B886" s="5" t="s">
        <v>1822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196"/>
        <v>5468741458.13</v>
      </c>
      <c r="AF886" s="9">
        <f t="shared" si="197"/>
        <v>5495991675.9</v>
      </c>
      <c r="AG886" s="9">
        <f t="shared" si="198"/>
        <v>90779545.0200005</v>
      </c>
      <c r="AH886" s="9">
        <f t="shared" si="199"/>
        <v>168607065.000001</v>
      </c>
      <c r="AI886" s="9">
        <f t="shared" si="200"/>
        <v>19257168.3800005</v>
      </c>
      <c r="AJ886" s="12" t="e">
        <f>#REF!-A886</f>
        <v>#REF!</v>
      </c>
      <c r="AK886" s="16"/>
      <c r="AL886" s="9">
        <f t="shared" si="190"/>
        <v>536797389.36</v>
      </c>
      <c r="AM886" s="16"/>
      <c r="AN886" s="16"/>
      <c r="AO886" s="16"/>
      <c r="AP886" s="16"/>
      <c r="AQ886" s="12" t="e">
        <f>#REF!+#REF!+#REF!</f>
        <v>#REF!</v>
      </c>
      <c r="AR886" s="12">
        <f t="shared" si="187"/>
        <v>-84623899.8</v>
      </c>
      <c r="AS886" s="12" t="e">
        <f>#REF!-AU886+#REF!+#REF!</f>
        <v>#REF!</v>
      </c>
      <c r="AT886" s="12" t="e">
        <f>AS886-VLOOKUP(A886,[1]选股结果!$A$2:$BJ$3005,48,FALSE)*0.08</f>
        <v>#REF!</v>
      </c>
      <c r="AU886" s="12">
        <f t="shared" si="191"/>
        <v>149349896.620001</v>
      </c>
      <c r="AV886" s="12" t="e">
        <f>#REF!+S886+H886</f>
        <v>#REF!</v>
      </c>
      <c r="AW886" s="12" t="e">
        <f t="shared" si="192"/>
        <v>#REF!</v>
      </c>
      <c r="AX886" s="12" t="e">
        <f t="shared" si="193"/>
        <v>#REF!</v>
      </c>
      <c r="AY886" s="12" t="e">
        <f t="shared" si="194"/>
        <v>#REF!</v>
      </c>
      <c r="AZ886" s="12">
        <f t="shared" si="188"/>
        <v>-5652672368.25</v>
      </c>
      <c r="BA886" s="12">
        <f t="shared" si="189"/>
        <v>90779545.0200005</v>
      </c>
      <c r="BB886" s="12" t="e">
        <f t="shared" si="195"/>
        <v>#REF!</v>
      </c>
    </row>
    <row r="887" spans="1:54">
      <c r="A887" s="5" t="s">
        <v>1823</v>
      </c>
      <c r="B887" s="5" t="s">
        <v>1824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196"/>
        <v>5461476741.51</v>
      </c>
      <c r="AF887" s="9">
        <f t="shared" si="197"/>
        <v>5490190077.88</v>
      </c>
      <c r="AG887" s="9">
        <f t="shared" si="198"/>
        <v>58442392.2499992</v>
      </c>
      <c r="AH887" s="9">
        <f t="shared" si="199"/>
        <v>273307633.089999</v>
      </c>
      <c r="AI887" s="9">
        <f t="shared" si="200"/>
        <v>273593242.659999</v>
      </c>
      <c r="AJ887" s="12" t="e">
        <f>#REF!-A887</f>
        <v>#REF!</v>
      </c>
      <c r="AK887" s="16"/>
      <c r="AL887" s="9">
        <f t="shared" si="190"/>
        <v>1257915797.43</v>
      </c>
      <c r="AM887" s="16"/>
      <c r="AN887" s="16"/>
      <c r="AO887" s="16"/>
      <c r="AP887" s="16"/>
      <c r="AQ887" s="12" t="e">
        <f>#REF!+#REF!+#REF!</f>
        <v>#REF!</v>
      </c>
      <c r="AR887" s="12">
        <f t="shared" si="187"/>
        <v>-221427078.81</v>
      </c>
      <c r="AS887" s="12" t="e">
        <f>#REF!-AU887+#REF!+#REF!</f>
        <v>#REF!</v>
      </c>
      <c r="AT887" s="12" t="e">
        <f>AS887-VLOOKUP(A887,[1]选股结果!$A$2:$BJ$3005,48,FALSE)*0.08</f>
        <v>#REF!</v>
      </c>
      <c r="AU887" s="12">
        <f t="shared" si="191"/>
        <v>-285609.569999993</v>
      </c>
      <c r="AV887" s="12" t="e">
        <f>#REF!+S887+H887</f>
        <v>#REF!</v>
      </c>
      <c r="AW887" s="12" t="e">
        <f t="shared" si="192"/>
        <v>#REF!</v>
      </c>
      <c r="AX887" s="12" t="e">
        <f t="shared" si="193"/>
        <v>#REF!</v>
      </c>
      <c r="AY887" s="12" t="e">
        <f t="shared" si="194"/>
        <v>#REF!</v>
      </c>
      <c r="AZ887" s="12">
        <f t="shared" si="188"/>
        <v>-5662556314.22</v>
      </c>
      <c r="BA887" s="12">
        <f t="shared" si="189"/>
        <v>58442392.2499992</v>
      </c>
      <c r="BB887" s="12" t="e">
        <f t="shared" si="195"/>
        <v>#REF!</v>
      </c>
    </row>
    <row r="888" spans="1:54">
      <c r="A888" s="5" t="s">
        <v>1825</v>
      </c>
      <c r="B888" s="5" t="s">
        <v>1826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196"/>
        <v>5445930343.96</v>
      </c>
      <c r="AF888" s="9">
        <f t="shared" si="197"/>
        <v>5117126217.09</v>
      </c>
      <c r="AG888" s="9">
        <f t="shared" si="198"/>
        <v>340050073.350001</v>
      </c>
      <c r="AH888" s="9">
        <f t="shared" si="199"/>
        <v>350410158.930001</v>
      </c>
      <c r="AI888" s="9">
        <f t="shared" si="200"/>
        <v>303371427.190001</v>
      </c>
      <c r="AJ888" s="12" t="e">
        <f>#REF!-A888</f>
        <v>#REF!</v>
      </c>
      <c r="AK888" s="16"/>
      <c r="AL888" s="9">
        <f t="shared" si="190"/>
        <v>280280818.83</v>
      </c>
      <c r="AM888" s="16"/>
      <c r="AN888" s="16"/>
      <c r="AO888" s="16"/>
      <c r="AP888" s="16"/>
      <c r="AQ888" s="12" t="e">
        <f>#REF!+#REF!+#REF!</f>
        <v>#REF!</v>
      </c>
      <c r="AR888" s="12">
        <f t="shared" si="187"/>
        <v>-14999514.31</v>
      </c>
      <c r="AS888" s="12" t="e">
        <f>#REF!-AU888+#REF!+#REF!</f>
        <v>#REF!</v>
      </c>
      <c r="AT888" s="12" t="e">
        <f>AS888-VLOOKUP(A888,[1]选股结果!$A$2:$BJ$3005,48,FALSE)*0.08</f>
        <v>#REF!</v>
      </c>
      <c r="AU888" s="12">
        <f t="shared" si="191"/>
        <v>47038731.74</v>
      </c>
      <c r="AV888" s="12" t="e">
        <f>#REF!+S888+H888</f>
        <v>#REF!</v>
      </c>
      <c r="AW888" s="12" t="e">
        <f t="shared" si="192"/>
        <v>#REF!</v>
      </c>
      <c r="AX888" s="12" t="e">
        <f t="shared" si="193"/>
        <v>#REF!</v>
      </c>
      <c r="AY888" s="12" t="e">
        <f t="shared" si="194"/>
        <v>#REF!</v>
      </c>
      <c r="AZ888" s="12">
        <f t="shared" si="188"/>
        <v>-5513045818.07</v>
      </c>
      <c r="BA888" s="12">
        <f t="shared" si="189"/>
        <v>340050073.350001</v>
      </c>
      <c r="BB888" s="12" t="e">
        <f t="shared" si="195"/>
        <v>#REF!</v>
      </c>
    </row>
    <row r="889" spans="1:54">
      <c r="A889" s="5" t="s">
        <v>1827</v>
      </c>
      <c r="B889" s="5" t="s">
        <v>1828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196"/>
        <v>5425803546.72</v>
      </c>
      <c r="AF889" s="9">
        <f t="shared" si="197"/>
        <v>5535757043.67</v>
      </c>
      <c r="AG889" s="9">
        <f t="shared" si="198"/>
        <v>-82442999.7299998</v>
      </c>
      <c r="AH889" s="9">
        <f t="shared" si="199"/>
        <v>-104428979.66</v>
      </c>
      <c r="AI889" s="9">
        <f t="shared" si="200"/>
        <v>-122876790.37</v>
      </c>
      <c r="AJ889" s="12" t="e">
        <f>#REF!-A889</f>
        <v>#REF!</v>
      </c>
      <c r="AK889" s="16"/>
      <c r="AL889" s="9">
        <f t="shared" si="190"/>
        <v>538232708.07</v>
      </c>
      <c r="AM889" s="16"/>
      <c r="AN889" s="16"/>
      <c r="AO889" s="16"/>
      <c r="AP889" s="16"/>
      <c r="AQ889" s="12" t="e">
        <f>#REF!+#REF!+#REF!</f>
        <v>#REF!</v>
      </c>
      <c r="AR889" s="12">
        <f t="shared" si="187"/>
        <v>-4022668.52</v>
      </c>
      <c r="AS889" s="12" t="e">
        <f>#REF!-AU889+#REF!+#REF!</f>
        <v>#REF!</v>
      </c>
      <c r="AT889" s="12" t="e">
        <f>AS889-VLOOKUP(A889,[1]选股结果!$A$2:$BJ$3005,48,FALSE)*0.08</f>
        <v>#REF!</v>
      </c>
      <c r="AU889" s="12">
        <f t="shared" si="191"/>
        <v>18447810.71</v>
      </c>
      <c r="AV889" s="12" t="e">
        <f>#REF!+S889+H889</f>
        <v>#REF!</v>
      </c>
      <c r="AW889" s="12" t="e">
        <f t="shared" si="192"/>
        <v>#REF!</v>
      </c>
      <c r="AX889" s="12" t="e">
        <f t="shared" si="193"/>
        <v>#REF!</v>
      </c>
      <c r="AY889" s="12" t="e">
        <f t="shared" si="194"/>
        <v>#REF!</v>
      </c>
      <c r="AZ889" s="12">
        <f t="shared" si="188"/>
        <v>-5625124194.74</v>
      </c>
      <c r="BA889" s="12">
        <f t="shared" si="189"/>
        <v>-82442999.7299998</v>
      </c>
      <c r="BB889" s="12" t="e">
        <f t="shared" si="195"/>
        <v>#REF!</v>
      </c>
    </row>
    <row r="890" spans="1:54">
      <c r="A890" s="5" t="s">
        <v>1829</v>
      </c>
      <c r="B890" s="5" t="s">
        <v>1830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196"/>
        <v>5411631165</v>
      </c>
      <c r="AF890" s="9">
        <f t="shared" si="197"/>
        <v>4487560428</v>
      </c>
      <c r="AG890" s="9">
        <f t="shared" si="198"/>
        <v>815661604</v>
      </c>
      <c r="AH890" s="9">
        <f t="shared" si="199"/>
        <v>817678751</v>
      </c>
      <c r="AI890" s="9">
        <f t="shared" si="200"/>
        <v>704297677</v>
      </c>
      <c r="AJ890" s="12" t="e">
        <f>#REF!-A890</f>
        <v>#REF!</v>
      </c>
      <c r="AK890" s="16"/>
      <c r="AL890" s="9">
        <f t="shared" si="190"/>
        <v>427233341</v>
      </c>
      <c r="AM890" s="16"/>
      <c r="AN890" s="16"/>
      <c r="AO890" s="16"/>
      <c r="AP890" s="16"/>
      <c r="AQ890" s="12" t="e">
        <f>#REF!+#REF!+#REF!</f>
        <v>#REF!</v>
      </c>
      <c r="AR890" s="12">
        <f t="shared" si="187"/>
        <v>-2621139</v>
      </c>
      <c r="AS890" s="12" t="e">
        <f>#REF!-AU890+#REF!+#REF!</f>
        <v>#REF!</v>
      </c>
      <c r="AT890" s="12" t="e">
        <f>AS890-VLOOKUP(A890,[1]选股结果!$A$2:$BJ$3005,48,FALSE)*0.08</f>
        <v>#REF!</v>
      </c>
      <c r="AU890" s="12">
        <f t="shared" si="191"/>
        <v>113381074</v>
      </c>
      <c r="AV890" s="12" t="e">
        <f>#REF!+S890+H890</f>
        <v>#REF!</v>
      </c>
      <c r="AW890" s="12" t="e">
        <f t="shared" si="192"/>
        <v>#REF!</v>
      </c>
      <c r="AX890" s="12" t="e">
        <f t="shared" si="193"/>
        <v>#REF!</v>
      </c>
      <c r="AY890" s="12" t="e">
        <f t="shared" si="194"/>
        <v>#REF!</v>
      </c>
      <c r="AZ890" s="12">
        <f t="shared" si="188"/>
        <v>-5436802098</v>
      </c>
      <c r="BA890" s="12">
        <f t="shared" si="189"/>
        <v>815661604</v>
      </c>
      <c r="BB890" s="12" t="e">
        <f t="shared" si="195"/>
        <v>#REF!</v>
      </c>
    </row>
    <row r="891" spans="1:54">
      <c r="A891" s="5" t="s">
        <v>1831</v>
      </c>
      <c r="B891" s="5" t="s">
        <v>1832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196"/>
        <v>5409065275.26</v>
      </c>
      <c r="AF891" s="9">
        <f t="shared" si="197"/>
        <v>4030866884.23</v>
      </c>
      <c r="AG891" s="9">
        <f t="shared" si="198"/>
        <v>1451723031.72</v>
      </c>
      <c r="AH891" s="9">
        <f t="shared" si="199"/>
        <v>1464606699.9</v>
      </c>
      <c r="AI891" s="9">
        <f t="shared" si="200"/>
        <v>1263045462.09</v>
      </c>
      <c r="AJ891" s="12" t="e">
        <f>#REF!-A891</f>
        <v>#REF!</v>
      </c>
      <c r="AK891" s="16"/>
      <c r="AL891" s="9">
        <f t="shared" si="190"/>
        <v>2936550827.3</v>
      </c>
      <c r="AM891" s="16"/>
      <c r="AN891" s="16"/>
      <c r="AO891" s="16"/>
      <c r="AP891" s="16"/>
      <c r="AQ891" s="12" t="e">
        <f>#REF!+#REF!+#REF!</f>
        <v>#REF!</v>
      </c>
      <c r="AR891" s="12">
        <f t="shared" si="187"/>
        <v>-14215814.25</v>
      </c>
      <c r="AS891" s="12" t="e">
        <f>#REF!-AU891+#REF!+#REF!</f>
        <v>#REF!</v>
      </c>
      <c r="AT891" s="12" t="e">
        <f>AS891-VLOOKUP(A891,[1]选股结果!$A$2:$BJ$3005,48,FALSE)*0.08</f>
        <v>#REF!</v>
      </c>
      <c r="AU891" s="12">
        <f t="shared" si="191"/>
        <v>201561237.81</v>
      </c>
      <c r="AV891" s="12" t="e">
        <f>#REF!+S891+H891</f>
        <v>#REF!</v>
      </c>
      <c r="AW891" s="12" t="e">
        <f t="shared" si="192"/>
        <v>#REF!</v>
      </c>
      <c r="AX891" s="12" t="e">
        <f t="shared" si="193"/>
        <v>#REF!</v>
      </c>
      <c r="AY891" s="12" t="e">
        <f t="shared" si="194"/>
        <v>#REF!</v>
      </c>
      <c r="AZ891" s="12">
        <f t="shared" si="188"/>
        <v>-5480670712.95</v>
      </c>
      <c r="BA891" s="12">
        <f t="shared" si="189"/>
        <v>1451723031.72</v>
      </c>
      <c r="BB891" s="12" t="e">
        <f t="shared" si="195"/>
        <v>#REF!</v>
      </c>
    </row>
    <row r="892" spans="1:54">
      <c r="A892" s="5" t="s">
        <v>1833</v>
      </c>
      <c r="B892" s="5" t="s">
        <v>1834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196"/>
        <v>5399642882.33</v>
      </c>
      <c r="AF892" s="9">
        <f t="shared" si="197"/>
        <v>5133388058.89</v>
      </c>
      <c r="AG892" s="9">
        <f t="shared" si="198"/>
        <v>349362067.579999</v>
      </c>
      <c r="AH892" s="9">
        <f t="shared" si="199"/>
        <v>360257142.169999</v>
      </c>
      <c r="AI892" s="9">
        <f t="shared" si="200"/>
        <v>310172613.859999</v>
      </c>
      <c r="AJ892" s="12" t="e">
        <f>#REF!-A892</f>
        <v>#REF!</v>
      </c>
      <c r="AK892" s="16"/>
      <c r="AL892" s="9">
        <f t="shared" si="190"/>
        <v>360209599.34</v>
      </c>
      <c r="AM892" s="16"/>
      <c r="AN892" s="16"/>
      <c r="AO892" s="16"/>
      <c r="AP892" s="16"/>
      <c r="AQ892" s="12" t="e">
        <f>#REF!+#REF!+#REF!</f>
        <v>#REF!</v>
      </c>
      <c r="AR892" s="12">
        <f t="shared" si="187"/>
        <v>-18549907.08</v>
      </c>
      <c r="AS892" s="12" t="e">
        <f>#REF!-AU892+#REF!+#REF!</f>
        <v>#REF!</v>
      </c>
      <c r="AT892" s="12" t="e">
        <f>AS892-VLOOKUP(A892,[1]选股结果!$A$2:$BJ$3005,48,FALSE)*0.08</f>
        <v>#REF!</v>
      </c>
      <c r="AU892" s="12">
        <f t="shared" si="191"/>
        <v>50084528.31</v>
      </c>
      <c r="AV892" s="12" t="e">
        <f>#REF!+S892+H892</f>
        <v>#REF!</v>
      </c>
      <c r="AW892" s="12" t="e">
        <f t="shared" si="192"/>
        <v>#REF!</v>
      </c>
      <c r="AX892" s="12" t="e">
        <f t="shared" si="193"/>
        <v>#REF!</v>
      </c>
      <c r="AY892" s="12" t="e">
        <f t="shared" si="194"/>
        <v>#REF!</v>
      </c>
      <c r="AZ892" s="12">
        <f t="shared" si="188"/>
        <v>-5430007737.19</v>
      </c>
      <c r="BA892" s="12">
        <f t="shared" si="189"/>
        <v>349362067.579999</v>
      </c>
      <c r="BB892" s="12" t="e">
        <f t="shared" si="195"/>
        <v>#REF!</v>
      </c>
    </row>
    <row r="893" spans="1:54">
      <c r="A893" s="5" t="s">
        <v>1835</v>
      </c>
      <c r="B893" s="5" t="s">
        <v>1836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196"/>
        <v>5393856861.32</v>
      </c>
      <c r="AF893" s="9">
        <f t="shared" si="197"/>
        <v>5148730253.45</v>
      </c>
      <c r="AG893" s="9">
        <f t="shared" si="198"/>
        <v>249472742.419999</v>
      </c>
      <c r="AH893" s="9">
        <f t="shared" si="199"/>
        <v>244992049.999999</v>
      </c>
      <c r="AI893" s="9">
        <f t="shared" si="200"/>
        <v>227027661.349999</v>
      </c>
      <c r="AJ893" s="12" t="e">
        <f>#REF!-A893</f>
        <v>#REF!</v>
      </c>
      <c r="AK893" s="16"/>
      <c r="AL893" s="9">
        <f t="shared" si="190"/>
        <v>459816594.45</v>
      </c>
      <c r="AM893" s="16"/>
      <c r="AN893" s="16"/>
      <c r="AO893" s="16"/>
      <c r="AP893" s="16"/>
      <c r="AQ893" s="12" t="e">
        <f>#REF!+#REF!+#REF!</f>
        <v>#REF!</v>
      </c>
      <c r="AR893" s="12">
        <f t="shared" si="187"/>
        <v>-1556734.08</v>
      </c>
      <c r="AS893" s="12" t="e">
        <f>#REF!-AU893+#REF!+#REF!</f>
        <v>#REF!</v>
      </c>
      <c r="AT893" s="12" t="e">
        <f>AS893-VLOOKUP(A893,[1]选股结果!$A$2:$BJ$3005,48,FALSE)*0.08</f>
        <v>#REF!</v>
      </c>
      <c r="AU893" s="12">
        <f t="shared" si="191"/>
        <v>17964388.65</v>
      </c>
      <c r="AV893" s="12" t="e">
        <f>#REF!+S893+H893</f>
        <v>#REF!</v>
      </c>
      <c r="AW893" s="12" t="e">
        <f t="shared" si="192"/>
        <v>#REF!</v>
      </c>
      <c r="AX893" s="12" t="e">
        <f t="shared" si="193"/>
        <v>#REF!</v>
      </c>
      <c r="AY893" s="12" t="e">
        <f t="shared" si="194"/>
        <v>#REF!</v>
      </c>
      <c r="AZ893" s="12">
        <f t="shared" si="188"/>
        <v>-5395474828.99</v>
      </c>
      <c r="BA893" s="12">
        <f t="shared" si="189"/>
        <v>249472742.419999</v>
      </c>
      <c r="BB893" s="12" t="e">
        <f t="shared" si="195"/>
        <v>#REF!</v>
      </c>
    </row>
    <row r="894" spans="1:54">
      <c r="A894" s="5" t="s">
        <v>1837</v>
      </c>
      <c r="B894" s="5" t="s">
        <v>1838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196"/>
        <v>5370702377.45</v>
      </c>
      <c r="AF894" s="9">
        <f t="shared" si="197"/>
        <v>5200775897.05</v>
      </c>
      <c r="AG894" s="9">
        <f t="shared" si="198"/>
        <v>90706187.0200006</v>
      </c>
      <c r="AH894" s="9">
        <f t="shared" si="199"/>
        <v>92360886.9200006</v>
      </c>
      <c r="AI894" s="9">
        <f t="shared" si="200"/>
        <v>84089051.9300006</v>
      </c>
      <c r="AJ894" s="12" t="e">
        <f>#REF!-A894</f>
        <v>#REF!</v>
      </c>
      <c r="AK894" s="16"/>
      <c r="AL894" s="9">
        <f t="shared" si="190"/>
        <v>280782698.71</v>
      </c>
      <c r="AM894" s="16"/>
      <c r="AN894" s="16"/>
      <c r="AO894" s="16"/>
      <c r="AP894" s="16"/>
      <c r="AQ894" s="12" t="e">
        <f>#REF!+#REF!+#REF!</f>
        <v>#REF!</v>
      </c>
      <c r="AR894" s="12">
        <f t="shared" si="187"/>
        <v>-3857681.44</v>
      </c>
      <c r="AS894" s="12" t="e">
        <f>#REF!-AU894+#REF!+#REF!</f>
        <v>#REF!</v>
      </c>
      <c r="AT894" s="12" t="e">
        <f>AS894-VLOOKUP(A894,[1]选股结果!$A$2:$BJ$3005,48,FALSE)*0.08</f>
        <v>#REF!</v>
      </c>
      <c r="AU894" s="12">
        <f t="shared" si="191"/>
        <v>8271834.98999999</v>
      </c>
      <c r="AV894" s="12" t="e">
        <f>#REF!+S894+H894</f>
        <v>#REF!</v>
      </c>
      <c r="AW894" s="12" t="e">
        <f t="shared" si="192"/>
        <v>#REF!</v>
      </c>
      <c r="AX894" s="12" t="e">
        <f t="shared" si="193"/>
        <v>#REF!</v>
      </c>
      <c r="AY894" s="12" t="e">
        <f t="shared" si="194"/>
        <v>#REF!</v>
      </c>
      <c r="AZ894" s="12">
        <f t="shared" si="188"/>
        <v>-5486029591.14</v>
      </c>
      <c r="BA894" s="12">
        <f t="shared" si="189"/>
        <v>90706187.0200006</v>
      </c>
      <c r="BB894" s="12" t="e">
        <f t="shared" si="195"/>
        <v>#REF!</v>
      </c>
    </row>
    <row r="895" spans="1:54">
      <c r="A895" s="5" t="s">
        <v>1839</v>
      </c>
      <c r="B895" s="5" t="s">
        <v>1840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196"/>
        <v>5370422319.63</v>
      </c>
      <c r="AF895" s="9">
        <f t="shared" si="197"/>
        <v>7852298619.43</v>
      </c>
      <c r="AG895" s="9">
        <f t="shared" si="198"/>
        <v>-2281188076</v>
      </c>
      <c r="AH895" s="9">
        <f t="shared" si="199"/>
        <v>-2291779475.08</v>
      </c>
      <c r="AI895" s="9">
        <f t="shared" si="200"/>
        <v>-2559250618.19</v>
      </c>
      <c r="AJ895" s="12" t="e">
        <f>#REF!-A895</f>
        <v>#REF!</v>
      </c>
      <c r="AK895" s="16"/>
      <c r="AL895" s="9">
        <f t="shared" si="190"/>
        <v>3122516029.88</v>
      </c>
      <c r="AM895" s="16"/>
      <c r="AN895" s="16"/>
      <c r="AO895" s="16"/>
      <c r="AP895" s="16"/>
      <c r="AQ895" s="12" t="e">
        <f>#REF!+#REF!+#REF!</f>
        <v>#REF!</v>
      </c>
      <c r="AR895" s="12">
        <f t="shared" si="187"/>
        <v>-36454894.29</v>
      </c>
      <c r="AS895" s="12" t="e">
        <f>#REF!-AU895+#REF!+#REF!</f>
        <v>#REF!</v>
      </c>
      <c r="AT895" s="12" t="e">
        <f>AS895-VLOOKUP(A895,[1]选股结果!$A$2:$BJ$3005,48,FALSE)*0.08</f>
        <v>#REF!</v>
      </c>
      <c r="AU895" s="12">
        <f t="shared" si="191"/>
        <v>267471143.11</v>
      </c>
      <c r="AV895" s="12" t="e">
        <f>#REF!+S895+H895</f>
        <v>#REF!</v>
      </c>
      <c r="AW895" s="12" t="e">
        <f t="shared" si="192"/>
        <v>#REF!</v>
      </c>
      <c r="AX895" s="12" t="e">
        <f t="shared" si="193"/>
        <v>#REF!</v>
      </c>
      <c r="AY895" s="12" t="e">
        <f t="shared" si="194"/>
        <v>#REF!</v>
      </c>
      <c r="AZ895" s="12">
        <f t="shared" si="188"/>
        <v>-5935154856.19</v>
      </c>
      <c r="BA895" s="12">
        <f t="shared" si="189"/>
        <v>-2281188076</v>
      </c>
      <c r="BB895" s="12" t="e">
        <f t="shared" si="195"/>
        <v>#REF!</v>
      </c>
    </row>
    <row r="896" spans="1:54">
      <c r="A896" s="5" t="s">
        <v>1841</v>
      </c>
      <c r="B896" s="5" t="s">
        <v>1842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196"/>
        <v>5352222520.14</v>
      </c>
      <c r="AF896" s="9">
        <f t="shared" si="197"/>
        <v>4743067407.38</v>
      </c>
      <c r="AG896" s="9">
        <f t="shared" si="198"/>
        <v>748490088.56</v>
      </c>
      <c r="AH896" s="9">
        <f t="shared" si="199"/>
        <v>756325628.08</v>
      </c>
      <c r="AI896" s="9">
        <f t="shared" si="200"/>
        <v>669414617.44</v>
      </c>
      <c r="AJ896" s="12" t="e">
        <f>#REF!-A896</f>
        <v>#REF!</v>
      </c>
      <c r="AK896" s="16"/>
      <c r="AL896" s="9">
        <f t="shared" si="190"/>
        <v>1575104737.28</v>
      </c>
      <c r="AM896" s="16"/>
      <c r="AN896" s="16"/>
      <c r="AO896" s="16"/>
      <c r="AP896" s="16"/>
      <c r="AQ896" s="12" t="e">
        <f>#REF!+#REF!+#REF!</f>
        <v>#REF!</v>
      </c>
      <c r="AR896" s="12">
        <f t="shared" si="187"/>
        <v>-9896632.2</v>
      </c>
      <c r="AS896" s="12" t="e">
        <f>#REF!-AU896+#REF!+#REF!</f>
        <v>#REF!</v>
      </c>
      <c r="AT896" s="12" t="e">
        <f>AS896-VLOOKUP(A896,[1]选股结果!$A$2:$BJ$3005,48,FALSE)*0.08</f>
        <v>#REF!</v>
      </c>
      <c r="AU896" s="12">
        <f t="shared" si="191"/>
        <v>86911010.64</v>
      </c>
      <c r="AV896" s="12" t="e">
        <f>#REF!+S896+H896</f>
        <v>#REF!</v>
      </c>
      <c r="AW896" s="12" t="e">
        <f t="shared" si="192"/>
        <v>#REF!</v>
      </c>
      <c r="AX896" s="12" t="e">
        <f t="shared" si="193"/>
        <v>#REF!</v>
      </c>
      <c r="AY896" s="12" t="e">
        <f t="shared" si="194"/>
        <v>#REF!</v>
      </c>
      <c r="AZ896" s="12">
        <f t="shared" si="188"/>
        <v>-5379255613.71</v>
      </c>
      <c r="BA896" s="12">
        <f t="shared" si="189"/>
        <v>748490088.56</v>
      </c>
      <c r="BB896" s="12" t="e">
        <f t="shared" si="195"/>
        <v>#REF!</v>
      </c>
    </row>
    <row r="897" spans="1:54">
      <c r="A897" s="5" t="s">
        <v>1843</v>
      </c>
      <c r="B897" s="5" t="s">
        <v>1844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196"/>
        <v>5339086410</v>
      </c>
      <c r="AF897" s="9">
        <f t="shared" si="197"/>
        <v>3392379443.79</v>
      </c>
      <c r="AG897" s="9">
        <f t="shared" si="198"/>
        <v>1983612572.76</v>
      </c>
      <c r="AH897" s="9">
        <f t="shared" si="199"/>
        <v>1986603950.12</v>
      </c>
      <c r="AI897" s="9">
        <f t="shared" si="200"/>
        <v>1743336973.87</v>
      </c>
      <c r="AJ897" s="12" t="e">
        <f>#REF!-A897</f>
        <v>#REF!</v>
      </c>
      <c r="AK897" s="16"/>
      <c r="AL897" s="9">
        <f t="shared" si="190"/>
        <v>242587703.62</v>
      </c>
      <c r="AM897" s="16"/>
      <c r="AN897" s="16"/>
      <c r="AO897" s="16"/>
      <c r="AP897" s="16"/>
      <c r="AQ897" s="12" t="e">
        <f>#REF!+#REF!+#REF!</f>
        <v>#REF!</v>
      </c>
      <c r="AR897" s="12">
        <f t="shared" si="187"/>
        <v>-4387024.74</v>
      </c>
      <c r="AS897" s="12" t="e">
        <f>#REF!-AU897+#REF!+#REF!</f>
        <v>#REF!</v>
      </c>
      <c r="AT897" s="12" t="e">
        <f>AS897-VLOOKUP(A897,[1]选股结果!$A$2:$BJ$3005,48,FALSE)*0.08</f>
        <v>#REF!</v>
      </c>
      <c r="AU897" s="12">
        <f t="shared" si="191"/>
        <v>243266976.25</v>
      </c>
      <c r="AV897" s="12" t="e">
        <f>#REF!+S897+H897</f>
        <v>#REF!</v>
      </c>
      <c r="AW897" s="12" t="e">
        <f t="shared" si="192"/>
        <v>#REF!</v>
      </c>
      <c r="AX897" s="12" t="e">
        <f t="shared" si="193"/>
        <v>#REF!</v>
      </c>
      <c r="AY897" s="12" t="e">
        <f t="shared" si="194"/>
        <v>#REF!</v>
      </c>
      <c r="AZ897" s="12">
        <f t="shared" si="188"/>
        <v>-5681611351.86</v>
      </c>
      <c r="BA897" s="12">
        <f t="shared" si="189"/>
        <v>1983612572.76</v>
      </c>
      <c r="BB897" s="12" t="e">
        <f t="shared" si="195"/>
        <v>#REF!</v>
      </c>
    </row>
    <row r="898" spans="1:54">
      <c r="A898" s="5" t="s">
        <v>1845</v>
      </c>
      <c r="B898" s="5" t="s">
        <v>1846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196"/>
        <v>5332914944.5</v>
      </c>
      <c r="AF898" s="9">
        <f t="shared" si="197"/>
        <v>3165015195.84</v>
      </c>
      <c r="AG898" s="9">
        <f t="shared" si="198"/>
        <v>2263533248.64</v>
      </c>
      <c r="AH898" s="9">
        <f t="shared" si="199"/>
        <v>2253155675.51</v>
      </c>
      <c r="AI898" s="9">
        <f t="shared" si="200"/>
        <v>1691006487.48</v>
      </c>
      <c r="AJ898" s="12" t="e">
        <f>#REF!-A898</f>
        <v>#REF!</v>
      </c>
      <c r="AK898" s="16"/>
      <c r="AL898" s="9">
        <f t="shared" si="190"/>
        <v>1749543767.18</v>
      </c>
      <c r="AM898" s="16"/>
      <c r="AN898" s="16"/>
      <c r="AO898" s="16"/>
      <c r="AP898" s="16"/>
      <c r="AQ898" s="12" t="e">
        <f>#REF!+#REF!+#REF!</f>
        <v>#REF!</v>
      </c>
      <c r="AR898" s="12">
        <f t="shared" ref="AR898:AR961" si="201">AA898-AB898</f>
        <v>-4532267.44</v>
      </c>
      <c r="AS898" s="12" t="e">
        <f>#REF!-AU898+#REF!+#REF!</f>
        <v>#REF!</v>
      </c>
      <c r="AT898" s="12" t="e">
        <f>AS898-VLOOKUP(A898,[1]选股结果!$A$2:$BJ$3005,48,FALSE)*0.08</f>
        <v>#REF!</v>
      </c>
      <c r="AU898" s="12">
        <f t="shared" si="191"/>
        <v>562149188.03</v>
      </c>
      <c r="AV898" s="12" t="e">
        <f>#REF!+S898+H898</f>
        <v>#REF!</v>
      </c>
      <c r="AW898" s="12" t="e">
        <f t="shared" si="192"/>
        <v>#REF!</v>
      </c>
      <c r="AX898" s="12" t="e">
        <f t="shared" si="193"/>
        <v>#REF!</v>
      </c>
      <c r="AY898" s="12" t="e">
        <f t="shared" si="194"/>
        <v>#REF!</v>
      </c>
      <c r="AZ898" s="12">
        <f t="shared" ref="AZ898:AZ961" si="202">O898-S898-AA898-AB898-AC898-AD898+AK898-AE898</f>
        <v>-4966798200.23</v>
      </c>
      <c r="BA898" s="12">
        <f t="shared" ref="BA898:BA961" si="203">AG898</f>
        <v>2263533248.64</v>
      </c>
      <c r="BB898" s="12" t="e">
        <f t="shared" si="195"/>
        <v>#REF!</v>
      </c>
    </row>
    <row r="899" spans="1:54">
      <c r="A899" s="5" t="s">
        <v>1847</v>
      </c>
      <c r="B899" s="5" t="s">
        <v>1848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196"/>
        <v>5322293256.57</v>
      </c>
      <c r="AF899" s="9">
        <f t="shared" si="197"/>
        <v>5310169996.91</v>
      </c>
      <c r="AG899" s="9">
        <f t="shared" si="198"/>
        <v>453368302.62</v>
      </c>
      <c r="AH899" s="9">
        <f t="shared" si="199"/>
        <v>450873478.6</v>
      </c>
      <c r="AI899" s="9">
        <f t="shared" si="200"/>
        <v>326923138.22</v>
      </c>
      <c r="AJ899" s="12" t="e">
        <f>#REF!-A899</f>
        <v>#REF!</v>
      </c>
      <c r="AK899" s="16"/>
      <c r="AL899" s="9">
        <f t="shared" ref="AL899:AL962" si="204">O899+P899+Q899+Y899-AB899+AC899</f>
        <v>449906552.74</v>
      </c>
      <c r="AM899" s="16"/>
      <c r="AN899" s="16"/>
      <c r="AO899" s="16"/>
      <c r="AP899" s="16"/>
      <c r="AQ899" s="12" t="e">
        <f>#REF!+#REF!+#REF!</f>
        <v>#REF!</v>
      </c>
      <c r="AR899" s="12">
        <f t="shared" si="201"/>
        <v>-2713316.02</v>
      </c>
      <c r="AS899" s="12" t="e">
        <f>#REF!-AU899+#REF!+#REF!</f>
        <v>#REF!</v>
      </c>
      <c r="AT899" s="12" t="e">
        <f>AS899-VLOOKUP(A899,[1]选股结果!$A$2:$BJ$3005,48,FALSE)*0.08</f>
        <v>#REF!</v>
      </c>
      <c r="AU899" s="12">
        <f t="shared" ref="AU899:AU962" si="205">AH899-AI899</f>
        <v>123950340.38</v>
      </c>
      <c r="AV899" s="12" t="e">
        <f>#REF!+S899+H899</f>
        <v>#REF!</v>
      </c>
      <c r="AW899" s="12" t="e">
        <f t="shared" ref="AW899:AW962" si="206">AV899-AU899</f>
        <v>#REF!</v>
      </c>
      <c r="AX899" s="12" t="e">
        <f t="shared" ref="AX899:AX962" si="207">AV899-H899</f>
        <v>#REF!</v>
      </c>
      <c r="AY899" s="12" t="e">
        <f t="shared" ref="AY899:AY962" si="208">AV899-H899-AU899</f>
        <v>#REF!</v>
      </c>
      <c r="AZ899" s="12">
        <f t="shared" si="202"/>
        <v>-5725278567.37</v>
      </c>
      <c r="BA899" s="12">
        <f t="shared" si="203"/>
        <v>453368302.62</v>
      </c>
      <c r="BB899" s="12" t="e">
        <f t="shared" ref="BB899:BB962" si="209">AF899-AG899+AH899+AI899-AJ899+AL899+AM899-AO899+AN899</f>
        <v>#REF!</v>
      </c>
    </row>
    <row r="900" spans="1:54">
      <c r="A900" s="5" t="s">
        <v>1849</v>
      </c>
      <c r="B900" s="5" t="s">
        <v>1850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196"/>
        <v>5320669204</v>
      </c>
      <c r="AF900" s="9">
        <f t="shared" si="197"/>
        <v>5313000539</v>
      </c>
      <c r="AG900" s="9">
        <f t="shared" si="198"/>
        <v>-126646239</v>
      </c>
      <c r="AH900" s="9">
        <f t="shared" si="199"/>
        <v>-124791835</v>
      </c>
      <c r="AI900" s="9">
        <f t="shared" si="200"/>
        <v>-172774452</v>
      </c>
      <c r="AJ900" s="12" t="e">
        <f>#REF!-A900</f>
        <v>#REF!</v>
      </c>
      <c r="AK900" s="16"/>
      <c r="AL900" s="9">
        <f t="shared" si="204"/>
        <v>957035561</v>
      </c>
      <c r="AM900" s="16"/>
      <c r="AN900" s="16"/>
      <c r="AO900" s="16"/>
      <c r="AP900" s="16"/>
      <c r="AQ900" s="12" t="e">
        <f>#REF!+#REF!+#REF!</f>
        <v>#REF!</v>
      </c>
      <c r="AR900" s="12">
        <f t="shared" si="201"/>
        <v>-4663397</v>
      </c>
      <c r="AS900" s="12" t="e">
        <f>#REF!-AU900+#REF!+#REF!</f>
        <v>#REF!</v>
      </c>
      <c r="AT900" s="12" t="e">
        <f>AS900-VLOOKUP(A900,[1]选股结果!$A$2:$BJ$3005,48,FALSE)*0.08</f>
        <v>#REF!</v>
      </c>
      <c r="AU900" s="12">
        <f t="shared" si="205"/>
        <v>47982617</v>
      </c>
      <c r="AV900" s="12" t="e">
        <f>#REF!+S900+H900</f>
        <v>#REF!</v>
      </c>
      <c r="AW900" s="12" t="e">
        <f t="shared" si="206"/>
        <v>#REF!</v>
      </c>
      <c r="AX900" s="12" t="e">
        <f t="shared" si="207"/>
        <v>#REF!</v>
      </c>
      <c r="AY900" s="12" t="e">
        <f t="shared" si="208"/>
        <v>#REF!</v>
      </c>
      <c r="AZ900" s="12">
        <f t="shared" si="202"/>
        <v>-5376619595</v>
      </c>
      <c r="BA900" s="12">
        <f t="shared" si="203"/>
        <v>-126646239</v>
      </c>
      <c r="BB900" s="12" t="e">
        <f t="shared" si="209"/>
        <v>#REF!</v>
      </c>
    </row>
    <row r="901" spans="1:54">
      <c r="A901" s="5" t="s">
        <v>1851</v>
      </c>
      <c r="B901" s="5" t="s">
        <v>1852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196"/>
        <v>5318256491.2</v>
      </c>
      <c r="AF901" s="9">
        <f t="shared" si="197"/>
        <v>4483586461.91</v>
      </c>
      <c r="AG901" s="9">
        <f t="shared" si="198"/>
        <v>838971994.31</v>
      </c>
      <c r="AH901" s="9">
        <f t="shared" si="199"/>
        <v>841698886.88</v>
      </c>
      <c r="AI901" s="9">
        <f t="shared" si="200"/>
        <v>736051127.16</v>
      </c>
      <c r="AJ901" s="12" t="e">
        <f>#REF!-A901</f>
        <v>#REF!</v>
      </c>
      <c r="AK901" s="16"/>
      <c r="AL901" s="9">
        <f t="shared" si="204"/>
        <v>240555720.07</v>
      </c>
      <c r="AM901" s="16"/>
      <c r="AN901" s="16"/>
      <c r="AO901" s="16"/>
      <c r="AP901" s="16"/>
      <c r="AQ901" s="12" t="e">
        <f>#REF!+#REF!+#REF!</f>
        <v>#REF!</v>
      </c>
      <c r="AR901" s="12">
        <f t="shared" si="201"/>
        <v>-2884388.09</v>
      </c>
      <c r="AS901" s="12" t="e">
        <f>#REF!-AU901+#REF!+#REF!</f>
        <v>#REF!</v>
      </c>
      <c r="AT901" s="12" t="e">
        <f>AS901-VLOOKUP(A901,[1]选股结果!$A$2:$BJ$3005,48,FALSE)*0.08</f>
        <v>#REF!</v>
      </c>
      <c r="AU901" s="12">
        <f t="shared" si="205"/>
        <v>105647759.72</v>
      </c>
      <c r="AV901" s="12" t="e">
        <f>#REF!+S901+H901</f>
        <v>#REF!</v>
      </c>
      <c r="AW901" s="12" t="e">
        <f t="shared" si="206"/>
        <v>#REF!</v>
      </c>
      <c r="AX901" s="12" t="e">
        <f t="shared" si="207"/>
        <v>#REF!</v>
      </c>
      <c r="AY901" s="12" t="e">
        <f t="shared" si="208"/>
        <v>#REF!</v>
      </c>
      <c r="AZ901" s="12">
        <f t="shared" si="202"/>
        <v>-5614809169.51</v>
      </c>
      <c r="BA901" s="12">
        <f t="shared" si="203"/>
        <v>838971994.31</v>
      </c>
      <c r="BB901" s="12" t="e">
        <f t="shared" si="209"/>
        <v>#REF!</v>
      </c>
    </row>
    <row r="902" spans="1:54">
      <c r="A902" s="5" t="s">
        <v>1853</v>
      </c>
      <c r="B902" s="5" t="s">
        <v>1854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196"/>
        <v>5312945130.81</v>
      </c>
      <c r="AF902" s="9">
        <f t="shared" si="197"/>
        <v>3722648981.07</v>
      </c>
      <c r="AG902" s="9">
        <f t="shared" si="198"/>
        <v>1984001771.66</v>
      </c>
      <c r="AH902" s="9">
        <f t="shared" si="199"/>
        <v>2033723170.09</v>
      </c>
      <c r="AI902" s="9">
        <f t="shared" si="200"/>
        <v>1649993182.51</v>
      </c>
      <c r="AJ902" s="12" t="e">
        <f>#REF!-A902</f>
        <v>#REF!</v>
      </c>
      <c r="AK902" s="16"/>
      <c r="AL902" s="9">
        <f t="shared" si="204"/>
        <v>749834050.59</v>
      </c>
      <c r="AM902" s="16"/>
      <c r="AN902" s="16"/>
      <c r="AO902" s="16"/>
      <c r="AP902" s="16"/>
      <c r="AQ902" s="12" t="e">
        <f>#REF!+#REF!+#REF!</f>
        <v>#REF!</v>
      </c>
      <c r="AR902" s="12">
        <f t="shared" si="201"/>
        <v>-57185509.26</v>
      </c>
      <c r="AS902" s="12" t="e">
        <f>#REF!-AU902+#REF!+#REF!</f>
        <v>#REF!</v>
      </c>
      <c r="AT902" s="12" t="e">
        <f>AS902-VLOOKUP(A902,[1]选股结果!$A$2:$BJ$3005,48,FALSE)*0.08</f>
        <v>#REF!</v>
      </c>
      <c r="AU902" s="12">
        <f t="shared" si="205"/>
        <v>383729987.58</v>
      </c>
      <c r="AV902" s="12" t="e">
        <f>#REF!+S902+H902</f>
        <v>#REF!</v>
      </c>
      <c r="AW902" s="12" t="e">
        <f t="shared" si="206"/>
        <v>#REF!</v>
      </c>
      <c r="AX902" s="12" t="e">
        <f t="shared" si="207"/>
        <v>#REF!</v>
      </c>
      <c r="AY902" s="12" t="e">
        <f t="shared" si="208"/>
        <v>#REF!</v>
      </c>
      <c r="AZ902" s="12">
        <f t="shared" si="202"/>
        <v>-5732415311.16</v>
      </c>
      <c r="BA902" s="12">
        <f t="shared" si="203"/>
        <v>1984001771.66</v>
      </c>
      <c r="BB902" s="12" t="e">
        <f t="shared" si="209"/>
        <v>#REF!</v>
      </c>
    </row>
    <row r="903" spans="1:54">
      <c r="A903" s="5" t="s">
        <v>1855</v>
      </c>
      <c r="B903" s="5" t="s">
        <v>1856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196"/>
        <v>5310430255.86</v>
      </c>
      <c r="AF903" s="9">
        <f t="shared" si="197"/>
        <v>5272189873.76</v>
      </c>
      <c r="AG903" s="9">
        <f t="shared" si="198"/>
        <v>20106023.2499994</v>
      </c>
      <c r="AH903" s="9">
        <f t="shared" si="199"/>
        <v>19794302.3799994</v>
      </c>
      <c r="AI903" s="9">
        <f t="shared" si="200"/>
        <v>15277771.1099994</v>
      </c>
      <c r="AJ903" s="12" t="e">
        <f>#REF!-A903</f>
        <v>#REF!</v>
      </c>
      <c r="AK903" s="16"/>
      <c r="AL903" s="9">
        <f t="shared" si="204"/>
        <v>46388563.52</v>
      </c>
      <c r="AM903" s="16"/>
      <c r="AN903" s="16"/>
      <c r="AO903" s="16"/>
      <c r="AP903" s="16"/>
      <c r="AQ903" s="12" t="e">
        <f>#REF!+#REF!+#REF!</f>
        <v>#REF!</v>
      </c>
      <c r="AR903" s="12">
        <f t="shared" si="201"/>
        <v>-982230.93</v>
      </c>
      <c r="AS903" s="12" t="e">
        <f>#REF!-AU903+#REF!+#REF!</f>
        <v>#REF!</v>
      </c>
      <c r="AT903" s="12" t="e">
        <f>AS903-VLOOKUP(A903,[1]选股结果!$A$2:$BJ$3005,48,FALSE)*0.08</f>
        <v>#REF!</v>
      </c>
      <c r="AU903" s="12">
        <f t="shared" si="205"/>
        <v>4516531.27</v>
      </c>
      <c r="AV903" s="12" t="e">
        <f>#REF!+S903+H903</f>
        <v>#REF!</v>
      </c>
      <c r="AW903" s="12" t="e">
        <f t="shared" si="206"/>
        <v>#REF!</v>
      </c>
      <c r="AX903" s="12" t="e">
        <f t="shared" si="207"/>
        <v>#REF!</v>
      </c>
      <c r="AY903" s="12" t="e">
        <f t="shared" si="208"/>
        <v>#REF!</v>
      </c>
      <c r="AZ903" s="12">
        <f t="shared" si="202"/>
        <v>-5315868028.79</v>
      </c>
      <c r="BA903" s="12">
        <f t="shared" si="203"/>
        <v>20106023.2499994</v>
      </c>
      <c r="BB903" s="12" t="e">
        <f t="shared" si="209"/>
        <v>#REF!</v>
      </c>
    </row>
    <row r="904" spans="1:54">
      <c r="A904" s="5" t="s">
        <v>1857</v>
      </c>
      <c r="B904" s="5" t="s">
        <v>1858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196"/>
        <v>5310255530.07</v>
      </c>
      <c r="AF904" s="9">
        <f t="shared" si="197"/>
        <v>3882930768.81</v>
      </c>
      <c r="AG904" s="9">
        <f t="shared" si="198"/>
        <v>1449298003.68</v>
      </c>
      <c r="AH904" s="9">
        <f t="shared" si="199"/>
        <v>1459249245.52</v>
      </c>
      <c r="AI904" s="9">
        <f t="shared" si="200"/>
        <v>1266654278.07</v>
      </c>
      <c r="AJ904" s="12" t="e">
        <f>#REF!-A904</f>
        <v>#REF!</v>
      </c>
      <c r="AK904" s="16"/>
      <c r="AL904" s="9">
        <f t="shared" si="204"/>
        <v>913600592.44</v>
      </c>
      <c r="AM904" s="16"/>
      <c r="AN904" s="16"/>
      <c r="AO904" s="16"/>
      <c r="AP904" s="16"/>
      <c r="AQ904" s="12" t="e">
        <f>#REF!+#REF!+#REF!</f>
        <v>#REF!</v>
      </c>
      <c r="AR904" s="12">
        <f t="shared" si="201"/>
        <v>-12718206.2</v>
      </c>
      <c r="AS904" s="12" t="e">
        <f>#REF!-AU904+#REF!+#REF!</f>
        <v>#REF!</v>
      </c>
      <c r="AT904" s="12" t="e">
        <f>AS904-VLOOKUP(A904,[1]选股结果!$A$2:$BJ$3005,48,FALSE)*0.08</f>
        <v>#REF!</v>
      </c>
      <c r="AU904" s="12">
        <f t="shared" si="205"/>
        <v>192594967.45</v>
      </c>
      <c r="AV904" s="12" t="e">
        <f>#REF!+S904+H904</f>
        <v>#REF!</v>
      </c>
      <c r="AW904" s="12" t="e">
        <f t="shared" si="206"/>
        <v>#REF!</v>
      </c>
      <c r="AX904" s="12" t="e">
        <f t="shared" si="207"/>
        <v>#REF!</v>
      </c>
      <c r="AY904" s="12" t="e">
        <f t="shared" si="208"/>
        <v>#REF!</v>
      </c>
      <c r="AZ904" s="12">
        <f t="shared" si="202"/>
        <v>-5453796293.23</v>
      </c>
      <c r="BA904" s="12">
        <f t="shared" si="203"/>
        <v>1449298003.68</v>
      </c>
      <c r="BB904" s="12" t="e">
        <f t="shared" si="209"/>
        <v>#REF!</v>
      </c>
    </row>
    <row r="905" spans="1:54">
      <c r="A905" s="5" t="s">
        <v>1859</v>
      </c>
      <c r="B905" s="5" t="s">
        <v>1860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196"/>
        <v>5306937000</v>
      </c>
      <c r="AF905" s="9">
        <f t="shared" si="197"/>
        <v>68422000</v>
      </c>
      <c r="AG905" s="9">
        <f t="shared" si="198"/>
        <v>3951844000</v>
      </c>
      <c r="AH905" s="9">
        <f t="shared" si="199"/>
        <v>3949923000</v>
      </c>
      <c r="AI905" s="9">
        <f t="shared" si="200"/>
        <v>3728962000</v>
      </c>
      <c r="AJ905" s="12" t="e">
        <f>#REF!-A905</f>
        <v>#REF!</v>
      </c>
      <c r="AK905" s="16"/>
      <c r="AL905" s="9">
        <f t="shared" si="204"/>
        <v>70343000</v>
      </c>
      <c r="AM905" s="16"/>
      <c r="AN905" s="16"/>
      <c r="AO905" s="16"/>
      <c r="AP905" s="16"/>
      <c r="AQ905" s="12" t="e">
        <f>#REF!+#REF!+#REF!</f>
        <v>#REF!</v>
      </c>
      <c r="AR905" s="12">
        <f t="shared" si="201"/>
        <v>-1139000</v>
      </c>
      <c r="AS905" s="12" t="e">
        <f>#REF!-AU905+#REF!+#REF!</f>
        <v>#REF!</v>
      </c>
      <c r="AT905" s="12" t="e">
        <f>AS905-VLOOKUP(A905,[1]选股结果!$A$2:$BJ$3005,48,FALSE)*0.08</f>
        <v>#REF!</v>
      </c>
      <c r="AU905" s="12">
        <f t="shared" si="205"/>
        <v>220961000</v>
      </c>
      <c r="AV905" s="12" t="e">
        <f>#REF!+S905+H905</f>
        <v>#REF!</v>
      </c>
      <c r="AW905" s="12" t="e">
        <f t="shared" si="206"/>
        <v>#REF!</v>
      </c>
      <c r="AX905" s="12" t="e">
        <f t="shared" si="207"/>
        <v>#REF!</v>
      </c>
      <c r="AY905" s="12" t="e">
        <f t="shared" si="208"/>
        <v>#REF!</v>
      </c>
      <c r="AZ905" s="12">
        <f t="shared" si="202"/>
        <v>-5463675000</v>
      </c>
      <c r="BA905" s="12">
        <f t="shared" si="203"/>
        <v>3951844000</v>
      </c>
      <c r="BB905" s="12" t="e">
        <f t="shared" si="209"/>
        <v>#REF!</v>
      </c>
    </row>
    <row r="906" spans="1:54">
      <c r="A906" s="5" t="s">
        <v>1861</v>
      </c>
      <c r="B906" s="5" t="s">
        <v>1862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196"/>
        <v>5306838376.41</v>
      </c>
      <c r="AF906" s="9">
        <f t="shared" si="197"/>
        <v>4421720963.61</v>
      </c>
      <c r="AG906" s="9">
        <f t="shared" si="198"/>
        <v>777385838.02</v>
      </c>
      <c r="AH906" s="9">
        <f t="shared" si="199"/>
        <v>780433743.57</v>
      </c>
      <c r="AI906" s="9">
        <f t="shared" si="200"/>
        <v>696105737.46</v>
      </c>
      <c r="AJ906" s="12" t="e">
        <f>#REF!-A906</f>
        <v>#REF!</v>
      </c>
      <c r="AK906" s="16"/>
      <c r="AL906" s="9">
        <f t="shared" si="204"/>
        <v>353582356.52</v>
      </c>
      <c r="AM906" s="16"/>
      <c r="AN906" s="16"/>
      <c r="AO906" s="16"/>
      <c r="AP906" s="16"/>
      <c r="AQ906" s="12" t="e">
        <f>#REF!+#REF!+#REF!</f>
        <v>#REF!</v>
      </c>
      <c r="AR906" s="12">
        <f t="shared" si="201"/>
        <v>-11472530.57</v>
      </c>
      <c r="AS906" s="12" t="e">
        <f>#REF!-AU906+#REF!+#REF!</f>
        <v>#REF!</v>
      </c>
      <c r="AT906" s="12" t="e">
        <f>AS906-VLOOKUP(A906,[1]选股结果!$A$2:$BJ$3005,48,FALSE)*0.08</f>
        <v>#REF!</v>
      </c>
      <c r="AU906" s="12">
        <f t="shared" si="205"/>
        <v>84328006.11</v>
      </c>
      <c r="AV906" s="12" t="e">
        <f>#REF!+S906+H906</f>
        <v>#REF!</v>
      </c>
      <c r="AW906" s="12" t="e">
        <f t="shared" si="206"/>
        <v>#REF!</v>
      </c>
      <c r="AX906" s="12" t="e">
        <f t="shared" si="207"/>
        <v>#REF!</v>
      </c>
      <c r="AY906" s="12" t="e">
        <f t="shared" si="208"/>
        <v>#REF!</v>
      </c>
      <c r="AZ906" s="12">
        <f t="shared" si="202"/>
        <v>-5465654558.76</v>
      </c>
      <c r="BA906" s="12">
        <f t="shared" si="203"/>
        <v>777385838.02</v>
      </c>
      <c r="BB906" s="12" t="e">
        <f t="shared" si="209"/>
        <v>#REF!</v>
      </c>
    </row>
    <row r="907" spans="1:54">
      <c r="A907" s="5" t="s">
        <v>1863</v>
      </c>
      <c r="B907" s="5" t="s">
        <v>1864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10">C907</f>
        <v>5297877268.33</v>
      </c>
      <c r="AF907" s="9">
        <f t="shared" ref="AF907:AF970" si="211">(G907+O907+P907+Q907+R907)+S907</f>
        <v>5245437593.39</v>
      </c>
      <c r="AG907" s="9">
        <f t="shared" ref="AG907:AG970" si="212">AE907-AF907+T907+V907+W907-X907-Y907+Z907+AA907</f>
        <v>304472496.680001</v>
      </c>
      <c r="AH907" s="9">
        <f t="shared" ref="AH907:AH970" si="213">AG907+AB907-AC907</f>
        <v>304851500.960001</v>
      </c>
      <c r="AI907" s="9">
        <f t="shared" ref="AI907:AI970" si="214">AH907-AD907</f>
        <v>228212432.280001</v>
      </c>
      <c r="AJ907" s="12" t="e">
        <f>#REF!-A907</f>
        <v>#REF!</v>
      </c>
      <c r="AK907" s="16"/>
      <c r="AL907" s="9">
        <f t="shared" si="204"/>
        <v>617180809.93</v>
      </c>
      <c r="AM907" s="16"/>
      <c r="AN907" s="16"/>
      <c r="AO907" s="16"/>
      <c r="AP907" s="16"/>
      <c r="AQ907" s="12" t="e">
        <f>#REF!+#REF!+#REF!</f>
        <v>#REF!</v>
      </c>
      <c r="AR907" s="12">
        <f t="shared" si="201"/>
        <v>-12068609.99</v>
      </c>
      <c r="AS907" s="12" t="e">
        <f>#REF!-AU907+#REF!+#REF!</f>
        <v>#REF!</v>
      </c>
      <c r="AT907" s="12" t="e">
        <f>AS907-VLOOKUP(A907,[1]选股结果!$A$2:$BJ$3005,48,FALSE)*0.08</f>
        <v>#REF!</v>
      </c>
      <c r="AU907" s="12">
        <f t="shared" si="205"/>
        <v>76639068.68</v>
      </c>
      <c r="AV907" s="12" t="e">
        <f>#REF!+S907+H907</f>
        <v>#REF!</v>
      </c>
      <c r="AW907" s="12" t="e">
        <f t="shared" si="206"/>
        <v>#REF!</v>
      </c>
      <c r="AX907" s="12" t="e">
        <f t="shared" si="207"/>
        <v>#REF!</v>
      </c>
      <c r="AY907" s="12" t="e">
        <f t="shared" si="208"/>
        <v>#REF!</v>
      </c>
      <c r="AZ907" s="12">
        <f t="shared" si="202"/>
        <v>-5492219431.72</v>
      </c>
      <c r="BA907" s="12">
        <f t="shared" si="203"/>
        <v>304472496.680001</v>
      </c>
      <c r="BB907" s="12" t="e">
        <f t="shared" si="209"/>
        <v>#REF!</v>
      </c>
    </row>
    <row r="908" spans="1:54">
      <c r="A908" s="5" t="s">
        <v>1865</v>
      </c>
      <c r="B908" s="5" t="s">
        <v>1866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10"/>
        <v>5293719525.61</v>
      </c>
      <c r="AF908" s="9">
        <f t="shared" si="211"/>
        <v>4938234801.02</v>
      </c>
      <c r="AG908" s="9">
        <f t="shared" si="212"/>
        <v>411817520.119999</v>
      </c>
      <c r="AH908" s="9">
        <f t="shared" si="213"/>
        <v>410182405.179999</v>
      </c>
      <c r="AI908" s="9">
        <f t="shared" si="214"/>
        <v>350635023.089999</v>
      </c>
      <c r="AJ908" s="12" t="e">
        <f>#REF!-A908</f>
        <v>#REF!</v>
      </c>
      <c r="AK908" s="16"/>
      <c r="AL908" s="9">
        <f t="shared" si="204"/>
        <v>146035355.43</v>
      </c>
      <c r="AM908" s="16"/>
      <c r="AN908" s="16"/>
      <c r="AO908" s="16"/>
      <c r="AP908" s="16"/>
      <c r="AQ908" s="12" t="e">
        <f>#REF!+#REF!+#REF!</f>
        <v>#REF!</v>
      </c>
      <c r="AR908" s="12">
        <f t="shared" si="201"/>
        <v>-717945.59</v>
      </c>
      <c r="AS908" s="12" t="e">
        <f>#REF!-AU908+#REF!+#REF!</f>
        <v>#REF!</v>
      </c>
      <c r="AT908" s="12" t="e">
        <f>AS908-VLOOKUP(A908,[1]选股结果!$A$2:$BJ$3005,48,FALSE)*0.08</f>
        <v>#REF!</v>
      </c>
      <c r="AU908" s="12">
        <f t="shared" si="205"/>
        <v>59547382.09</v>
      </c>
      <c r="AV908" s="12" t="e">
        <f>#REF!+S908+H908</f>
        <v>#REF!</v>
      </c>
      <c r="AW908" s="12" t="e">
        <f t="shared" si="206"/>
        <v>#REF!</v>
      </c>
      <c r="AX908" s="12" t="e">
        <f t="shared" si="207"/>
        <v>#REF!</v>
      </c>
      <c r="AY908" s="12" t="e">
        <f t="shared" si="208"/>
        <v>#REF!</v>
      </c>
      <c r="AZ908" s="12">
        <f t="shared" si="202"/>
        <v>-5409533600.71</v>
      </c>
      <c r="BA908" s="12">
        <f t="shared" si="203"/>
        <v>411817520.119999</v>
      </c>
      <c r="BB908" s="12" t="e">
        <f t="shared" si="209"/>
        <v>#REF!</v>
      </c>
    </row>
    <row r="909" spans="1:54">
      <c r="A909" s="5" t="s">
        <v>1867</v>
      </c>
      <c r="B909" s="5" t="s">
        <v>1868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10"/>
        <v>5285451033.27</v>
      </c>
      <c r="AF909" s="9">
        <f t="shared" si="211"/>
        <v>4553976539.27</v>
      </c>
      <c r="AG909" s="9">
        <f t="shared" si="212"/>
        <v>731818909.04</v>
      </c>
      <c r="AH909" s="9">
        <f t="shared" si="213"/>
        <v>718249707.7</v>
      </c>
      <c r="AI909" s="9">
        <f t="shared" si="214"/>
        <v>530064007.48</v>
      </c>
      <c r="AJ909" s="12" t="e">
        <f>#REF!-A909</f>
        <v>#REF!</v>
      </c>
      <c r="AK909" s="16"/>
      <c r="AL909" s="9">
        <f t="shared" si="204"/>
        <v>1593261337.42</v>
      </c>
      <c r="AM909" s="16"/>
      <c r="AN909" s="16"/>
      <c r="AO909" s="16"/>
      <c r="AP909" s="16"/>
      <c r="AQ909" s="12" t="e">
        <f>#REF!+#REF!+#REF!</f>
        <v>#REF!</v>
      </c>
      <c r="AR909" s="12">
        <f t="shared" si="201"/>
        <v>-13897157.64</v>
      </c>
      <c r="AS909" s="12" t="e">
        <f>#REF!-AU909+#REF!+#REF!</f>
        <v>#REF!</v>
      </c>
      <c r="AT909" s="12" t="e">
        <f>AS909-VLOOKUP(A909,[1]选股结果!$A$2:$BJ$3005,48,FALSE)*0.08</f>
        <v>#REF!</v>
      </c>
      <c r="AU909" s="12">
        <f t="shared" si="205"/>
        <v>188185700.22</v>
      </c>
      <c r="AV909" s="12" t="e">
        <f>#REF!+S909+H909</f>
        <v>#REF!</v>
      </c>
      <c r="AW909" s="12" t="e">
        <f t="shared" si="206"/>
        <v>#REF!</v>
      </c>
      <c r="AX909" s="12" t="e">
        <f t="shared" si="207"/>
        <v>#REF!</v>
      </c>
      <c r="AY909" s="12" t="e">
        <f t="shared" si="208"/>
        <v>#REF!</v>
      </c>
      <c r="AZ909" s="12">
        <f t="shared" si="202"/>
        <v>-5404673500.49</v>
      </c>
      <c r="BA909" s="12">
        <f t="shared" si="203"/>
        <v>731818909.04</v>
      </c>
      <c r="BB909" s="12" t="e">
        <f t="shared" si="209"/>
        <v>#REF!</v>
      </c>
    </row>
    <row r="910" spans="1:54">
      <c r="A910" s="5" t="s">
        <v>1869</v>
      </c>
      <c r="B910" s="5" t="s">
        <v>1870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10"/>
        <v>5284843776.57</v>
      </c>
      <c r="AF910" s="9">
        <f t="shared" si="211"/>
        <v>5225577280.84</v>
      </c>
      <c r="AG910" s="9">
        <f t="shared" si="212"/>
        <v>61083286.2999995</v>
      </c>
      <c r="AH910" s="9">
        <f t="shared" si="213"/>
        <v>61739021.8399995</v>
      </c>
      <c r="AI910" s="9">
        <f t="shared" si="214"/>
        <v>47454489.1899995</v>
      </c>
      <c r="AJ910" s="12" t="e">
        <f>#REF!-A910</f>
        <v>#REF!</v>
      </c>
      <c r="AK910" s="16"/>
      <c r="AL910" s="9">
        <f t="shared" si="204"/>
        <v>42267630.6</v>
      </c>
      <c r="AM910" s="16"/>
      <c r="AN910" s="16"/>
      <c r="AO910" s="16"/>
      <c r="AP910" s="16"/>
      <c r="AQ910" s="12" t="e">
        <f>#REF!+#REF!+#REF!</f>
        <v>#REF!</v>
      </c>
      <c r="AR910" s="12">
        <f t="shared" si="201"/>
        <v>-870932.72</v>
      </c>
      <c r="AS910" s="12" t="e">
        <f>#REF!-AU910+#REF!+#REF!</f>
        <v>#REF!</v>
      </c>
      <c r="AT910" s="12" t="e">
        <f>AS910-VLOOKUP(A910,[1]选股结果!$A$2:$BJ$3005,48,FALSE)*0.08</f>
        <v>#REF!</v>
      </c>
      <c r="AU910" s="12">
        <f t="shared" si="205"/>
        <v>14284532.65</v>
      </c>
      <c r="AV910" s="12" t="e">
        <f>#REF!+S910+H910</f>
        <v>#REF!</v>
      </c>
      <c r="AW910" s="12" t="e">
        <f t="shared" si="206"/>
        <v>#REF!</v>
      </c>
      <c r="AX910" s="12" t="e">
        <f t="shared" si="207"/>
        <v>#REF!</v>
      </c>
      <c r="AY910" s="12" t="e">
        <f t="shared" si="208"/>
        <v>#REF!</v>
      </c>
      <c r="AZ910" s="12">
        <f t="shared" si="202"/>
        <v>-5323462176.1</v>
      </c>
      <c r="BA910" s="12">
        <f t="shared" si="203"/>
        <v>61083286.2999995</v>
      </c>
      <c r="BB910" s="12" t="e">
        <f t="shared" si="209"/>
        <v>#REF!</v>
      </c>
    </row>
    <row r="911" spans="1:54">
      <c r="A911" s="5" t="s">
        <v>1871</v>
      </c>
      <c r="B911" s="5" t="s">
        <v>1872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10"/>
        <v>5261549942.99</v>
      </c>
      <c r="AF911" s="9">
        <f t="shared" si="211"/>
        <v>5215188428.13</v>
      </c>
      <c r="AG911" s="9">
        <f t="shared" si="212"/>
        <v>-699598.070000347</v>
      </c>
      <c r="AH911" s="9">
        <f t="shared" si="213"/>
        <v>13184132.7999997</v>
      </c>
      <c r="AI911" s="9">
        <f t="shared" si="214"/>
        <v>12353496.7899997</v>
      </c>
      <c r="AJ911" s="12" t="e">
        <f>#REF!-A911</f>
        <v>#REF!</v>
      </c>
      <c r="AK911" s="16"/>
      <c r="AL911" s="9">
        <f t="shared" si="204"/>
        <v>209613611.42</v>
      </c>
      <c r="AM911" s="16"/>
      <c r="AN911" s="16"/>
      <c r="AO911" s="16"/>
      <c r="AP911" s="16"/>
      <c r="AQ911" s="12" t="e">
        <f>#REF!+#REF!+#REF!</f>
        <v>#REF!</v>
      </c>
      <c r="AR911" s="12">
        <f t="shared" si="201"/>
        <v>-14114004.11</v>
      </c>
      <c r="AS911" s="12" t="e">
        <f>#REF!-AU911+#REF!+#REF!</f>
        <v>#REF!</v>
      </c>
      <c r="AT911" s="12" t="e">
        <f>AS911-VLOOKUP(A911,[1]选股结果!$A$2:$BJ$3005,48,FALSE)*0.08</f>
        <v>#REF!</v>
      </c>
      <c r="AU911" s="12">
        <f t="shared" si="205"/>
        <v>830636.010000002</v>
      </c>
      <c r="AV911" s="12" t="e">
        <f>#REF!+S911+H911</f>
        <v>#REF!</v>
      </c>
      <c r="AW911" s="12" t="e">
        <f t="shared" si="206"/>
        <v>#REF!</v>
      </c>
      <c r="AX911" s="12" t="e">
        <f t="shared" si="207"/>
        <v>#REF!</v>
      </c>
      <c r="AY911" s="12" t="e">
        <f t="shared" si="208"/>
        <v>#REF!</v>
      </c>
      <c r="AZ911" s="12">
        <f t="shared" si="202"/>
        <v>-5340808179.35</v>
      </c>
      <c r="BA911" s="12">
        <f t="shared" si="203"/>
        <v>-699598.070000347</v>
      </c>
      <c r="BB911" s="12" t="e">
        <f t="shared" si="209"/>
        <v>#REF!</v>
      </c>
    </row>
    <row r="912" spans="1:54">
      <c r="A912" s="5" t="s">
        <v>1873</v>
      </c>
      <c r="B912" s="5" t="s">
        <v>1874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10"/>
        <v>5246795340.03</v>
      </c>
      <c r="AF912" s="9">
        <f t="shared" si="211"/>
        <v>5038584531.75</v>
      </c>
      <c r="AG912" s="9">
        <f t="shared" si="212"/>
        <v>166341504.459998</v>
      </c>
      <c r="AH912" s="9">
        <f t="shared" si="213"/>
        <v>166072977.319998</v>
      </c>
      <c r="AI912" s="9">
        <f t="shared" si="214"/>
        <v>150033768.729998</v>
      </c>
      <c r="AJ912" s="12" t="e">
        <f>#REF!-A912</f>
        <v>#REF!</v>
      </c>
      <c r="AK912" s="16"/>
      <c r="AL912" s="9">
        <f t="shared" si="204"/>
        <v>304501271.75</v>
      </c>
      <c r="AM912" s="16"/>
      <c r="AN912" s="16"/>
      <c r="AO912" s="16"/>
      <c r="AP912" s="16"/>
      <c r="AQ912" s="12" t="e">
        <f>#REF!+#REF!+#REF!</f>
        <v>#REF!</v>
      </c>
      <c r="AR912" s="12">
        <f t="shared" si="201"/>
        <v>-1156524.08</v>
      </c>
      <c r="AS912" s="12" t="e">
        <f>#REF!-AU912+#REF!+#REF!</f>
        <v>#REF!</v>
      </c>
      <c r="AT912" s="12" t="e">
        <f>AS912-VLOOKUP(A912,[1]选股结果!$A$2:$BJ$3005,48,FALSE)*0.08</f>
        <v>#REF!</v>
      </c>
      <c r="AU912" s="12">
        <f t="shared" si="205"/>
        <v>16039208.59</v>
      </c>
      <c r="AV912" s="12" t="e">
        <f>#REF!+S912+H912</f>
        <v>#REF!</v>
      </c>
      <c r="AW912" s="12" t="e">
        <f t="shared" si="206"/>
        <v>#REF!</v>
      </c>
      <c r="AX912" s="12" t="e">
        <f t="shared" si="207"/>
        <v>#REF!</v>
      </c>
      <c r="AY912" s="12" t="e">
        <f t="shared" si="208"/>
        <v>#REF!</v>
      </c>
      <c r="AZ912" s="12">
        <f t="shared" si="202"/>
        <v>-5280833729.05</v>
      </c>
      <c r="BA912" s="12">
        <f t="shared" si="203"/>
        <v>166341504.459998</v>
      </c>
      <c r="BB912" s="12" t="e">
        <f t="shared" si="209"/>
        <v>#REF!</v>
      </c>
    </row>
    <row r="913" spans="1:54">
      <c r="A913" s="5" t="s">
        <v>1875</v>
      </c>
      <c r="B913" s="5" t="s">
        <v>1876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10"/>
        <v>5241732532.63</v>
      </c>
      <c r="AF913" s="9">
        <f t="shared" si="211"/>
        <v>3736644157.2</v>
      </c>
      <c r="AG913" s="9">
        <f t="shared" si="212"/>
        <v>1757252703.73</v>
      </c>
      <c r="AH913" s="9">
        <f t="shared" si="213"/>
        <v>1722637251.2</v>
      </c>
      <c r="AI913" s="9">
        <f t="shared" si="214"/>
        <v>1303811824.57</v>
      </c>
      <c r="AJ913" s="12" t="e">
        <f>#REF!-A913</f>
        <v>#REF!</v>
      </c>
      <c r="AK913" s="16"/>
      <c r="AL913" s="9">
        <f t="shared" si="204"/>
        <v>482981559.43</v>
      </c>
      <c r="AM913" s="16"/>
      <c r="AN913" s="16"/>
      <c r="AO913" s="16"/>
      <c r="AP913" s="16"/>
      <c r="AQ913" s="12" t="e">
        <f>#REF!+#REF!+#REF!</f>
        <v>#REF!</v>
      </c>
      <c r="AR913" s="12">
        <f t="shared" si="201"/>
        <v>-2575366.9</v>
      </c>
      <c r="AS913" s="12" t="e">
        <f>#REF!-AU913+#REF!+#REF!</f>
        <v>#REF!</v>
      </c>
      <c r="AT913" s="12" t="e">
        <f>AS913-VLOOKUP(A913,[1]选股结果!$A$2:$BJ$3005,48,FALSE)*0.08</f>
        <v>#REF!</v>
      </c>
      <c r="AU913" s="12">
        <f t="shared" si="205"/>
        <v>418825426.63</v>
      </c>
      <c r="AV913" s="12" t="e">
        <f>#REF!+S913+H913</f>
        <v>#REF!</v>
      </c>
      <c r="AW913" s="12" t="e">
        <f t="shared" si="206"/>
        <v>#REF!</v>
      </c>
      <c r="AX913" s="12" t="e">
        <f t="shared" si="207"/>
        <v>#REF!</v>
      </c>
      <c r="AY913" s="12" t="e">
        <f t="shared" si="208"/>
        <v>#REF!</v>
      </c>
      <c r="AZ913" s="12">
        <f t="shared" si="202"/>
        <v>-5585661483.1</v>
      </c>
      <c r="BA913" s="12">
        <f t="shared" si="203"/>
        <v>1757252703.73</v>
      </c>
      <c r="BB913" s="12" t="e">
        <f t="shared" si="209"/>
        <v>#REF!</v>
      </c>
    </row>
    <row r="914" spans="1:54">
      <c r="A914" s="5" t="s">
        <v>1877</v>
      </c>
      <c r="B914" s="5" t="s">
        <v>1878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10"/>
        <v>5222002604.31</v>
      </c>
      <c r="AF914" s="9">
        <f t="shared" si="211"/>
        <v>4388168464.1</v>
      </c>
      <c r="AG914" s="9">
        <f t="shared" si="212"/>
        <v>761282577.890001</v>
      </c>
      <c r="AH914" s="9">
        <f t="shared" si="213"/>
        <v>762028069.450001</v>
      </c>
      <c r="AI914" s="9">
        <f t="shared" si="214"/>
        <v>682479594.690001</v>
      </c>
      <c r="AJ914" s="12" t="e">
        <f>#REF!-A914</f>
        <v>#REF!</v>
      </c>
      <c r="AK914" s="16"/>
      <c r="AL914" s="9">
        <f t="shared" si="204"/>
        <v>356919113.87</v>
      </c>
      <c r="AM914" s="16"/>
      <c r="AN914" s="16"/>
      <c r="AO914" s="16"/>
      <c r="AP914" s="16"/>
      <c r="AQ914" s="12" t="e">
        <f>#REF!+#REF!+#REF!</f>
        <v>#REF!</v>
      </c>
      <c r="AR914" s="12">
        <f t="shared" si="201"/>
        <v>-3999003.42</v>
      </c>
      <c r="AS914" s="12" t="e">
        <f>#REF!-AU914+#REF!+#REF!</f>
        <v>#REF!</v>
      </c>
      <c r="AT914" s="12" t="e">
        <f>AS914-VLOOKUP(A914,[1]选股结果!$A$2:$BJ$3005,48,FALSE)*0.08</f>
        <v>#REF!</v>
      </c>
      <c r="AU914" s="12">
        <f t="shared" si="205"/>
        <v>79548474.76</v>
      </c>
      <c r="AV914" s="12" t="e">
        <f>#REF!+S914+H914</f>
        <v>#REF!</v>
      </c>
      <c r="AW914" s="12" t="e">
        <f t="shared" si="206"/>
        <v>#REF!</v>
      </c>
      <c r="AX914" s="12" t="e">
        <f t="shared" si="207"/>
        <v>#REF!</v>
      </c>
      <c r="AY914" s="12" t="e">
        <f t="shared" si="208"/>
        <v>#REF!</v>
      </c>
      <c r="AZ914" s="12">
        <f t="shared" si="202"/>
        <v>-5413497503.49</v>
      </c>
      <c r="BA914" s="12">
        <f t="shared" si="203"/>
        <v>761282577.890001</v>
      </c>
      <c r="BB914" s="12" t="e">
        <f t="shared" si="209"/>
        <v>#REF!</v>
      </c>
    </row>
    <row r="915" spans="1:54">
      <c r="A915" s="5" t="s">
        <v>1879</v>
      </c>
      <c r="B915" s="5" t="s">
        <v>1880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10"/>
        <v>5214356868.21</v>
      </c>
      <c r="AF915" s="9">
        <f t="shared" si="211"/>
        <v>4396883224.7</v>
      </c>
      <c r="AG915" s="9">
        <f t="shared" si="212"/>
        <v>1167687206.62</v>
      </c>
      <c r="AH915" s="9">
        <f t="shared" si="213"/>
        <v>1160339055.79</v>
      </c>
      <c r="AI915" s="9">
        <f t="shared" si="214"/>
        <v>1013902761.78</v>
      </c>
      <c r="AJ915" s="12" t="e">
        <f>#REF!-A915</f>
        <v>#REF!</v>
      </c>
      <c r="AK915" s="16"/>
      <c r="AL915" s="9">
        <f t="shared" si="204"/>
        <v>218684168.49</v>
      </c>
      <c r="AM915" s="16"/>
      <c r="AN915" s="16"/>
      <c r="AO915" s="16"/>
      <c r="AP915" s="16"/>
      <c r="AQ915" s="12" t="e">
        <f>#REF!+#REF!+#REF!</f>
        <v>#REF!</v>
      </c>
      <c r="AR915" s="12">
        <f t="shared" si="201"/>
        <v>-5411561.51</v>
      </c>
      <c r="AS915" s="12" t="e">
        <f>#REF!-AU915+#REF!+#REF!</f>
        <v>#REF!</v>
      </c>
      <c r="AT915" s="12" t="e">
        <f>AS915-VLOOKUP(A915,[1]选股结果!$A$2:$BJ$3005,48,FALSE)*0.08</f>
        <v>#REF!</v>
      </c>
      <c r="AU915" s="12">
        <f t="shared" si="205"/>
        <v>146436294.01</v>
      </c>
      <c r="AV915" s="12" t="e">
        <f>#REF!+S915+H915</f>
        <v>#REF!</v>
      </c>
      <c r="AW915" s="12" t="e">
        <f t="shared" si="206"/>
        <v>#REF!</v>
      </c>
      <c r="AX915" s="12" t="e">
        <f t="shared" si="207"/>
        <v>#REF!</v>
      </c>
      <c r="AY915" s="12" t="e">
        <f t="shared" si="208"/>
        <v>#REF!</v>
      </c>
      <c r="AZ915" s="12">
        <f t="shared" si="202"/>
        <v>-5542560653.01</v>
      </c>
      <c r="BA915" s="12">
        <f t="shared" si="203"/>
        <v>1167687206.62</v>
      </c>
      <c r="BB915" s="12" t="e">
        <f t="shared" si="209"/>
        <v>#REF!</v>
      </c>
    </row>
    <row r="916" spans="1:54">
      <c r="A916" s="5" t="s">
        <v>1881</v>
      </c>
      <c r="B916" s="5" t="s">
        <v>1882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10"/>
        <v>5205038563.68</v>
      </c>
      <c r="AF916" s="9">
        <f t="shared" si="211"/>
        <v>3914443022.95</v>
      </c>
      <c r="AG916" s="9">
        <f t="shared" si="212"/>
        <v>1202360569.02</v>
      </c>
      <c r="AH916" s="9">
        <f t="shared" si="213"/>
        <v>1314246331.35</v>
      </c>
      <c r="AI916" s="9">
        <f t="shared" si="214"/>
        <v>1148781400.94</v>
      </c>
      <c r="AJ916" s="12" t="e">
        <f>#REF!-A916</f>
        <v>#REF!</v>
      </c>
      <c r="AK916" s="16"/>
      <c r="AL916" s="9">
        <f t="shared" si="204"/>
        <v>91076478.16</v>
      </c>
      <c r="AM916" s="16"/>
      <c r="AN916" s="16"/>
      <c r="AO916" s="16"/>
      <c r="AP916" s="16"/>
      <c r="AQ916" s="12" t="e">
        <f>#REF!+#REF!+#REF!</f>
        <v>#REF!</v>
      </c>
      <c r="AR916" s="12">
        <f t="shared" si="201"/>
        <v>-123978869.8</v>
      </c>
      <c r="AS916" s="12" t="e">
        <f>#REF!-AU916+#REF!+#REF!</f>
        <v>#REF!</v>
      </c>
      <c r="AT916" s="12" t="e">
        <f>AS916-VLOOKUP(A916,[1]选股结果!$A$2:$BJ$3005,48,FALSE)*0.08</f>
        <v>#REF!</v>
      </c>
      <c r="AU916" s="12">
        <f t="shared" si="205"/>
        <v>165464930.41</v>
      </c>
      <c r="AV916" s="12" t="e">
        <f>#REF!+S916+H916</f>
        <v>#REF!</v>
      </c>
      <c r="AW916" s="12" t="e">
        <f t="shared" si="206"/>
        <v>#REF!</v>
      </c>
      <c r="AX916" s="12" t="e">
        <f t="shared" si="207"/>
        <v>#REF!</v>
      </c>
      <c r="AY916" s="12" t="e">
        <f t="shared" si="208"/>
        <v>#REF!</v>
      </c>
      <c r="AZ916" s="12">
        <f t="shared" si="202"/>
        <v>-6193340891.39</v>
      </c>
      <c r="BA916" s="12">
        <f t="shared" si="203"/>
        <v>1202360569.02</v>
      </c>
      <c r="BB916" s="12" t="e">
        <f t="shared" si="209"/>
        <v>#REF!</v>
      </c>
    </row>
    <row r="917" spans="1:54">
      <c r="A917" s="5" t="s">
        <v>1883</v>
      </c>
      <c r="B917" s="5" t="s">
        <v>1884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10"/>
        <v>5204474875.13</v>
      </c>
      <c r="AF917" s="9">
        <f t="shared" si="211"/>
        <v>5482912600.23</v>
      </c>
      <c r="AG917" s="9">
        <f t="shared" si="212"/>
        <v>354687765.790001</v>
      </c>
      <c r="AH917" s="9">
        <f t="shared" si="213"/>
        <v>410409901.420001</v>
      </c>
      <c r="AI917" s="9">
        <f t="shared" si="214"/>
        <v>329756362.520001</v>
      </c>
      <c r="AJ917" s="12" t="e">
        <f>#REF!-A917</f>
        <v>#REF!</v>
      </c>
      <c r="AK917" s="16"/>
      <c r="AL917" s="9">
        <f t="shared" si="204"/>
        <v>861839882.56</v>
      </c>
      <c r="AM917" s="16"/>
      <c r="AN917" s="16"/>
      <c r="AO917" s="16"/>
      <c r="AP917" s="16"/>
      <c r="AQ917" s="12" t="e">
        <f>#REF!+#REF!+#REF!</f>
        <v>#REF!</v>
      </c>
      <c r="AR917" s="12">
        <f t="shared" si="201"/>
        <v>-58186129.88</v>
      </c>
      <c r="AS917" s="12" t="e">
        <f>#REF!-AU917+#REF!+#REF!</f>
        <v>#REF!</v>
      </c>
      <c r="AT917" s="12" t="e">
        <f>AS917-VLOOKUP(A917,[1]选股结果!$A$2:$BJ$3005,48,FALSE)*0.08</f>
        <v>#REF!</v>
      </c>
      <c r="AU917" s="12">
        <f t="shared" si="205"/>
        <v>80653538.9</v>
      </c>
      <c r="AV917" s="12" t="e">
        <f>#REF!+S917+H917</f>
        <v>#REF!</v>
      </c>
      <c r="AW917" s="12" t="e">
        <f t="shared" si="206"/>
        <v>#REF!</v>
      </c>
      <c r="AX917" s="12" t="e">
        <f t="shared" si="207"/>
        <v>#REF!</v>
      </c>
      <c r="AY917" s="12" t="e">
        <f t="shared" si="208"/>
        <v>#REF!</v>
      </c>
      <c r="AZ917" s="12">
        <f t="shared" si="202"/>
        <v>-5638862610.9</v>
      </c>
      <c r="BA917" s="12">
        <f t="shared" si="203"/>
        <v>354687765.790001</v>
      </c>
      <c r="BB917" s="12" t="e">
        <f t="shared" si="209"/>
        <v>#REF!</v>
      </c>
    </row>
    <row r="918" spans="1:54">
      <c r="A918" s="5" t="s">
        <v>1885</v>
      </c>
      <c r="B918" s="5" t="s">
        <v>1886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10"/>
        <v>5189107598.04</v>
      </c>
      <c r="AF918" s="9">
        <f t="shared" si="211"/>
        <v>4835670686.3</v>
      </c>
      <c r="AG918" s="9">
        <f t="shared" si="212"/>
        <v>616275814.83</v>
      </c>
      <c r="AH918" s="9">
        <f t="shared" si="213"/>
        <v>626349213.9</v>
      </c>
      <c r="AI918" s="9">
        <f t="shared" si="214"/>
        <v>546381031.71</v>
      </c>
      <c r="AJ918" s="12" t="e">
        <f>#REF!-A918</f>
        <v>#REF!</v>
      </c>
      <c r="AK918" s="16"/>
      <c r="AL918" s="9">
        <f t="shared" si="204"/>
        <v>455317245.91</v>
      </c>
      <c r="AM918" s="16"/>
      <c r="AN918" s="16"/>
      <c r="AO918" s="16"/>
      <c r="AP918" s="16"/>
      <c r="AQ918" s="12" t="e">
        <f>#REF!+#REF!+#REF!</f>
        <v>#REF!</v>
      </c>
      <c r="AR918" s="12">
        <f t="shared" si="201"/>
        <v>-12272337.08</v>
      </c>
      <c r="AS918" s="12" t="e">
        <f>#REF!-AU918+#REF!+#REF!</f>
        <v>#REF!</v>
      </c>
      <c r="AT918" s="12" t="e">
        <f>AS918-VLOOKUP(A918,[1]选股结果!$A$2:$BJ$3005,48,FALSE)*0.08</f>
        <v>#REF!</v>
      </c>
      <c r="AU918" s="12">
        <f t="shared" si="205"/>
        <v>79968182.1899999</v>
      </c>
      <c r="AV918" s="12" t="e">
        <f>#REF!+S918+H918</f>
        <v>#REF!</v>
      </c>
      <c r="AW918" s="12" t="e">
        <f t="shared" si="206"/>
        <v>#REF!</v>
      </c>
      <c r="AX918" s="12" t="e">
        <f t="shared" si="207"/>
        <v>#REF!</v>
      </c>
      <c r="AY918" s="12" t="e">
        <f t="shared" si="208"/>
        <v>#REF!</v>
      </c>
      <c r="AZ918" s="12">
        <f t="shared" si="202"/>
        <v>-5285351157.65</v>
      </c>
      <c r="BA918" s="12">
        <f t="shared" si="203"/>
        <v>616275814.83</v>
      </c>
      <c r="BB918" s="12" t="e">
        <f t="shared" si="209"/>
        <v>#REF!</v>
      </c>
    </row>
    <row r="919" spans="1:54">
      <c r="A919" s="5" t="s">
        <v>1887</v>
      </c>
      <c r="B919" s="5" t="s">
        <v>1888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10"/>
        <v>5182171537.89</v>
      </c>
      <c r="AF919" s="9">
        <f t="shared" si="211"/>
        <v>4637901695.81</v>
      </c>
      <c r="AG919" s="9">
        <f t="shared" si="212"/>
        <v>524658940.700001</v>
      </c>
      <c r="AH919" s="9">
        <f t="shared" si="213"/>
        <v>579303193.320001</v>
      </c>
      <c r="AI919" s="9">
        <f t="shared" si="214"/>
        <v>513377290.940001</v>
      </c>
      <c r="AJ919" s="12" t="e">
        <f>#REF!-A919</f>
        <v>#REF!</v>
      </c>
      <c r="AK919" s="16"/>
      <c r="AL919" s="9">
        <f t="shared" si="204"/>
        <v>503572207.17</v>
      </c>
      <c r="AM919" s="16"/>
      <c r="AN919" s="16"/>
      <c r="AO919" s="16"/>
      <c r="AP919" s="16"/>
      <c r="AQ919" s="12" t="e">
        <f>#REF!+#REF!+#REF!</f>
        <v>#REF!</v>
      </c>
      <c r="AR919" s="12">
        <f t="shared" si="201"/>
        <v>-214744201.61</v>
      </c>
      <c r="AS919" s="12" t="e">
        <f>#REF!-AU919+#REF!+#REF!</f>
        <v>#REF!</v>
      </c>
      <c r="AT919" s="12" t="e">
        <f>AS919-VLOOKUP(A919,[1]选股结果!$A$2:$BJ$3005,48,FALSE)*0.08</f>
        <v>#REF!</v>
      </c>
      <c r="AU919" s="12">
        <f t="shared" si="205"/>
        <v>65925902.38</v>
      </c>
      <c r="AV919" s="12" t="e">
        <f>#REF!+S919+H919</f>
        <v>#REF!</v>
      </c>
      <c r="AW919" s="12" t="e">
        <f t="shared" si="206"/>
        <v>#REF!</v>
      </c>
      <c r="AX919" s="12" t="e">
        <f t="shared" si="207"/>
        <v>#REF!</v>
      </c>
      <c r="AY919" s="12" t="e">
        <f t="shared" si="208"/>
        <v>#REF!</v>
      </c>
      <c r="AZ919" s="12">
        <f t="shared" si="202"/>
        <v>-5573283430.82</v>
      </c>
      <c r="BA919" s="12">
        <f t="shared" si="203"/>
        <v>524658940.700001</v>
      </c>
      <c r="BB919" s="12" t="e">
        <f t="shared" si="209"/>
        <v>#REF!</v>
      </c>
    </row>
    <row r="920" spans="1:54">
      <c r="A920" s="5" t="s">
        <v>1889</v>
      </c>
      <c r="B920" s="5" t="s">
        <v>1890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10"/>
        <v>5164080336.85</v>
      </c>
      <c r="AF920" s="9">
        <f t="shared" si="211"/>
        <v>5100638035.48</v>
      </c>
      <c r="AG920" s="9">
        <f t="shared" si="212"/>
        <v>87998655.6700008</v>
      </c>
      <c r="AH920" s="9">
        <f t="shared" si="213"/>
        <v>87918416.0900008</v>
      </c>
      <c r="AI920" s="9">
        <f t="shared" si="214"/>
        <v>63527312.4900008</v>
      </c>
      <c r="AJ920" s="12" t="e">
        <f>#REF!-A920</f>
        <v>#REF!</v>
      </c>
      <c r="AK920" s="16"/>
      <c r="AL920" s="9">
        <f t="shared" si="204"/>
        <v>106370416.49</v>
      </c>
      <c r="AM920" s="16"/>
      <c r="AN920" s="16"/>
      <c r="AO920" s="16"/>
      <c r="AP920" s="16"/>
      <c r="AQ920" s="12" t="e">
        <f>#REF!+#REF!+#REF!</f>
        <v>#REF!</v>
      </c>
      <c r="AR920" s="12">
        <f t="shared" si="201"/>
        <v>-451138.21</v>
      </c>
      <c r="AS920" s="12" t="e">
        <f>#REF!-AU920+#REF!+#REF!</f>
        <v>#REF!</v>
      </c>
      <c r="AT920" s="12" t="e">
        <f>AS920-VLOOKUP(A920,[1]选股结果!$A$2:$BJ$3005,48,FALSE)*0.08</f>
        <v>#REF!</v>
      </c>
      <c r="AU920" s="12">
        <f t="shared" si="205"/>
        <v>24391103.6</v>
      </c>
      <c r="AV920" s="12" t="e">
        <f>#REF!+S920+H920</f>
        <v>#REF!</v>
      </c>
      <c r="AW920" s="12" t="e">
        <f t="shared" si="206"/>
        <v>#REF!</v>
      </c>
      <c r="AX920" s="12" t="e">
        <f t="shared" si="207"/>
        <v>#REF!</v>
      </c>
      <c r="AY920" s="12" t="e">
        <f t="shared" si="208"/>
        <v>#REF!</v>
      </c>
      <c r="AZ920" s="12">
        <f t="shared" si="202"/>
        <v>-5172913285.93</v>
      </c>
      <c r="BA920" s="12">
        <f t="shared" si="203"/>
        <v>87998655.6700008</v>
      </c>
      <c r="BB920" s="12" t="e">
        <f t="shared" si="209"/>
        <v>#REF!</v>
      </c>
    </row>
    <row r="921" spans="1:54">
      <c r="A921" s="5" t="s">
        <v>1891</v>
      </c>
      <c r="B921" s="5" t="s">
        <v>1892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10"/>
        <v>5103632532.88</v>
      </c>
      <c r="AF921" s="9">
        <f t="shared" si="211"/>
        <v>4550349761.95</v>
      </c>
      <c r="AG921" s="9">
        <f t="shared" si="212"/>
        <v>749315798.65</v>
      </c>
      <c r="AH921" s="9">
        <f t="shared" si="213"/>
        <v>756683000.02</v>
      </c>
      <c r="AI921" s="9">
        <f t="shared" si="214"/>
        <v>636983765.15</v>
      </c>
      <c r="AJ921" s="12" t="e">
        <f>#REF!-A921</f>
        <v>#REF!</v>
      </c>
      <c r="AK921" s="16"/>
      <c r="AL921" s="9">
        <f t="shared" si="204"/>
        <v>532078378.27</v>
      </c>
      <c r="AM921" s="16"/>
      <c r="AN921" s="16"/>
      <c r="AO921" s="16"/>
      <c r="AP921" s="16"/>
      <c r="AQ921" s="12" t="e">
        <f>#REF!+#REF!+#REF!</f>
        <v>#REF!</v>
      </c>
      <c r="AR921" s="12">
        <f t="shared" si="201"/>
        <v>-15308166.91</v>
      </c>
      <c r="AS921" s="12" t="e">
        <f>#REF!-AU921+#REF!+#REF!</f>
        <v>#REF!</v>
      </c>
      <c r="AT921" s="12" t="e">
        <f>AS921-VLOOKUP(A921,[1]选股结果!$A$2:$BJ$3005,48,FALSE)*0.08</f>
        <v>#REF!</v>
      </c>
      <c r="AU921" s="12">
        <f t="shared" si="205"/>
        <v>119699234.87</v>
      </c>
      <c r="AV921" s="12" t="e">
        <f>#REF!+S921+H921</f>
        <v>#REF!</v>
      </c>
      <c r="AW921" s="12" t="e">
        <f t="shared" si="206"/>
        <v>#REF!</v>
      </c>
      <c r="AX921" s="12" t="e">
        <f t="shared" si="207"/>
        <v>#REF!</v>
      </c>
      <c r="AY921" s="12" t="e">
        <f t="shared" si="208"/>
        <v>#REF!</v>
      </c>
      <c r="AZ921" s="12">
        <f t="shared" si="202"/>
        <v>-5274112489.43</v>
      </c>
      <c r="BA921" s="12">
        <f t="shared" si="203"/>
        <v>749315798.65</v>
      </c>
      <c r="BB921" s="12" t="e">
        <f t="shared" si="209"/>
        <v>#REF!</v>
      </c>
    </row>
    <row r="922" spans="1:54">
      <c r="A922" s="5" t="s">
        <v>1893</v>
      </c>
      <c r="B922" s="5" t="s">
        <v>1894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10"/>
        <v>5092644764.83</v>
      </c>
      <c r="AF922" s="9">
        <f t="shared" si="211"/>
        <v>4505545244.21</v>
      </c>
      <c r="AG922" s="9">
        <f t="shared" si="212"/>
        <v>502925139.78</v>
      </c>
      <c r="AH922" s="9">
        <f t="shared" si="213"/>
        <v>507747740.11</v>
      </c>
      <c r="AI922" s="9">
        <f t="shared" si="214"/>
        <v>432408530.4</v>
      </c>
      <c r="AJ922" s="12" t="e">
        <f>#REF!-A922</f>
        <v>#REF!</v>
      </c>
      <c r="AK922" s="16"/>
      <c r="AL922" s="9">
        <f t="shared" si="204"/>
        <v>1790232379.67</v>
      </c>
      <c r="AM922" s="16"/>
      <c r="AN922" s="16"/>
      <c r="AO922" s="16"/>
      <c r="AP922" s="16"/>
      <c r="AQ922" s="12" t="e">
        <f>#REF!+#REF!+#REF!</f>
        <v>#REF!</v>
      </c>
      <c r="AR922" s="12">
        <f t="shared" si="201"/>
        <v>-9244374.94</v>
      </c>
      <c r="AS922" s="12" t="e">
        <f>#REF!-AU922+#REF!+#REF!</f>
        <v>#REF!</v>
      </c>
      <c r="AT922" s="12" t="e">
        <f>AS922-VLOOKUP(A922,[1]选股结果!$A$2:$BJ$3005,48,FALSE)*0.08</f>
        <v>#REF!</v>
      </c>
      <c r="AU922" s="12">
        <f t="shared" si="205"/>
        <v>75339209.71</v>
      </c>
      <c r="AV922" s="12" t="e">
        <f>#REF!+S922+H922</f>
        <v>#REF!</v>
      </c>
      <c r="AW922" s="12" t="e">
        <f t="shared" si="206"/>
        <v>#REF!</v>
      </c>
      <c r="AX922" s="12" t="e">
        <f t="shared" si="207"/>
        <v>#REF!</v>
      </c>
      <c r="AY922" s="12" t="e">
        <f t="shared" si="208"/>
        <v>#REF!</v>
      </c>
      <c r="AZ922" s="12">
        <f t="shared" si="202"/>
        <v>-5194330455.25</v>
      </c>
      <c r="BA922" s="12">
        <f t="shared" si="203"/>
        <v>502925139.78</v>
      </c>
      <c r="BB922" s="12" t="e">
        <f t="shared" si="209"/>
        <v>#REF!</v>
      </c>
    </row>
    <row r="923" spans="1:54">
      <c r="A923" s="5" t="s">
        <v>1895</v>
      </c>
      <c r="B923" s="5" t="s">
        <v>1896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10"/>
        <v>5090859951.73</v>
      </c>
      <c r="AF923" s="9">
        <f t="shared" si="211"/>
        <v>3783071067.41</v>
      </c>
      <c r="AG923" s="9">
        <f t="shared" si="212"/>
        <v>1446179631.85</v>
      </c>
      <c r="AH923" s="9">
        <f t="shared" si="213"/>
        <v>1441080225.35</v>
      </c>
      <c r="AI923" s="9">
        <f t="shared" si="214"/>
        <v>1193938688.57</v>
      </c>
      <c r="AJ923" s="12" t="e">
        <f>#REF!-A923</f>
        <v>#REF!</v>
      </c>
      <c r="AK923" s="16"/>
      <c r="AL923" s="9">
        <f t="shared" si="204"/>
        <v>295954706.13</v>
      </c>
      <c r="AM923" s="16"/>
      <c r="AN923" s="16"/>
      <c r="AO923" s="16"/>
      <c r="AP923" s="16"/>
      <c r="AQ923" s="12" t="e">
        <f>#REF!+#REF!+#REF!</f>
        <v>#REF!</v>
      </c>
      <c r="AR923" s="12">
        <f t="shared" si="201"/>
        <v>-3480060.63</v>
      </c>
      <c r="AS923" s="12" t="e">
        <f>#REF!-AU923+#REF!+#REF!</f>
        <v>#REF!</v>
      </c>
      <c r="AT923" s="12" t="e">
        <f>AS923-VLOOKUP(A923,[1]选股结果!$A$2:$BJ$3005,48,FALSE)*0.08</f>
        <v>#REF!</v>
      </c>
      <c r="AU923" s="12">
        <f t="shared" si="205"/>
        <v>247141536.78</v>
      </c>
      <c r="AV923" s="12" t="e">
        <f>#REF!+S923+H923</f>
        <v>#REF!</v>
      </c>
      <c r="AW923" s="12" t="e">
        <f t="shared" si="206"/>
        <v>#REF!</v>
      </c>
      <c r="AX923" s="12" t="e">
        <f t="shared" si="207"/>
        <v>#REF!</v>
      </c>
      <c r="AY923" s="12" t="e">
        <f t="shared" si="208"/>
        <v>#REF!</v>
      </c>
      <c r="AZ923" s="12">
        <f t="shared" si="202"/>
        <v>-5405526075.47</v>
      </c>
      <c r="BA923" s="12">
        <f t="shared" si="203"/>
        <v>1446179631.85</v>
      </c>
      <c r="BB923" s="12" t="e">
        <f t="shared" si="209"/>
        <v>#REF!</v>
      </c>
    </row>
    <row r="924" spans="1:54">
      <c r="A924" s="5" t="s">
        <v>1897</v>
      </c>
      <c r="B924" s="5" t="s">
        <v>1898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10"/>
        <v>5087676678.13</v>
      </c>
      <c r="AF924" s="9">
        <f t="shared" si="211"/>
        <v>4992813459.07</v>
      </c>
      <c r="AG924" s="9">
        <f t="shared" si="212"/>
        <v>148854436.78</v>
      </c>
      <c r="AH924" s="9">
        <f t="shared" si="213"/>
        <v>151133449.4</v>
      </c>
      <c r="AI924" s="9">
        <f t="shared" si="214"/>
        <v>112649210.47</v>
      </c>
      <c r="AJ924" s="12" t="e">
        <f>#REF!-A924</f>
        <v>#REF!</v>
      </c>
      <c r="AK924" s="16"/>
      <c r="AL924" s="9">
        <f t="shared" si="204"/>
        <v>130581316.54</v>
      </c>
      <c r="AM924" s="16"/>
      <c r="AN924" s="16"/>
      <c r="AO924" s="16"/>
      <c r="AP924" s="16"/>
      <c r="AQ924" s="12" t="e">
        <f>#REF!+#REF!+#REF!</f>
        <v>#REF!</v>
      </c>
      <c r="AR924" s="12">
        <f t="shared" si="201"/>
        <v>-2301441.99</v>
      </c>
      <c r="AS924" s="12" t="e">
        <f>#REF!-AU924+#REF!+#REF!</f>
        <v>#REF!</v>
      </c>
      <c r="AT924" s="12" t="e">
        <f>AS924-VLOOKUP(A924,[1]选股结果!$A$2:$BJ$3005,48,FALSE)*0.08</f>
        <v>#REF!</v>
      </c>
      <c r="AU924" s="12">
        <f t="shared" si="205"/>
        <v>38484238.93</v>
      </c>
      <c r="AV924" s="12" t="e">
        <f>#REF!+S924+H924</f>
        <v>#REF!</v>
      </c>
      <c r="AW924" s="12" t="e">
        <f t="shared" si="206"/>
        <v>#REF!</v>
      </c>
      <c r="AX924" s="12" t="e">
        <f t="shared" si="207"/>
        <v>#REF!</v>
      </c>
      <c r="AY924" s="12" t="e">
        <f t="shared" si="208"/>
        <v>#REF!</v>
      </c>
      <c r="AZ924" s="12">
        <f t="shared" si="202"/>
        <v>-5508459635.04</v>
      </c>
      <c r="BA924" s="12">
        <f t="shared" si="203"/>
        <v>148854436.78</v>
      </c>
      <c r="BB924" s="12" t="e">
        <f t="shared" si="209"/>
        <v>#REF!</v>
      </c>
    </row>
    <row r="925" spans="1:54">
      <c r="A925" s="5" t="s">
        <v>1899</v>
      </c>
      <c r="B925" s="5" t="s">
        <v>1900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10"/>
        <v>5080086494.5</v>
      </c>
      <c r="AF925" s="9">
        <f t="shared" si="211"/>
        <v>4834804984.71</v>
      </c>
      <c r="AG925" s="9">
        <f t="shared" si="212"/>
        <v>377193810.890001</v>
      </c>
      <c r="AH925" s="9">
        <f t="shared" si="213"/>
        <v>370107793.530001</v>
      </c>
      <c r="AI925" s="9">
        <f t="shared" si="214"/>
        <v>331031619.960001</v>
      </c>
      <c r="AJ925" s="12" t="e">
        <f>#REF!-A925</f>
        <v>#REF!</v>
      </c>
      <c r="AK925" s="16"/>
      <c r="AL925" s="9">
        <f t="shared" si="204"/>
        <v>529262850.18</v>
      </c>
      <c r="AM925" s="16"/>
      <c r="AN925" s="16"/>
      <c r="AO925" s="16"/>
      <c r="AP925" s="16"/>
      <c r="AQ925" s="12" t="e">
        <f>#REF!+#REF!+#REF!</f>
        <v>#REF!</v>
      </c>
      <c r="AR925" s="12">
        <f t="shared" si="201"/>
        <v>-1448049.27</v>
      </c>
      <c r="AS925" s="12" t="e">
        <f>#REF!-AU925+#REF!+#REF!</f>
        <v>#REF!</v>
      </c>
      <c r="AT925" s="12" t="e">
        <f>AS925-VLOOKUP(A925,[1]选股结果!$A$2:$BJ$3005,48,FALSE)*0.08</f>
        <v>#REF!</v>
      </c>
      <c r="AU925" s="12">
        <f t="shared" si="205"/>
        <v>39076173.57</v>
      </c>
      <c r="AV925" s="12" t="e">
        <f>#REF!+S925+H925</f>
        <v>#REF!</v>
      </c>
      <c r="AW925" s="12" t="e">
        <f t="shared" si="206"/>
        <v>#REF!</v>
      </c>
      <c r="AX925" s="12" t="e">
        <f t="shared" si="207"/>
        <v>#REF!</v>
      </c>
      <c r="AY925" s="12" t="e">
        <f t="shared" si="208"/>
        <v>#REF!</v>
      </c>
      <c r="AZ925" s="12">
        <f t="shared" si="202"/>
        <v>-4959698889.84</v>
      </c>
      <c r="BA925" s="12">
        <f t="shared" si="203"/>
        <v>377193810.890001</v>
      </c>
      <c r="BB925" s="12" t="e">
        <f t="shared" si="209"/>
        <v>#REF!</v>
      </c>
    </row>
    <row r="926" spans="1:54">
      <c r="A926" s="5" t="s">
        <v>1901</v>
      </c>
      <c r="B926" s="5" t="s">
        <v>1902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10"/>
        <v>5080079889.5</v>
      </c>
      <c r="AF926" s="9">
        <f t="shared" si="211"/>
        <v>27123243.22</v>
      </c>
      <c r="AG926" s="9">
        <f t="shared" si="212"/>
        <v>6656433555.97</v>
      </c>
      <c r="AH926" s="9">
        <f t="shared" si="213"/>
        <v>6663091383.15</v>
      </c>
      <c r="AI926" s="9">
        <f t="shared" si="214"/>
        <v>6306237264.12</v>
      </c>
      <c r="AJ926" s="12" t="e">
        <f>#REF!-A926</f>
        <v>#REF!</v>
      </c>
      <c r="AK926" s="16"/>
      <c r="AL926" s="9">
        <f t="shared" si="204"/>
        <v>20465416.04</v>
      </c>
      <c r="AM926" s="16"/>
      <c r="AN926" s="16"/>
      <c r="AO926" s="16"/>
      <c r="AP926" s="16"/>
      <c r="AQ926" s="12" t="e">
        <f>#REF!+#REF!+#REF!</f>
        <v>#REF!</v>
      </c>
      <c r="AR926" s="12">
        <f t="shared" si="201"/>
        <v>-9158231.15</v>
      </c>
      <c r="AS926" s="12" t="e">
        <f>#REF!-AU926+#REF!+#REF!</f>
        <v>#REF!</v>
      </c>
      <c r="AT926" s="12" t="e">
        <f>AS926-VLOOKUP(A926,[1]选股结果!$A$2:$BJ$3005,48,FALSE)*0.08</f>
        <v>#REF!</v>
      </c>
      <c r="AU926" s="12">
        <f t="shared" si="205"/>
        <v>356854119.03</v>
      </c>
      <c r="AV926" s="12" t="e">
        <f>#REF!+S926+H926</f>
        <v>#REF!</v>
      </c>
      <c r="AW926" s="12" t="e">
        <f t="shared" si="206"/>
        <v>#REF!</v>
      </c>
      <c r="AX926" s="12" t="e">
        <f t="shared" si="207"/>
        <v>#REF!</v>
      </c>
      <c r="AY926" s="12" t="e">
        <f t="shared" si="208"/>
        <v>#REF!</v>
      </c>
      <c r="AZ926" s="12">
        <f t="shared" si="202"/>
        <v>-5421469400.43</v>
      </c>
      <c r="BA926" s="12">
        <f t="shared" si="203"/>
        <v>6656433555.97</v>
      </c>
      <c r="BB926" s="12" t="e">
        <f t="shared" si="209"/>
        <v>#REF!</v>
      </c>
    </row>
    <row r="927" spans="1:54">
      <c r="A927" s="5" t="s">
        <v>1903</v>
      </c>
      <c r="B927" s="5" t="s">
        <v>1904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10"/>
        <v>5079705991.98</v>
      </c>
      <c r="AF927" s="9">
        <f t="shared" si="211"/>
        <v>4683308071.76</v>
      </c>
      <c r="AG927" s="9">
        <f t="shared" si="212"/>
        <v>361986048.849999</v>
      </c>
      <c r="AH927" s="9">
        <f t="shared" si="213"/>
        <v>362376568.259999</v>
      </c>
      <c r="AI927" s="9">
        <f t="shared" si="214"/>
        <v>248264657.769999</v>
      </c>
      <c r="AJ927" s="12" t="e">
        <f>#REF!-A927</f>
        <v>#REF!</v>
      </c>
      <c r="AK927" s="16"/>
      <c r="AL927" s="9">
        <f t="shared" si="204"/>
        <v>935608929.18</v>
      </c>
      <c r="AM927" s="16"/>
      <c r="AN927" s="16"/>
      <c r="AO927" s="16"/>
      <c r="AP927" s="16"/>
      <c r="AQ927" s="12" t="e">
        <f>#REF!+#REF!+#REF!</f>
        <v>#REF!</v>
      </c>
      <c r="AR927" s="12">
        <f t="shared" si="201"/>
        <v>-2726165.93</v>
      </c>
      <c r="AS927" s="12" t="e">
        <f>#REF!-AU927+#REF!+#REF!</f>
        <v>#REF!</v>
      </c>
      <c r="AT927" s="12" t="e">
        <f>AS927-VLOOKUP(A927,[1]选股结果!$A$2:$BJ$3005,48,FALSE)*0.08</f>
        <v>#REF!</v>
      </c>
      <c r="AU927" s="12">
        <f t="shared" si="205"/>
        <v>114111910.49</v>
      </c>
      <c r="AV927" s="12" t="e">
        <f>#REF!+S927+H927</f>
        <v>#REF!</v>
      </c>
      <c r="AW927" s="12" t="e">
        <f t="shared" si="206"/>
        <v>#REF!</v>
      </c>
      <c r="AX927" s="12" t="e">
        <f t="shared" si="207"/>
        <v>#REF!</v>
      </c>
      <c r="AY927" s="12" t="e">
        <f t="shared" si="208"/>
        <v>#REF!</v>
      </c>
      <c r="AZ927" s="12">
        <f t="shared" si="202"/>
        <v>-5145728911.14</v>
      </c>
      <c r="BA927" s="12">
        <f t="shared" si="203"/>
        <v>361986048.849999</v>
      </c>
      <c r="BB927" s="12" t="e">
        <f t="shared" si="209"/>
        <v>#REF!</v>
      </c>
    </row>
    <row r="928" spans="1:54">
      <c r="A928" s="5" t="s">
        <v>1905</v>
      </c>
      <c r="B928" s="5" t="s">
        <v>1906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10"/>
        <v>5077911955.87</v>
      </c>
      <c r="AF928" s="9">
        <f t="shared" si="211"/>
        <v>4948032939.18</v>
      </c>
      <c r="AG928" s="9">
        <f t="shared" si="212"/>
        <v>152116679.439999</v>
      </c>
      <c r="AH928" s="9">
        <f t="shared" si="213"/>
        <v>152325639.059999</v>
      </c>
      <c r="AI928" s="9">
        <f t="shared" si="214"/>
        <v>142100611.269999</v>
      </c>
      <c r="AJ928" s="12" t="e">
        <f>#REF!-A928</f>
        <v>#REF!</v>
      </c>
      <c r="AK928" s="16"/>
      <c r="AL928" s="9">
        <f t="shared" si="204"/>
        <v>277324089.84</v>
      </c>
      <c r="AM928" s="16"/>
      <c r="AN928" s="16"/>
      <c r="AO928" s="16"/>
      <c r="AP928" s="16"/>
      <c r="AQ928" s="12" t="e">
        <f>#REF!+#REF!+#REF!</f>
        <v>#REF!</v>
      </c>
      <c r="AR928" s="12">
        <f t="shared" si="201"/>
        <v>-861228.51</v>
      </c>
      <c r="AS928" s="12" t="e">
        <f>#REF!-AU928+#REF!+#REF!</f>
        <v>#REF!</v>
      </c>
      <c r="AT928" s="12" t="e">
        <f>AS928-VLOOKUP(A928,[1]选股结果!$A$2:$BJ$3005,48,FALSE)*0.08</f>
        <v>#REF!</v>
      </c>
      <c r="AU928" s="12">
        <f t="shared" si="205"/>
        <v>10225027.79</v>
      </c>
      <c r="AV928" s="12" t="e">
        <f>#REF!+S928+H928</f>
        <v>#REF!</v>
      </c>
      <c r="AW928" s="12" t="e">
        <f t="shared" si="206"/>
        <v>#REF!</v>
      </c>
      <c r="AX928" s="12" t="e">
        <f t="shared" si="207"/>
        <v>#REF!</v>
      </c>
      <c r="AY928" s="12" t="e">
        <f t="shared" si="208"/>
        <v>#REF!</v>
      </c>
      <c r="AZ928" s="12">
        <f t="shared" si="202"/>
        <v>-5073358685.31</v>
      </c>
      <c r="BA928" s="12">
        <f t="shared" si="203"/>
        <v>152116679.439999</v>
      </c>
      <c r="BB928" s="12" t="e">
        <f t="shared" si="209"/>
        <v>#REF!</v>
      </c>
    </row>
    <row r="929" spans="1:54">
      <c r="A929" s="5" t="s">
        <v>1907</v>
      </c>
      <c r="B929" s="5" t="s">
        <v>1908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10"/>
        <v>5056415866.38</v>
      </c>
      <c r="AF929" s="9">
        <f t="shared" si="211"/>
        <v>4709189105.09</v>
      </c>
      <c r="AG929" s="9">
        <f t="shared" si="212"/>
        <v>346296650.099999</v>
      </c>
      <c r="AH929" s="9">
        <f t="shared" si="213"/>
        <v>346347260.959999</v>
      </c>
      <c r="AI929" s="9">
        <f t="shared" si="214"/>
        <v>292003544.329999</v>
      </c>
      <c r="AJ929" s="12" t="e">
        <f>#REF!-A929</f>
        <v>#REF!</v>
      </c>
      <c r="AK929" s="16"/>
      <c r="AL929" s="9">
        <f t="shared" si="204"/>
        <v>118738783.18</v>
      </c>
      <c r="AM929" s="16"/>
      <c r="AN929" s="16"/>
      <c r="AO929" s="16"/>
      <c r="AP929" s="16"/>
      <c r="AQ929" s="12" t="e">
        <f>#REF!+#REF!+#REF!</f>
        <v>#REF!</v>
      </c>
      <c r="AR929" s="12">
        <f t="shared" si="201"/>
        <v>-140705.03</v>
      </c>
      <c r="AS929" s="12" t="e">
        <f>#REF!-AU929+#REF!+#REF!</f>
        <v>#REF!</v>
      </c>
      <c r="AT929" s="12" t="e">
        <f>AS929-VLOOKUP(A929,[1]选股结果!$A$2:$BJ$3005,48,FALSE)*0.08</f>
        <v>#REF!</v>
      </c>
      <c r="AU929" s="12">
        <f t="shared" si="205"/>
        <v>54343716.63</v>
      </c>
      <c r="AV929" s="12" t="e">
        <f>#REF!+S929+H929</f>
        <v>#REF!</v>
      </c>
      <c r="AW929" s="12" t="e">
        <f t="shared" si="206"/>
        <v>#REF!</v>
      </c>
      <c r="AX929" s="12" t="e">
        <f t="shared" si="207"/>
        <v>#REF!</v>
      </c>
      <c r="AY929" s="12" t="e">
        <f t="shared" si="208"/>
        <v>#REF!</v>
      </c>
      <c r="AZ929" s="12">
        <f t="shared" si="202"/>
        <v>-5112621278.82</v>
      </c>
      <c r="BA929" s="12">
        <f t="shared" si="203"/>
        <v>346296650.099999</v>
      </c>
      <c r="BB929" s="12" t="e">
        <f t="shared" si="209"/>
        <v>#REF!</v>
      </c>
    </row>
    <row r="930" spans="1:54">
      <c r="A930" s="5" t="s">
        <v>1909</v>
      </c>
      <c r="B930" s="5" t="s">
        <v>1910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10"/>
        <v>5054505393.45</v>
      </c>
      <c r="AF930" s="9">
        <f t="shared" si="211"/>
        <v>4066953600.84</v>
      </c>
      <c r="AG930" s="9">
        <f t="shared" si="212"/>
        <v>938079782.6</v>
      </c>
      <c r="AH930" s="9">
        <f t="shared" si="213"/>
        <v>938026183.59</v>
      </c>
      <c r="AI930" s="9">
        <f t="shared" si="214"/>
        <v>802842137.07</v>
      </c>
      <c r="AJ930" s="12" t="e">
        <f>#REF!-A930</f>
        <v>#REF!</v>
      </c>
      <c r="AK930" s="16"/>
      <c r="AL930" s="9">
        <f t="shared" si="204"/>
        <v>333332394.55</v>
      </c>
      <c r="AM930" s="16"/>
      <c r="AN930" s="16"/>
      <c r="AO930" s="16"/>
      <c r="AP930" s="16"/>
      <c r="AQ930" s="12" t="e">
        <f>#REF!+#REF!+#REF!</f>
        <v>#REF!</v>
      </c>
      <c r="AR930" s="12">
        <f t="shared" si="201"/>
        <v>-4653954.06</v>
      </c>
      <c r="AS930" s="12" t="e">
        <f>#REF!-AU930+#REF!+#REF!</f>
        <v>#REF!</v>
      </c>
      <c r="AT930" s="12" t="e">
        <f>AS930-VLOOKUP(A930,[1]选股结果!$A$2:$BJ$3005,48,FALSE)*0.08</f>
        <v>#REF!</v>
      </c>
      <c r="AU930" s="12">
        <f t="shared" si="205"/>
        <v>135184046.52</v>
      </c>
      <c r="AV930" s="12" t="e">
        <f>#REF!+S930+H930</f>
        <v>#REF!</v>
      </c>
      <c r="AW930" s="12" t="e">
        <f t="shared" si="206"/>
        <v>#REF!</v>
      </c>
      <c r="AX930" s="12" t="e">
        <f t="shared" si="207"/>
        <v>#REF!</v>
      </c>
      <c r="AY930" s="12" t="e">
        <f t="shared" si="208"/>
        <v>#REF!</v>
      </c>
      <c r="AZ930" s="12">
        <f t="shared" si="202"/>
        <v>-5171414914.53</v>
      </c>
      <c r="BA930" s="12">
        <f t="shared" si="203"/>
        <v>938079782.6</v>
      </c>
      <c r="BB930" s="12" t="e">
        <f t="shared" si="209"/>
        <v>#REF!</v>
      </c>
    </row>
    <row r="931" spans="1:54">
      <c r="A931" s="5" t="s">
        <v>1911</v>
      </c>
      <c r="B931" s="5" t="s">
        <v>1912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10"/>
        <v>5042684072.65</v>
      </c>
      <c r="AF931" s="9">
        <f t="shared" si="211"/>
        <v>4632889794.04</v>
      </c>
      <c r="AG931" s="9">
        <f t="shared" si="212"/>
        <v>440283265.989999</v>
      </c>
      <c r="AH931" s="9">
        <f t="shared" si="213"/>
        <v>426396849.409999</v>
      </c>
      <c r="AI931" s="9">
        <f t="shared" si="214"/>
        <v>371030700.929999</v>
      </c>
      <c r="AJ931" s="12" t="e">
        <f>#REF!-A931</f>
        <v>#REF!</v>
      </c>
      <c r="AK931" s="16"/>
      <c r="AL931" s="9">
        <f t="shared" si="204"/>
        <v>1012601510.29</v>
      </c>
      <c r="AM931" s="16"/>
      <c r="AN931" s="16"/>
      <c r="AO931" s="16"/>
      <c r="AP931" s="16"/>
      <c r="AQ931" s="12" t="e">
        <f>#REF!+#REF!+#REF!</f>
        <v>#REF!</v>
      </c>
      <c r="AR931" s="12">
        <f t="shared" si="201"/>
        <v>-1584628.22</v>
      </c>
      <c r="AS931" s="12" t="e">
        <f>#REF!-AU931+#REF!+#REF!</f>
        <v>#REF!</v>
      </c>
      <c r="AT931" s="12" t="e">
        <f>AS931-VLOOKUP(A931,[1]选股结果!$A$2:$BJ$3005,48,FALSE)*0.08</f>
        <v>#REF!</v>
      </c>
      <c r="AU931" s="12">
        <f t="shared" si="205"/>
        <v>55366148.48</v>
      </c>
      <c r="AV931" s="12" t="e">
        <f>#REF!+S931+H931</f>
        <v>#REF!</v>
      </c>
      <c r="AW931" s="12" t="e">
        <f t="shared" si="206"/>
        <v>#REF!</v>
      </c>
      <c r="AX931" s="12" t="e">
        <f t="shared" si="207"/>
        <v>#REF!</v>
      </c>
      <c r="AY931" s="12" t="e">
        <f t="shared" si="208"/>
        <v>#REF!</v>
      </c>
      <c r="AZ931" s="12">
        <f t="shared" si="202"/>
        <v>-5121592652.29</v>
      </c>
      <c r="BA931" s="12">
        <f t="shared" si="203"/>
        <v>440283265.989999</v>
      </c>
      <c r="BB931" s="12" t="e">
        <f t="shared" si="209"/>
        <v>#REF!</v>
      </c>
    </row>
    <row r="932" spans="1:54">
      <c r="A932" s="5" t="s">
        <v>1913</v>
      </c>
      <c r="B932" s="5" t="s">
        <v>1914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10"/>
        <v>5035338308.06</v>
      </c>
      <c r="AF932" s="9">
        <f t="shared" si="211"/>
        <v>4399616116.76</v>
      </c>
      <c r="AG932" s="9">
        <f t="shared" si="212"/>
        <v>623726879.990001</v>
      </c>
      <c r="AH932" s="9">
        <f t="shared" si="213"/>
        <v>652455991.940001</v>
      </c>
      <c r="AI932" s="9">
        <f t="shared" si="214"/>
        <v>622811358.970001</v>
      </c>
      <c r="AJ932" s="12" t="e">
        <f>#REF!-A932</f>
        <v>#REF!</v>
      </c>
      <c r="AK932" s="16"/>
      <c r="AL932" s="9">
        <f t="shared" si="204"/>
        <v>139451994.46</v>
      </c>
      <c r="AM932" s="16"/>
      <c r="AN932" s="16"/>
      <c r="AO932" s="16"/>
      <c r="AP932" s="16"/>
      <c r="AQ932" s="12" t="e">
        <f>#REF!+#REF!+#REF!</f>
        <v>#REF!</v>
      </c>
      <c r="AR932" s="12">
        <f t="shared" si="201"/>
        <v>-38533859.41</v>
      </c>
      <c r="AS932" s="12" t="e">
        <f>#REF!-AU932+#REF!+#REF!</f>
        <v>#REF!</v>
      </c>
      <c r="AT932" s="12" t="e">
        <f>AS932-VLOOKUP(A932,[1]选股结果!$A$2:$BJ$3005,48,FALSE)*0.08</f>
        <v>#REF!</v>
      </c>
      <c r="AU932" s="12">
        <f t="shared" si="205"/>
        <v>29644632.97</v>
      </c>
      <c r="AV932" s="12" t="e">
        <f>#REF!+S932+H932</f>
        <v>#REF!</v>
      </c>
      <c r="AW932" s="12" t="e">
        <f t="shared" si="206"/>
        <v>#REF!</v>
      </c>
      <c r="AX932" s="12" t="e">
        <f t="shared" si="207"/>
        <v>#REF!</v>
      </c>
      <c r="AY932" s="12" t="e">
        <f t="shared" si="208"/>
        <v>#REF!</v>
      </c>
      <c r="AZ932" s="12">
        <f t="shared" si="202"/>
        <v>-5154932926.13</v>
      </c>
      <c r="BA932" s="12">
        <f t="shared" si="203"/>
        <v>623726879.990001</v>
      </c>
      <c r="BB932" s="12" t="e">
        <f t="shared" si="209"/>
        <v>#REF!</v>
      </c>
    </row>
    <row r="933" spans="1:54">
      <c r="A933" s="5" t="s">
        <v>1915</v>
      </c>
      <c r="B933" s="5" t="s">
        <v>1916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10"/>
        <v>5011858569.58</v>
      </c>
      <c r="AF933" s="9">
        <f t="shared" si="211"/>
        <v>3302367912.79</v>
      </c>
      <c r="AG933" s="9">
        <f t="shared" si="212"/>
        <v>1939284577.81</v>
      </c>
      <c r="AH933" s="9">
        <f t="shared" si="213"/>
        <v>1938215772.63</v>
      </c>
      <c r="AI933" s="9">
        <f t="shared" si="214"/>
        <v>1518628433.3</v>
      </c>
      <c r="AJ933" s="12" t="e">
        <f>#REF!-A933</f>
        <v>#REF!</v>
      </c>
      <c r="AK933" s="16"/>
      <c r="AL933" s="9">
        <f t="shared" si="204"/>
        <v>796189596.1</v>
      </c>
      <c r="AM933" s="16"/>
      <c r="AN933" s="16"/>
      <c r="AO933" s="16"/>
      <c r="AP933" s="16"/>
      <c r="AQ933" s="12" t="e">
        <f>#REF!+#REF!+#REF!</f>
        <v>#REF!</v>
      </c>
      <c r="AR933" s="12">
        <f t="shared" si="201"/>
        <v>-3537593.16</v>
      </c>
      <c r="AS933" s="12" t="e">
        <f>#REF!-AU933+#REF!+#REF!</f>
        <v>#REF!</v>
      </c>
      <c r="AT933" s="12" t="e">
        <f>AS933-VLOOKUP(A933,[1]选股结果!$A$2:$BJ$3005,48,FALSE)*0.08</f>
        <v>#REF!</v>
      </c>
      <c r="AU933" s="12">
        <f t="shared" si="205"/>
        <v>419587339.33</v>
      </c>
      <c r="AV933" s="12" t="e">
        <f>#REF!+S933+H933</f>
        <v>#REF!</v>
      </c>
      <c r="AW933" s="12" t="e">
        <f t="shared" si="206"/>
        <v>#REF!</v>
      </c>
      <c r="AX933" s="12" t="e">
        <f t="shared" si="207"/>
        <v>#REF!</v>
      </c>
      <c r="AY933" s="12" t="e">
        <f t="shared" si="208"/>
        <v>#REF!</v>
      </c>
      <c r="AZ933" s="12">
        <f t="shared" si="202"/>
        <v>-5338263365.32</v>
      </c>
      <c r="BA933" s="12">
        <f t="shared" si="203"/>
        <v>1939284577.81</v>
      </c>
      <c r="BB933" s="12" t="e">
        <f t="shared" si="209"/>
        <v>#REF!</v>
      </c>
    </row>
    <row r="934" spans="1:54">
      <c r="A934" s="5" t="s">
        <v>1917</v>
      </c>
      <c r="B934" s="5" t="s">
        <v>1918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10"/>
        <v>4988810309.75</v>
      </c>
      <c r="AF934" s="9">
        <f t="shared" si="211"/>
        <v>4604945828.94</v>
      </c>
      <c r="AG934" s="9">
        <f t="shared" si="212"/>
        <v>391349032.97</v>
      </c>
      <c r="AH934" s="9">
        <f t="shared" si="213"/>
        <v>388293909.87</v>
      </c>
      <c r="AI934" s="9">
        <f t="shared" si="214"/>
        <v>338576726.32</v>
      </c>
      <c r="AJ934" s="12" t="e">
        <f>#REF!-A934</f>
        <v>#REF!</v>
      </c>
      <c r="AK934" s="16"/>
      <c r="AL934" s="9">
        <f t="shared" si="204"/>
        <v>387922254.82</v>
      </c>
      <c r="AM934" s="16"/>
      <c r="AN934" s="16"/>
      <c r="AO934" s="16"/>
      <c r="AP934" s="16"/>
      <c r="AQ934" s="12" t="e">
        <f>#REF!+#REF!+#REF!</f>
        <v>#REF!</v>
      </c>
      <c r="AR934" s="12">
        <f t="shared" si="201"/>
        <v>-302805.41</v>
      </c>
      <c r="AS934" s="12" t="e">
        <f>#REF!-AU934+#REF!+#REF!</f>
        <v>#REF!</v>
      </c>
      <c r="AT934" s="12" t="e">
        <f>AS934-VLOOKUP(A934,[1]选股结果!$A$2:$BJ$3005,48,FALSE)*0.08</f>
        <v>#REF!</v>
      </c>
      <c r="AU934" s="12">
        <f t="shared" si="205"/>
        <v>49717183.55</v>
      </c>
      <c r="AV934" s="12" t="e">
        <f>#REF!+S934+H934</f>
        <v>#REF!</v>
      </c>
      <c r="AW934" s="12" t="e">
        <f t="shared" si="206"/>
        <v>#REF!</v>
      </c>
      <c r="AX934" s="12" t="e">
        <f t="shared" si="207"/>
        <v>#REF!</v>
      </c>
      <c r="AY934" s="12" t="e">
        <f t="shared" si="208"/>
        <v>#REF!</v>
      </c>
      <c r="AZ934" s="12">
        <f t="shared" si="202"/>
        <v>-5051888783.28</v>
      </c>
      <c r="BA934" s="12">
        <f t="shared" si="203"/>
        <v>391349032.97</v>
      </c>
      <c r="BB934" s="12" t="e">
        <f t="shared" si="209"/>
        <v>#REF!</v>
      </c>
    </row>
    <row r="935" spans="1:54">
      <c r="A935" s="5" t="s">
        <v>1919</v>
      </c>
      <c r="B935" s="5" t="s">
        <v>1920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10"/>
        <v>4964934494.35</v>
      </c>
      <c r="AF935" s="9">
        <f t="shared" si="211"/>
        <v>4674380023.61</v>
      </c>
      <c r="AG935" s="9">
        <f t="shared" si="212"/>
        <v>178681200.560001</v>
      </c>
      <c r="AH935" s="9">
        <f t="shared" si="213"/>
        <v>174512680.010001</v>
      </c>
      <c r="AI935" s="9">
        <f t="shared" si="214"/>
        <v>115856557.440001</v>
      </c>
      <c r="AJ935" s="12" t="e">
        <f>#REF!-A935</f>
        <v>#REF!</v>
      </c>
      <c r="AK935" s="16"/>
      <c r="AL935" s="9">
        <f t="shared" si="204"/>
        <v>518250119.09</v>
      </c>
      <c r="AM935" s="16"/>
      <c r="AN935" s="16"/>
      <c r="AO935" s="16"/>
      <c r="AP935" s="16"/>
      <c r="AQ935" s="12" t="e">
        <f>#REF!+#REF!+#REF!</f>
        <v>#REF!</v>
      </c>
      <c r="AR935" s="12">
        <f t="shared" si="201"/>
        <v>-2345164.9</v>
      </c>
      <c r="AS935" s="12" t="e">
        <f>#REF!-AU935+#REF!+#REF!</f>
        <v>#REF!</v>
      </c>
      <c r="AT935" s="12" t="e">
        <f>AS935-VLOOKUP(A935,[1]选股结果!$A$2:$BJ$3005,48,FALSE)*0.08</f>
        <v>#REF!</v>
      </c>
      <c r="AU935" s="12">
        <f t="shared" si="205"/>
        <v>58656122.57</v>
      </c>
      <c r="AV935" s="12" t="e">
        <f>#REF!+S935+H935</f>
        <v>#REF!</v>
      </c>
      <c r="AW935" s="12" t="e">
        <f t="shared" si="206"/>
        <v>#REF!</v>
      </c>
      <c r="AX935" s="12" t="e">
        <f t="shared" si="207"/>
        <v>#REF!</v>
      </c>
      <c r="AY935" s="12" t="e">
        <f t="shared" si="208"/>
        <v>#REF!</v>
      </c>
      <c r="AZ935" s="12">
        <f t="shared" si="202"/>
        <v>-4975491955.14</v>
      </c>
      <c r="BA935" s="12">
        <f t="shared" si="203"/>
        <v>178681200.560001</v>
      </c>
      <c r="BB935" s="12" t="e">
        <f t="shared" si="209"/>
        <v>#REF!</v>
      </c>
    </row>
    <row r="936" spans="1:54">
      <c r="A936" s="5" t="s">
        <v>1921</v>
      </c>
      <c r="B936" s="5" t="s">
        <v>1922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10"/>
        <v>4954585454.91</v>
      </c>
      <c r="AF936" s="9">
        <f t="shared" si="211"/>
        <v>4683414345.91</v>
      </c>
      <c r="AG936" s="9">
        <f t="shared" si="212"/>
        <v>262220763.85</v>
      </c>
      <c r="AH936" s="9">
        <f t="shared" si="213"/>
        <v>262955109.69</v>
      </c>
      <c r="AI936" s="9">
        <f t="shared" si="214"/>
        <v>215576355.09</v>
      </c>
      <c r="AJ936" s="12" t="e">
        <f>#REF!-A936</f>
        <v>#REF!</v>
      </c>
      <c r="AK936" s="16"/>
      <c r="AL936" s="9">
        <f t="shared" si="204"/>
        <v>224742214.63</v>
      </c>
      <c r="AM936" s="16"/>
      <c r="AN936" s="16"/>
      <c r="AO936" s="16"/>
      <c r="AP936" s="16"/>
      <c r="AQ936" s="12" t="e">
        <f>#REF!+#REF!+#REF!</f>
        <v>#REF!</v>
      </c>
      <c r="AR936" s="12">
        <f t="shared" si="201"/>
        <v>-1590043.82</v>
      </c>
      <c r="AS936" s="12" t="e">
        <f>#REF!-AU936+#REF!+#REF!</f>
        <v>#REF!</v>
      </c>
      <c r="AT936" s="12" t="e">
        <f>AS936-VLOOKUP(A936,[1]选股结果!$A$2:$BJ$3005,48,FALSE)*0.08</f>
        <v>#REF!</v>
      </c>
      <c r="AU936" s="12">
        <f t="shared" si="205"/>
        <v>47378754.6</v>
      </c>
      <c r="AV936" s="12" t="e">
        <f>#REF!+S936+H936</f>
        <v>#REF!</v>
      </c>
      <c r="AW936" s="12" t="e">
        <f t="shared" si="206"/>
        <v>#REF!</v>
      </c>
      <c r="AX936" s="12" t="e">
        <f t="shared" si="207"/>
        <v>#REF!</v>
      </c>
      <c r="AY936" s="12" t="e">
        <f t="shared" si="208"/>
        <v>#REF!</v>
      </c>
      <c r="AZ936" s="12">
        <f t="shared" si="202"/>
        <v>-4998778097.91</v>
      </c>
      <c r="BA936" s="12">
        <f t="shared" si="203"/>
        <v>262220763.85</v>
      </c>
      <c r="BB936" s="12" t="e">
        <f t="shared" si="209"/>
        <v>#REF!</v>
      </c>
    </row>
    <row r="937" spans="1:54">
      <c r="A937" s="5" t="s">
        <v>1923</v>
      </c>
      <c r="B937" s="5" t="s">
        <v>1924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10"/>
        <v>4940192936.36</v>
      </c>
      <c r="AF937" s="9">
        <f t="shared" si="211"/>
        <v>4594778972.14</v>
      </c>
      <c r="AG937" s="9">
        <f t="shared" si="212"/>
        <v>312505735.09</v>
      </c>
      <c r="AH937" s="9">
        <f t="shared" si="213"/>
        <v>308309905.89</v>
      </c>
      <c r="AI937" s="9">
        <f t="shared" si="214"/>
        <v>265549699.69</v>
      </c>
      <c r="AJ937" s="12" t="e">
        <f>#REF!-A937</f>
        <v>#REF!</v>
      </c>
      <c r="AK937" s="16"/>
      <c r="AL937" s="9">
        <f t="shared" si="204"/>
        <v>792598551.87</v>
      </c>
      <c r="AM937" s="16"/>
      <c r="AN937" s="16"/>
      <c r="AO937" s="16"/>
      <c r="AP937" s="16"/>
      <c r="AQ937" s="12" t="e">
        <f>#REF!+#REF!+#REF!</f>
        <v>#REF!</v>
      </c>
      <c r="AR937" s="12">
        <f t="shared" si="201"/>
        <v>-1064918.81</v>
      </c>
      <c r="AS937" s="12" t="e">
        <f>#REF!-AU937+#REF!+#REF!</f>
        <v>#REF!</v>
      </c>
      <c r="AT937" s="12" t="e">
        <f>AS937-VLOOKUP(A937,[1]选股结果!$A$2:$BJ$3005,48,FALSE)*0.08</f>
        <v>#REF!</v>
      </c>
      <c r="AU937" s="12">
        <f t="shared" si="205"/>
        <v>42760206.2</v>
      </c>
      <c r="AV937" s="12" t="e">
        <f>#REF!+S937+H937</f>
        <v>#REF!</v>
      </c>
      <c r="AW937" s="12" t="e">
        <f t="shared" si="206"/>
        <v>#REF!</v>
      </c>
      <c r="AX937" s="12" t="e">
        <f t="shared" si="207"/>
        <v>#REF!</v>
      </c>
      <c r="AY937" s="12" t="e">
        <f t="shared" si="208"/>
        <v>#REF!</v>
      </c>
      <c r="AZ937" s="12">
        <f t="shared" si="202"/>
        <v>-4983684336.18</v>
      </c>
      <c r="BA937" s="12">
        <f t="shared" si="203"/>
        <v>312505735.09</v>
      </c>
      <c r="BB937" s="12" t="e">
        <f t="shared" si="209"/>
        <v>#REF!</v>
      </c>
    </row>
    <row r="938" spans="1:54">
      <c r="A938" s="5" t="s">
        <v>1925</v>
      </c>
      <c r="B938" s="5" t="s">
        <v>1926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10"/>
        <v>4932726715</v>
      </c>
      <c r="AF938" s="9">
        <f t="shared" si="211"/>
        <v>5375736450</v>
      </c>
      <c r="AG938" s="9">
        <f t="shared" si="212"/>
        <v>-181589897</v>
      </c>
      <c r="AH938" s="9">
        <f t="shared" si="213"/>
        <v>-176227882</v>
      </c>
      <c r="AI938" s="9">
        <f t="shared" si="214"/>
        <v>-180446629</v>
      </c>
      <c r="AJ938" s="12" t="e">
        <f>#REF!-A938</f>
        <v>#REF!</v>
      </c>
      <c r="AK938" s="16"/>
      <c r="AL938" s="9">
        <f t="shared" si="204"/>
        <v>2076296755</v>
      </c>
      <c r="AM938" s="16"/>
      <c r="AN938" s="16"/>
      <c r="AO938" s="16"/>
      <c r="AP938" s="16"/>
      <c r="AQ938" s="12" t="e">
        <f>#REF!+#REF!+#REF!</f>
        <v>#REF!</v>
      </c>
      <c r="AR938" s="12">
        <f t="shared" si="201"/>
        <v>-6514892</v>
      </c>
      <c r="AS938" s="12" t="e">
        <f>#REF!-AU938+#REF!+#REF!</f>
        <v>#REF!</v>
      </c>
      <c r="AT938" s="12" t="e">
        <f>AS938-VLOOKUP(A938,[1]选股结果!$A$2:$BJ$3005,48,FALSE)*0.08</f>
        <v>#REF!</v>
      </c>
      <c r="AU938" s="12">
        <f t="shared" si="205"/>
        <v>4218747</v>
      </c>
      <c r="AV938" s="12" t="e">
        <f>#REF!+S938+H938</f>
        <v>#REF!</v>
      </c>
      <c r="AW938" s="12" t="e">
        <f t="shared" si="206"/>
        <v>#REF!</v>
      </c>
      <c r="AX938" s="12" t="e">
        <f t="shared" si="207"/>
        <v>#REF!</v>
      </c>
      <c r="AY938" s="12" t="e">
        <f t="shared" si="208"/>
        <v>#REF!</v>
      </c>
      <c r="AZ938" s="12">
        <f t="shared" si="202"/>
        <v>-4956243180</v>
      </c>
      <c r="BA938" s="12">
        <f t="shared" si="203"/>
        <v>-181589897</v>
      </c>
      <c r="BB938" s="12" t="e">
        <f t="shared" si="209"/>
        <v>#REF!</v>
      </c>
    </row>
    <row r="939" spans="1:54">
      <c r="A939" s="5" t="s">
        <v>1927</v>
      </c>
      <c r="B939" s="5" t="s">
        <v>1928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10"/>
        <v>4928168257.65</v>
      </c>
      <c r="AF939" s="9">
        <f t="shared" si="211"/>
        <v>4794544617.42</v>
      </c>
      <c r="AG939" s="9">
        <f t="shared" si="212"/>
        <v>139782817.020001</v>
      </c>
      <c r="AH939" s="9">
        <f t="shared" si="213"/>
        <v>142094804.130001</v>
      </c>
      <c r="AI939" s="9">
        <f t="shared" si="214"/>
        <v>138464053.180001</v>
      </c>
      <c r="AJ939" s="12" t="e">
        <f>#REF!-A939</f>
        <v>#REF!</v>
      </c>
      <c r="AK939" s="16"/>
      <c r="AL939" s="9">
        <f t="shared" si="204"/>
        <v>353744631.81</v>
      </c>
      <c r="AM939" s="16"/>
      <c r="AN939" s="16"/>
      <c r="AO939" s="16"/>
      <c r="AP939" s="16"/>
      <c r="AQ939" s="12" t="e">
        <f>#REF!+#REF!+#REF!</f>
        <v>#REF!</v>
      </c>
      <c r="AR939" s="12">
        <f t="shared" si="201"/>
        <v>-2886419.35</v>
      </c>
      <c r="AS939" s="12" t="e">
        <f>#REF!-AU939+#REF!+#REF!</f>
        <v>#REF!</v>
      </c>
      <c r="AT939" s="12" t="e">
        <f>AS939-VLOOKUP(A939,[1]选股结果!$A$2:$BJ$3005,48,FALSE)*0.08</f>
        <v>#REF!</v>
      </c>
      <c r="AU939" s="12">
        <f t="shared" si="205"/>
        <v>3630750.95000002</v>
      </c>
      <c r="AV939" s="12" t="e">
        <f>#REF!+S939+H939</f>
        <v>#REF!</v>
      </c>
      <c r="AW939" s="12" t="e">
        <f t="shared" si="206"/>
        <v>#REF!</v>
      </c>
      <c r="AX939" s="12" t="e">
        <f t="shared" si="207"/>
        <v>#REF!</v>
      </c>
      <c r="AY939" s="12" t="e">
        <f t="shared" si="208"/>
        <v>#REF!</v>
      </c>
      <c r="AZ939" s="12">
        <f t="shared" si="202"/>
        <v>-4911137174.18</v>
      </c>
      <c r="BA939" s="12">
        <f t="shared" si="203"/>
        <v>139782817.020001</v>
      </c>
      <c r="BB939" s="12" t="e">
        <f t="shared" si="209"/>
        <v>#REF!</v>
      </c>
    </row>
    <row r="940" spans="1:54">
      <c r="A940" s="5" t="s">
        <v>1929</v>
      </c>
      <c r="B940" s="5" t="s">
        <v>1930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10"/>
        <v>4927074298.22</v>
      </c>
      <c r="AF940" s="9">
        <f t="shared" si="211"/>
        <v>4376062453.24</v>
      </c>
      <c r="AG940" s="9">
        <f t="shared" si="212"/>
        <v>466621726.21</v>
      </c>
      <c r="AH940" s="9">
        <f t="shared" si="213"/>
        <v>469483987.14</v>
      </c>
      <c r="AI940" s="9">
        <f t="shared" si="214"/>
        <v>411202158.4</v>
      </c>
      <c r="AJ940" s="12" t="e">
        <f>#REF!-A940</f>
        <v>#REF!</v>
      </c>
      <c r="AK940" s="16"/>
      <c r="AL940" s="9">
        <f t="shared" si="204"/>
        <v>801638572.45</v>
      </c>
      <c r="AM940" s="16"/>
      <c r="AN940" s="16"/>
      <c r="AO940" s="16"/>
      <c r="AP940" s="16"/>
      <c r="AQ940" s="12" t="e">
        <f>#REF!+#REF!+#REF!</f>
        <v>#REF!</v>
      </c>
      <c r="AR940" s="12">
        <f t="shared" si="201"/>
        <v>-4747423.3</v>
      </c>
      <c r="AS940" s="12" t="e">
        <f>#REF!-AU940+#REF!+#REF!</f>
        <v>#REF!</v>
      </c>
      <c r="AT940" s="12" t="e">
        <f>AS940-VLOOKUP(A940,[1]选股结果!$A$2:$BJ$3005,48,FALSE)*0.08</f>
        <v>#REF!</v>
      </c>
      <c r="AU940" s="12">
        <f t="shared" si="205"/>
        <v>58281828.74</v>
      </c>
      <c r="AV940" s="12" t="e">
        <f>#REF!+S940+H940</f>
        <v>#REF!</v>
      </c>
      <c r="AW940" s="12" t="e">
        <f t="shared" si="206"/>
        <v>#REF!</v>
      </c>
      <c r="AX940" s="12" t="e">
        <f t="shared" si="207"/>
        <v>#REF!</v>
      </c>
      <c r="AY940" s="12" t="e">
        <f t="shared" si="208"/>
        <v>#REF!</v>
      </c>
      <c r="AZ940" s="12">
        <f t="shared" si="202"/>
        <v>-4993668749.09</v>
      </c>
      <c r="BA940" s="12">
        <f t="shared" si="203"/>
        <v>466621726.21</v>
      </c>
      <c r="BB940" s="12" t="e">
        <f t="shared" si="209"/>
        <v>#REF!</v>
      </c>
    </row>
    <row r="941" spans="1:54">
      <c r="A941" s="5" t="s">
        <v>1931</v>
      </c>
      <c r="B941" s="5" t="s">
        <v>1932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10"/>
        <v>4922194175.01</v>
      </c>
      <c r="AF941" s="9">
        <f t="shared" si="211"/>
        <v>4409443993.41</v>
      </c>
      <c r="AG941" s="9">
        <f t="shared" si="212"/>
        <v>543547129.31</v>
      </c>
      <c r="AH941" s="9">
        <f t="shared" si="213"/>
        <v>542285014.36</v>
      </c>
      <c r="AI941" s="9">
        <f t="shared" si="214"/>
        <v>473984924.03</v>
      </c>
      <c r="AJ941" s="12" t="e">
        <f>#REF!-A941</f>
        <v>#REF!</v>
      </c>
      <c r="AK941" s="16"/>
      <c r="AL941" s="9">
        <f t="shared" si="204"/>
        <v>164640071.76</v>
      </c>
      <c r="AM941" s="16"/>
      <c r="AN941" s="16"/>
      <c r="AO941" s="16"/>
      <c r="AP941" s="16"/>
      <c r="AQ941" s="12" t="e">
        <f>#REF!+#REF!+#REF!</f>
        <v>#REF!</v>
      </c>
      <c r="AR941" s="12">
        <f t="shared" si="201"/>
        <v>-82587.52</v>
      </c>
      <c r="AS941" s="12" t="e">
        <f>#REF!-AU941+#REF!+#REF!</f>
        <v>#REF!</v>
      </c>
      <c r="AT941" s="12" t="e">
        <f>AS941-VLOOKUP(A941,[1]选股结果!$A$2:$BJ$3005,48,FALSE)*0.08</f>
        <v>#REF!</v>
      </c>
      <c r="AU941" s="12">
        <f t="shared" si="205"/>
        <v>68300090.33</v>
      </c>
      <c r="AV941" s="12" t="e">
        <f>#REF!+S941+H941</f>
        <v>#REF!</v>
      </c>
      <c r="AW941" s="12" t="e">
        <f t="shared" si="206"/>
        <v>#REF!</v>
      </c>
      <c r="AX941" s="12" t="e">
        <f t="shared" si="207"/>
        <v>#REF!</v>
      </c>
      <c r="AY941" s="12" t="e">
        <f t="shared" si="208"/>
        <v>#REF!</v>
      </c>
      <c r="AZ941" s="12">
        <f t="shared" si="202"/>
        <v>-4938129933.42</v>
      </c>
      <c r="BA941" s="12">
        <f t="shared" si="203"/>
        <v>543547129.31</v>
      </c>
      <c r="BB941" s="12" t="e">
        <f t="shared" si="209"/>
        <v>#REF!</v>
      </c>
    </row>
    <row r="942" spans="1:54">
      <c r="A942" s="5" t="s">
        <v>1933</v>
      </c>
      <c r="B942" s="5" t="s">
        <v>1934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10"/>
        <v>4919014123.79</v>
      </c>
      <c r="AF942" s="9">
        <f t="shared" si="211"/>
        <v>27777024.51</v>
      </c>
      <c r="AG942" s="9">
        <f t="shared" si="212"/>
        <v>6220270892.25</v>
      </c>
      <c r="AH942" s="9">
        <f t="shared" si="213"/>
        <v>6245275394.21</v>
      </c>
      <c r="AI942" s="9">
        <f t="shared" si="214"/>
        <v>5742303271.35</v>
      </c>
      <c r="AJ942" s="12" t="e">
        <f>#REF!-A942</f>
        <v>#REF!</v>
      </c>
      <c r="AK942" s="16"/>
      <c r="AL942" s="9">
        <f t="shared" si="204"/>
        <v>2772522.55</v>
      </c>
      <c r="AM942" s="16"/>
      <c r="AN942" s="16"/>
      <c r="AO942" s="16"/>
      <c r="AP942" s="16"/>
      <c r="AQ942" s="12" t="e">
        <f>#REF!+#REF!+#REF!</f>
        <v>#REF!</v>
      </c>
      <c r="AR942" s="12">
        <f t="shared" si="201"/>
        <v>-27066232.48</v>
      </c>
      <c r="AS942" s="12" t="e">
        <f>#REF!-AU942+#REF!+#REF!</f>
        <v>#REF!</v>
      </c>
      <c r="AT942" s="12" t="e">
        <f>AS942-VLOOKUP(A942,[1]选股结果!$A$2:$BJ$3005,48,FALSE)*0.08</f>
        <v>#REF!</v>
      </c>
      <c r="AU942" s="12">
        <f t="shared" si="205"/>
        <v>502972122.86</v>
      </c>
      <c r="AV942" s="12" t="e">
        <f>#REF!+S942+H942</f>
        <v>#REF!</v>
      </c>
      <c r="AW942" s="12" t="e">
        <f t="shared" si="206"/>
        <v>#REF!</v>
      </c>
      <c r="AX942" s="12" t="e">
        <f t="shared" si="207"/>
        <v>#REF!</v>
      </c>
      <c r="AY942" s="12" t="e">
        <f t="shared" si="208"/>
        <v>#REF!</v>
      </c>
      <c r="AZ942" s="12">
        <f t="shared" si="202"/>
        <v>-5423337185.14</v>
      </c>
      <c r="BA942" s="12">
        <f t="shared" si="203"/>
        <v>6220270892.25</v>
      </c>
      <c r="BB942" s="12" t="e">
        <f t="shared" si="209"/>
        <v>#REF!</v>
      </c>
    </row>
    <row r="943" spans="1:54">
      <c r="A943" s="5" t="s">
        <v>1935</v>
      </c>
      <c r="B943" s="5" t="s">
        <v>1936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10"/>
        <v>4910707695.75</v>
      </c>
      <c r="AF943" s="9">
        <f t="shared" si="211"/>
        <v>4612060788.34</v>
      </c>
      <c r="AG943" s="9">
        <f t="shared" si="212"/>
        <v>299200018.33</v>
      </c>
      <c r="AH943" s="9">
        <f t="shared" si="213"/>
        <v>314097421.12</v>
      </c>
      <c r="AI943" s="9">
        <f t="shared" si="214"/>
        <v>236465318.42</v>
      </c>
      <c r="AJ943" s="12" t="e">
        <f>#REF!-A943</f>
        <v>#REF!</v>
      </c>
      <c r="AK943" s="16"/>
      <c r="AL943" s="9">
        <f t="shared" si="204"/>
        <v>336428831.29</v>
      </c>
      <c r="AM943" s="16"/>
      <c r="AN943" s="16"/>
      <c r="AO943" s="16"/>
      <c r="AP943" s="16"/>
      <c r="AQ943" s="12" t="e">
        <f>#REF!+#REF!+#REF!</f>
        <v>#REF!</v>
      </c>
      <c r="AR943" s="12">
        <f t="shared" si="201"/>
        <v>-15629147.05</v>
      </c>
      <c r="AS943" s="12" t="e">
        <f>#REF!-AU943+#REF!+#REF!</f>
        <v>#REF!</v>
      </c>
      <c r="AT943" s="12" t="e">
        <f>AS943-VLOOKUP(A943,[1]选股结果!$A$2:$BJ$3005,48,FALSE)*0.08</f>
        <v>#REF!</v>
      </c>
      <c r="AU943" s="12">
        <f t="shared" si="205"/>
        <v>77632102.7</v>
      </c>
      <c r="AV943" s="12" t="e">
        <f>#REF!+S943+H943</f>
        <v>#REF!</v>
      </c>
      <c r="AW943" s="12" t="e">
        <f t="shared" si="206"/>
        <v>#REF!</v>
      </c>
      <c r="AX943" s="12" t="e">
        <f t="shared" si="207"/>
        <v>#REF!</v>
      </c>
      <c r="AY943" s="12" t="e">
        <f t="shared" si="208"/>
        <v>#REF!</v>
      </c>
      <c r="AZ943" s="12">
        <f t="shared" si="202"/>
        <v>-5015456255.86</v>
      </c>
      <c r="BA943" s="12">
        <f t="shared" si="203"/>
        <v>299200018.33</v>
      </c>
      <c r="BB943" s="12" t="e">
        <f t="shared" si="209"/>
        <v>#REF!</v>
      </c>
    </row>
    <row r="944" spans="1:54">
      <c r="A944" s="5" t="s">
        <v>1937</v>
      </c>
      <c r="B944" s="5" t="s">
        <v>1938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10"/>
        <v>4900627291.45</v>
      </c>
      <c r="AF944" s="9">
        <f t="shared" si="211"/>
        <v>4521774622.58</v>
      </c>
      <c r="AG944" s="9">
        <f t="shared" si="212"/>
        <v>369917223.469999</v>
      </c>
      <c r="AH944" s="9">
        <f t="shared" si="213"/>
        <v>369649542.749999</v>
      </c>
      <c r="AI944" s="9">
        <f t="shared" si="214"/>
        <v>330978484.279999</v>
      </c>
      <c r="AJ944" s="12" t="e">
        <f>#REF!-A944</f>
        <v>#REF!</v>
      </c>
      <c r="AK944" s="16"/>
      <c r="AL944" s="9">
        <f t="shared" si="204"/>
        <v>216983610.23</v>
      </c>
      <c r="AM944" s="16"/>
      <c r="AN944" s="16"/>
      <c r="AO944" s="16"/>
      <c r="AP944" s="16"/>
      <c r="AQ944" s="12" t="e">
        <f>#REF!+#REF!+#REF!</f>
        <v>#REF!</v>
      </c>
      <c r="AR944" s="12">
        <f t="shared" si="201"/>
        <v>-775789.95</v>
      </c>
      <c r="AS944" s="12" t="e">
        <f>#REF!-AU944+#REF!+#REF!</f>
        <v>#REF!</v>
      </c>
      <c r="AT944" s="12" t="e">
        <f>AS944-VLOOKUP(A944,[1]选股结果!$A$2:$BJ$3005,48,FALSE)*0.08</f>
        <v>#REF!</v>
      </c>
      <c r="AU944" s="12">
        <f t="shared" si="205"/>
        <v>38671058.47</v>
      </c>
      <c r="AV944" s="12" t="e">
        <f>#REF!+S944+H944</f>
        <v>#REF!</v>
      </c>
      <c r="AW944" s="12" t="e">
        <f t="shared" si="206"/>
        <v>#REF!</v>
      </c>
      <c r="AX944" s="12" t="e">
        <f t="shared" si="207"/>
        <v>#REF!</v>
      </c>
      <c r="AY944" s="12" t="e">
        <f t="shared" si="208"/>
        <v>#REF!</v>
      </c>
      <c r="AZ944" s="12">
        <f t="shared" si="202"/>
        <v>-4923796390.57</v>
      </c>
      <c r="BA944" s="12">
        <f t="shared" si="203"/>
        <v>369917223.469999</v>
      </c>
      <c r="BB944" s="12" t="e">
        <f t="shared" si="209"/>
        <v>#REF!</v>
      </c>
    </row>
    <row r="945" spans="1:54">
      <c r="A945" s="5" t="s">
        <v>1939</v>
      </c>
      <c r="B945" s="5" t="s">
        <v>1940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10"/>
        <v>4879263819.38</v>
      </c>
      <c r="AF945" s="9">
        <f t="shared" si="211"/>
        <v>4620022249.88</v>
      </c>
      <c r="AG945" s="9">
        <f t="shared" si="212"/>
        <v>257585825.180001</v>
      </c>
      <c r="AH945" s="9">
        <f t="shared" si="213"/>
        <v>260355346.250001</v>
      </c>
      <c r="AI945" s="9">
        <f t="shared" si="214"/>
        <v>206076587.690001</v>
      </c>
      <c r="AJ945" s="12" t="e">
        <f>#REF!-A945</f>
        <v>#REF!</v>
      </c>
      <c r="AK945" s="16"/>
      <c r="AL945" s="9">
        <f t="shared" si="204"/>
        <v>896707293.27</v>
      </c>
      <c r="AM945" s="16"/>
      <c r="AN945" s="16"/>
      <c r="AO945" s="16"/>
      <c r="AP945" s="16"/>
      <c r="AQ945" s="12" t="e">
        <f>#REF!+#REF!+#REF!</f>
        <v>#REF!</v>
      </c>
      <c r="AR945" s="12">
        <f t="shared" si="201"/>
        <v>-3141744.85</v>
      </c>
      <c r="AS945" s="12" t="e">
        <f>#REF!-AU945+#REF!+#REF!</f>
        <v>#REF!</v>
      </c>
      <c r="AT945" s="12" t="e">
        <f>AS945-VLOOKUP(A945,[1]选股结果!$A$2:$BJ$3005,48,FALSE)*0.08</f>
        <v>#REF!</v>
      </c>
      <c r="AU945" s="12">
        <f t="shared" si="205"/>
        <v>54278758.56</v>
      </c>
      <c r="AV945" s="12" t="e">
        <f>#REF!+S945+H945</f>
        <v>#REF!</v>
      </c>
      <c r="AW945" s="12" t="e">
        <f t="shared" si="206"/>
        <v>#REF!</v>
      </c>
      <c r="AX945" s="12" t="e">
        <f t="shared" si="207"/>
        <v>#REF!</v>
      </c>
      <c r="AY945" s="12" t="e">
        <f t="shared" si="208"/>
        <v>#REF!</v>
      </c>
      <c r="AZ945" s="12">
        <f t="shared" si="202"/>
        <v>-4992572579.99</v>
      </c>
      <c r="BA945" s="12">
        <f t="shared" si="203"/>
        <v>257585825.180001</v>
      </c>
      <c r="BB945" s="12" t="e">
        <f t="shared" si="209"/>
        <v>#REF!</v>
      </c>
    </row>
    <row r="946" spans="1:54">
      <c r="A946" s="5" t="s">
        <v>1941</v>
      </c>
      <c r="B946" s="5" t="s">
        <v>1942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10"/>
        <v>4874895337.15</v>
      </c>
      <c r="AF946" s="9">
        <f t="shared" si="211"/>
        <v>4478897199.26</v>
      </c>
      <c r="AG946" s="9">
        <f t="shared" si="212"/>
        <v>405951565.96</v>
      </c>
      <c r="AH946" s="9">
        <f t="shared" si="213"/>
        <v>399610617.69</v>
      </c>
      <c r="AI946" s="9">
        <f t="shared" si="214"/>
        <v>303408163.75</v>
      </c>
      <c r="AJ946" s="12" t="e">
        <f>#REF!-A946</f>
        <v>#REF!</v>
      </c>
      <c r="AK946" s="16"/>
      <c r="AL946" s="9">
        <f t="shared" si="204"/>
        <v>512622458.18</v>
      </c>
      <c r="AM946" s="16"/>
      <c r="AN946" s="16"/>
      <c r="AO946" s="16"/>
      <c r="AP946" s="16"/>
      <c r="AQ946" s="12" t="e">
        <f>#REF!+#REF!+#REF!</f>
        <v>#REF!</v>
      </c>
      <c r="AR946" s="12">
        <f t="shared" si="201"/>
        <v>-3978632.65</v>
      </c>
      <c r="AS946" s="12" t="e">
        <f>#REF!-AU946+#REF!+#REF!</f>
        <v>#REF!</v>
      </c>
      <c r="AT946" s="12" t="e">
        <f>AS946-VLOOKUP(A946,[1]选股结果!$A$2:$BJ$3005,48,FALSE)*0.08</f>
        <v>#REF!</v>
      </c>
      <c r="AU946" s="12">
        <f t="shared" si="205"/>
        <v>96202453.94</v>
      </c>
      <c r="AV946" s="12" t="e">
        <f>#REF!+S946+H946</f>
        <v>#REF!</v>
      </c>
      <c r="AW946" s="12" t="e">
        <f t="shared" si="206"/>
        <v>#REF!</v>
      </c>
      <c r="AX946" s="12" t="e">
        <f t="shared" si="207"/>
        <v>#REF!</v>
      </c>
      <c r="AY946" s="12" t="e">
        <f t="shared" si="208"/>
        <v>#REF!</v>
      </c>
      <c r="AZ946" s="12">
        <f t="shared" si="202"/>
        <v>-4766318444.7</v>
      </c>
      <c r="BA946" s="12">
        <f t="shared" si="203"/>
        <v>405951565.96</v>
      </c>
      <c r="BB946" s="12" t="e">
        <f t="shared" si="209"/>
        <v>#REF!</v>
      </c>
    </row>
    <row r="947" spans="1:54">
      <c r="A947" s="5" t="s">
        <v>1943</v>
      </c>
      <c r="B947" s="5" t="s">
        <v>1944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10"/>
        <v>4864738384.13</v>
      </c>
      <c r="AF947" s="9">
        <f t="shared" si="211"/>
        <v>4732152136.17</v>
      </c>
      <c r="AG947" s="9">
        <f t="shared" si="212"/>
        <v>124147020.07</v>
      </c>
      <c r="AH947" s="9">
        <f t="shared" si="213"/>
        <v>123939406.7</v>
      </c>
      <c r="AI947" s="9">
        <f t="shared" si="214"/>
        <v>100321527.65</v>
      </c>
      <c r="AJ947" s="12" t="e">
        <f>#REF!-A947</f>
        <v>#REF!</v>
      </c>
      <c r="AK947" s="16"/>
      <c r="AL947" s="9">
        <f t="shared" si="204"/>
        <v>37277162.74</v>
      </c>
      <c r="AM947" s="16"/>
      <c r="AN947" s="16"/>
      <c r="AO947" s="16"/>
      <c r="AP947" s="16"/>
      <c r="AQ947" s="12" t="e">
        <f>#REF!+#REF!+#REF!</f>
        <v>#REF!</v>
      </c>
      <c r="AR947" s="12">
        <f t="shared" si="201"/>
        <v>-181.71</v>
      </c>
      <c r="AS947" s="12" t="e">
        <f>#REF!-AU947+#REF!+#REF!</f>
        <v>#REF!</v>
      </c>
      <c r="AT947" s="12" t="e">
        <f>AS947-VLOOKUP(A947,[1]选股结果!$A$2:$BJ$3005,48,FALSE)*0.08</f>
        <v>#REF!</v>
      </c>
      <c r="AU947" s="12">
        <f t="shared" si="205"/>
        <v>23617879.05</v>
      </c>
      <c r="AV947" s="12" t="e">
        <f>#REF!+S947+H947</f>
        <v>#REF!</v>
      </c>
      <c r="AW947" s="12" t="e">
        <f t="shared" si="206"/>
        <v>#REF!</v>
      </c>
      <c r="AX947" s="12" t="e">
        <f t="shared" si="207"/>
        <v>#REF!</v>
      </c>
      <c r="AY947" s="12" t="e">
        <f t="shared" si="208"/>
        <v>#REF!</v>
      </c>
      <c r="AZ947" s="12">
        <f t="shared" si="202"/>
        <v>-4896123531.17</v>
      </c>
      <c r="BA947" s="12">
        <f t="shared" si="203"/>
        <v>124147020.07</v>
      </c>
      <c r="BB947" s="12" t="e">
        <f t="shared" si="209"/>
        <v>#REF!</v>
      </c>
    </row>
    <row r="948" spans="1:54">
      <c r="A948" s="5" t="s">
        <v>1945</v>
      </c>
      <c r="B948" s="5" t="s">
        <v>1946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10"/>
        <v>4859368289.41</v>
      </c>
      <c r="AF948" s="9">
        <f t="shared" si="211"/>
        <v>4797996764.41</v>
      </c>
      <c r="AG948" s="9">
        <f t="shared" si="212"/>
        <v>153155371.980001</v>
      </c>
      <c r="AH948" s="9">
        <f t="shared" si="213"/>
        <v>152430760.760001</v>
      </c>
      <c r="AI948" s="9">
        <f t="shared" si="214"/>
        <v>145238738.010001</v>
      </c>
      <c r="AJ948" s="12" t="e">
        <f>#REF!-A948</f>
        <v>#REF!</v>
      </c>
      <c r="AK948" s="16"/>
      <c r="AL948" s="9">
        <f t="shared" si="204"/>
        <v>186395818.37</v>
      </c>
      <c r="AM948" s="16"/>
      <c r="AN948" s="16"/>
      <c r="AO948" s="16"/>
      <c r="AP948" s="16"/>
      <c r="AQ948" s="12" t="e">
        <f>#REF!+#REF!+#REF!</f>
        <v>#REF!</v>
      </c>
      <c r="AR948" s="12">
        <f t="shared" si="201"/>
        <v>-1656643.24</v>
      </c>
      <c r="AS948" s="12" t="e">
        <f>#REF!-AU948+#REF!+#REF!</f>
        <v>#REF!</v>
      </c>
      <c r="AT948" s="12" t="e">
        <f>AS948-VLOOKUP(A948,[1]选股结果!$A$2:$BJ$3005,48,FALSE)*0.08</f>
        <v>#REF!</v>
      </c>
      <c r="AU948" s="12">
        <f t="shared" si="205"/>
        <v>7192022.75</v>
      </c>
      <c r="AV948" s="12" t="e">
        <f>#REF!+S948+H948</f>
        <v>#REF!</v>
      </c>
      <c r="AW948" s="12" t="e">
        <f t="shared" si="206"/>
        <v>#REF!</v>
      </c>
      <c r="AX948" s="12" t="e">
        <f t="shared" si="207"/>
        <v>#REF!</v>
      </c>
      <c r="AY948" s="12" t="e">
        <f t="shared" si="208"/>
        <v>#REF!</v>
      </c>
      <c r="AZ948" s="12">
        <f t="shared" si="202"/>
        <v>-4911974225.88</v>
      </c>
      <c r="BA948" s="12">
        <f t="shared" si="203"/>
        <v>153155371.980001</v>
      </c>
      <c r="BB948" s="12" t="e">
        <f t="shared" si="209"/>
        <v>#REF!</v>
      </c>
    </row>
    <row r="949" spans="1:54">
      <c r="A949" s="5" t="s">
        <v>1947</v>
      </c>
      <c r="B949" s="5" t="s">
        <v>1948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10"/>
        <v>4857620792.22</v>
      </c>
      <c r="AF949" s="9">
        <f t="shared" si="211"/>
        <v>4505188629.47</v>
      </c>
      <c r="AG949" s="9">
        <f t="shared" si="212"/>
        <v>369750206.81</v>
      </c>
      <c r="AH949" s="9">
        <f t="shared" si="213"/>
        <v>372111458.02</v>
      </c>
      <c r="AI949" s="9">
        <f t="shared" si="214"/>
        <v>308739407.21</v>
      </c>
      <c r="AJ949" s="12" t="e">
        <f>#REF!-A949</f>
        <v>#REF!</v>
      </c>
      <c r="AK949" s="16"/>
      <c r="AL949" s="9">
        <f t="shared" si="204"/>
        <v>447951591.12</v>
      </c>
      <c r="AM949" s="16"/>
      <c r="AN949" s="16"/>
      <c r="AO949" s="16"/>
      <c r="AP949" s="16"/>
      <c r="AQ949" s="12" t="e">
        <f>#REF!+#REF!+#REF!</f>
        <v>#REF!</v>
      </c>
      <c r="AR949" s="12">
        <f t="shared" si="201"/>
        <v>-7065396.57</v>
      </c>
      <c r="AS949" s="12" t="e">
        <f>#REF!-AU949+#REF!+#REF!</f>
        <v>#REF!</v>
      </c>
      <c r="AT949" s="12" t="e">
        <f>AS949-VLOOKUP(A949,[1]选股结果!$A$2:$BJ$3005,48,FALSE)*0.08</f>
        <v>#REF!</v>
      </c>
      <c r="AU949" s="12">
        <f t="shared" si="205"/>
        <v>63372050.81</v>
      </c>
      <c r="AV949" s="12" t="e">
        <f>#REF!+S949+H949</f>
        <v>#REF!</v>
      </c>
      <c r="AW949" s="12" t="e">
        <f t="shared" si="206"/>
        <v>#REF!</v>
      </c>
      <c r="AX949" s="12" t="e">
        <f t="shared" si="207"/>
        <v>#REF!</v>
      </c>
      <c r="AY949" s="12" t="e">
        <f t="shared" si="208"/>
        <v>#REF!</v>
      </c>
      <c r="AZ949" s="12">
        <f t="shared" si="202"/>
        <v>-4850802337.24</v>
      </c>
      <c r="BA949" s="12">
        <f t="shared" si="203"/>
        <v>369750206.81</v>
      </c>
      <c r="BB949" s="12" t="e">
        <f t="shared" si="209"/>
        <v>#REF!</v>
      </c>
    </row>
    <row r="950" spans="1:54">
      <c r="A950" s="5" t="s">
        <v>1949</v>
      </c>
      <c r="B950" s="5" t="s">
        <v>1950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10"/>
        <v>4848224918.7</v>
      </c>
      <c r="AF950" s="9">
        <f t="shared" si="211"/>
        <v>4175687543.81</v>
      </c>
      <c r="AG950" s="9">
        <f t="shared" si="212"/>
        <v>681367835.69</v>
      </c>
      <c r="AH950" s="9">
        <f t="shared" si="213"/>
        <v>681893370.62</v>
      </c>
      <c r="AI950" s="9">
        <f t="shared" si="214"/>
        <v>576901465.36</v>
      </c>
      <c r="AJ950" s="12" t="e">
        <f>#REF!-A950</f>
        <v>#REF!</v>
      </c>
      <c r="AK950" s="16"/>
      <c r="AL950" s="9">
        <f t="shared" si="204"/>
        <v>375365772.31</v>
      </c>
      <c r="AM950" s="16"/>
      <c r="AN950" s="16"/>
      <c r="AO950" s="16"/>
      <c r="AP950" s="16"/>
      <c r="AQ950" s="12" t="e">
        <f>#REF!+#REF!+#REF!</f>
        <v>#REF!</v>
      </c>
      <c r="AR950" s="12">
        <f t="shared" si="201"/>
        <v>-2122534.07</v>
      </c>
      <c r="AS950" s="12" t="e">
        <f>#REF!-AU950+#REF!+#REF!</f>
        <v>#REF!</v>
      </c>
      <c r="AT950" s="12" t="e">
        <f>AS950-VLOOKUP(A950,[1]选股结果!$A$2:$BJ$3005,48,FALSE)*0.08</f>
        <v>#REF!</v>
      </c>
      <c r="AU950" s="12">
        <f t="shared" si="205"/>
        <v>104991905.26</v>
      </c>
      <c r="AV950" s="12" t="e">
        <f>#REF!+S950+H950</f>
        <v>#REF!</v>
      </c>
      <c r="AW950" s="12" t="e">
        <f t="shared" si="206"/>
        <v>#REF!</v>
      </c>
      <c r="AX950" s="12" t="e">
        <f t="shared" si="207"/>
        <v>#REF!</v>
      </c>
      <c r="AY950" s="12" t="e">
        <f t="shared" si="208"/>
        <v>#REF!</v>
      </c>
      <c r="AZ950" s="12">
        <f t="shared" si="202"/>
        <v>-4877042636.92</v>
      </c>
      <c r="BA950" s="12">
        <f t="shared" si="203"/>
        <v>681367835.69</v>
      </c>
      <c r="BB950" s="12" t="e">
        <f t="shared" si="209"/>
        <v>#REF!</v>
      </c>
    </row>
    <row r="951" spans="1:54">
      <c r="A951" s="5" t="s">
        <v>1951</v>
      </c>
      <c r="B951" s="5" t="s">
        <v>1952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10"/>
        <v>4846626568.94</v>
      </c>
      <c r="AF951" s="9">
        <f t="shared" si="211"/>
        <v>3897660101.43</v>
      </c>
      <c r="AG951" s="9">
        <f t="shared" si="212"/>
        <v>1219354157.74</v>
      </c>
      <c r="AH951" s="9">
        <f t="shared" si="213"/>
        <v>1232624837.97</v>
      </c>
      <c r="AI951" s="9">
        <f t="shared" si="214"/>
        <v>917304081.98</v>
      </c>
      <c r="AJ951" s="12" t="e">
        <f>#REF!-A951</f>
        <v>#REF!</v>
      </c>
      <c r="AK951" s="16"/>
      <c r="AL951" s="9">
        <f t="shared" si="204"/>
        <v>650340472.52</v>
      </c>
      <c r="AM951" s="16"/>
      <c r="AN951" s="16"/>
      <c r="AO951" s="16"/>
      <c r="AP951" s="16"/>
      <c r="AQ951" s="12" t="e">
        <f>#REF!+#REF!+#REF!</f>
        <v>#REF!</v>
      </c>
      <c r="AR951" s="12">
        <f t="shared" si="201"/>
        <v>-17235956.63</v>
      </c>
      <c r="AS951" s="12" t="e">
        <f>#REF!-AU951+#REF!+#REF!</f>
        <v>#REF!</v>
      </c>
      <c r="AT951" s="12" t="e">
        <f>AS951-VLOOKUP(A951,[1]选股结果!$A$2:$BJ$3005,48,FALSE)*0.08</f>
        <v>#REF!</v>
      </c>
      <c r="AU951" s="12">
        <f t="shared" si="205"/>
        <v>315320755.99</v>
      </c>
      <c r="AV951" s="12" t="e">
        <f>#REF!+S951+H951</f>
        <v>#REF!</v>
      </c>
      <c r="AW951" s="12" t="e">
        <f t="shared" si="206"/>
        <v>#REF!</v>
      </c>
      <c r="AX951" s="12" t="e">
        <f t="shared" si="207"/>
        <v>#REF!</v>
      </c>
      <c r="AY951" s="12" t="e">
        <f t="shared" si="208"/>
        <v>#REF!</v>
      </c>
      <c r="AZ951" s="12">
        <f t="shared" si="202"/>
        <v>-5148715312.11</v>
      </c>
      <c r="BA951" s="12">
        <f t="shared" si="203"/>
        <v>1219354157.74</v>
      </c>
      <c r="BB951" s="12" t="e">
        <f t="shared" si="209"/>
        <v>#REF!</v>
      </c>
    </row>
    <row r="952" spans="1:54">
      <c r="A952" s="5" t="s">
        <v>1953</v>
      </c>
      <c r="B952" s="5" t="s">
        <v>1954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10"/>
        <v>4844574950.31</v>
      </c>
      <c r="AF952" s="9">
        <f t="shared" si="211"/>
        <v>4642773510.27</v>
      </c>
      <c r="AG952" s="9">
        <f t="shared" si="212"/>
        <v>190014394.73</v>
      </c>
      <c r="AH952" s="9">
        <f t="shared" si="213"/>
        <v>190896804.89</v>
      </c>
      <c r="AI952" s="9">
        <f t="shared" si="214"/>
        <v>160513179.84</v>
      </c>
      <c r="AJ952" s="12" t="e">
        <f>#REF!-A952</f>
        <v>#REF!</v>
      </c>
      <c r="AK952" s="16"/>
      <c r="AL952" s="9">
        <f t="shared" si="204"/>
        <v>216557191.31</v>
      </c>
      <c r="AM952" s="16"/>
      <c r="AN952" s="16"/>
      <c r="AO952" s="16"/>
      <c r="AP952" s="16"/>
      <c r="AQ952" s="12" t="e">
        <f>#REF!+#REF!+#REF!</f>
        <v>#REF!</v>
      </c>
      <c r="AR952" s="12">
        <f t="shared" si="201"/>
        <v>-1538716.76</v>
      </c>
      <c r="AS952" s="12" t="e">
        <f>#REF!-AU952+#REF!+#REF!</f>
        <v>#REF!</v>
      </c>
      <c r="AT952" s="12" t="e">
        <f>AS952-VLOOKUP(A952,[1]选股结果!$A$2:$BJ$3005,48,FALSE)*0.08</f>
        <v>#REF!</v>
      </c>
      <c r="AU952" s="12">
        <f t="shared" si="205"/>
        <v>30383625.05</v>
      </c>
      <c r="AV952" s="12" t="e">
        <f>#REF!+S952+H952</f>
        <v>#REF!</v>
      </c>
      <c r="AW952" s="12" t="e">
        <f t="shared" si="206"/>
        <v>#REF!</v>
      </c>
      <c r="AX952" s="12" t="e">
        <f t="shared" si="207"/>
        <v>#REF!</v>
      </c>
      <c r="AY952" s="12" t="e">
        <f t="shared" si="208"/>
        <v>#REF!</v>
      </c>
      <c r="AZ952" s="12">
        <f t="shared" si="202"/>
        <v>-4950716328.98</v>
      </c>
      <c r="BA952" s="12">
        <f t="shared" si="203"/>
        <v>190014394.73</v>
      </c>
      <c r="BB952" s="12" t="e">
        <f t="shared" si="209"/>
        <v>#REF!</v>
      </c>
    </row>
    <row r="953" spans="1:54">
      <c r="A953" s="5" t="s">
        <v>1955</v>
      </c>
      <c r="B953" s="5" t="s">
        <v>1956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10"/>
        <v>4837983292.51</v>
      </c>
      <c r="AF953" s="9">
        <f t="shared" si="211"/>
        <v>4375237544.39</v>
      </c>
      <c r="AG953" s="9">
        <f t="shared" si="212"/>
        <v>452179271.88</v>
      </c>
      <c r="AH953" s="9">
        <f t="shared" si="213"/>
        <v>449427217.6</v>
      </c>
      <c r="AI953" s="9">
        <f t="shared" si="214"/>
        <v>445165666.08</v>
      </c>
      <c r="AJ953" s="12" t="e">
        <f>#REF!-A953</f>
        <v>#REF!</v>
      </c>
      <c r="AK953" s="16"/>
      <c r="AL953" s="9">
        <f t="shared" si="204"/>
        <v>416588167.96</v>
      </c>
      <c r="AM953" s="16"/>
      <c r="AN953" s="16"/>
      <c r="AO953" s="16"/>
      <c r="AP953" s="16"/>
      <c r="AQ953" s="12" t="e">
        <f>#REF!+#REF!+#REF!</f>
        <v>#REF!</v>
      </c>
      <c r="AR953" s="12">
        <f t="shared" si="201"/>
        <v>-3166752.5</v>
      </c>
      <c r="AS953" s="12" t="e">
        <f>#REF!-AU953+#REF!+#REF!</f>
        <v>#REF!</v>
      </c>
      <c r="AT953" s="12" t="e">
        <f>AS953-VLOOKUP(A953,[1]选股结果!$A$2:$BJ$3005,48,FALSE)*0.08</f>
        <v>#REF!</v>
      </c>
      <c r="AU953" s="12">
        <f t="shared" si="205"/>
        <v>4261551.52000004</v>
      </c>
      <c r="AV953" s="12" t="e">
        <f>#REF!+S953+H953</f>
        <v>#REF!</v>
      </c>
      <c r="AW953" s="12" t="e">
        <f t="shared" si="206"/>
        <v>#REF!</v>
      </c>
      <c r="AX953" s="12" t="e">
        <f t="shared" si="207"/>
        <v>#REF!</v>
      </c>
      <c r="AY953" s="12" t="e">
        <f t="shared" si="208"/>
        <v>#REF!</v>
      </c>
      <c r="AZ953" s="12">
        <f t="shared" si="202"/>
        <v>-4819979797.98</v>
      </c>
      <c r="BA953" s="12">
        <f t="shared" si="203"/>
        <v>452179271.88</v>
      </c>
      <c r="BB953" s="12" t="e">
        <f t="shared" si="209"/>
        <v>#REF!</v>
      </c>
    </row>
    <row r="954" spans="1:54">
      <c r="A954" s="5" t="s">
        <v>1957</v>
      </c>
      <c r="B954" s="5" t="s">
        <v>1958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10"/>
        <v>4796473397.04</v>
      </c>
      <c r="AF954" s="9">
        <f t="shared" si="211"/>
        <v>3834502105.35</v>
      </c>
      <c r="AG954" s="9">
        <f t="shared" si="212"/>
        <v>998564677.899999</v>
      </c>
      <c r="AH954" s="9">
        <f t="shared" si="213"/>
        <v>980844474.099999</v>
      </c>
      <c r="AI954" s="9">
        <f t="shared" si="214"/>
        <v>809079527.769999</v>
      </c>
      <c r="AJ954" s="12" t="e">
        <f>#REF!-A954</f>
        <v>#REF!</v>
      </c>
      <c r="AK954" s="16"/>
      <c r="AL954" s="9">
        <f t="shared" si="204"/>
        <v>786641117.69</v>
      </c>
      <c r="AM954" s="16"/>
      <c r="AN954" s="16"/>
      <c r="AO954" s="16"/>
      <c r="AP954" s="16"/>
      <c r="AQ954" s="12" t="e">
        <f>#REF!+#REF!+#REF!</f>
        <v>#REF!</v>
      </c>
      <c r="AR954" s="12">
        <f t="shared" si="201"/>
        <v>-1831264.45</v>
      </c>
      <c r="AS954" s="12" t="e">
        <f>#REF!-AU954+#REF!+#REF!</f>
        <v>#REF!</v>
      </c>
      <c r="AT954" s="12" t="e">
        <f>AS954-VLOOKUP(A954,[1]选股结果!$A$2:$BJ$3005,48,FALSE)*0.08</f>
        <v>#REF!</v>
      </c>
      <c r="AU954" s="12">
        <f t="shared" si="205"/>
        <v>171764946.33</v>
      </c>
      <c r="AV954" s="12" t="e">
        <f>#REF!+S954+H954</f>
        <v>#REF!</v>
      </c>
      <c r="AW954" s="12" t="e">
        <f t="shared" si="206"/>
        <v>#REF!</v>
      </c>
      <c r="AX954" s="12" t="e">
        <f t="shared" si="207"/>
        <v>#REF!</v>
      </c>
      <c r="AY954" s="12" t="e">
        <f t="shared" si="208"/>
        <v>#REF!</v>
      </c>
      <c r="AZ954" s="12">
        <f t="shared" si="202"/>
        <v>-4891006246.17</v>
      </c>
      <c r="BA954" s="12">
        <f t="shared" si="203"/>
        <v>998564677.899999</v>
      </c>
      <c r="BB954" s="12" t="e">
        <f t="shared" si="209"/>
        <v>#REF!</v>
      </c>
    </row>
    <row r="955" spans="1:54">
      <c r="A955" s="5" t="s">
        <v>1959</v>
      </c>
      <c r="B955" s="5" t="s">
        <v>1960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10"/>
        <v>4796158713.86</v>
      </c>
      <c r="AF955" s="9">
        <f t="shared" si="211"/>
        <v>3807610749.04</v>
      </c>
      <c r="AG955" s="9">
        <f t="shared" si="212"/>
        <v>1147562815.44</v>
      </c>
      <c r="AH955" s="9">
        <f t="shared" si="213"/>
        <v>1152433613.76</v>
      </c>
      <c r="AI955" s="9">
        <f t="shared" si="214"/>
        <v>891922158.55</v>
      </c>
      <c r="AJ955" s="12" t="e">
        <f>#REF!-A955</f>
        <v>#REF!</v>
      </c>
      <c r="AK955" s="16"/>
      <c r="AL955" s="9">
        <f t="shared" si="204"/>
        <v>631624477.68</v>
      </c>
      <c r="AM955" s="16"/>
      <c r="AN955" s="16"/>
      <c r="AO955" s="16"/>
      <c r="AP955" s="16"/>
      <c r="AQ955" s="12" t="e">
        <f>#REF!+#REF!+#REF!</f>
        <v>#REF!</v>
      </c>
      <c r="AR955" s="12">
        <f t="shared" si="201"/>
        <v>-5937667.54</v>
      </c>
      <c r="AS955" s="12" t="e">
        <f>#REF!-AU955+#REF!+#REF!</f>
        <v>#REF!</v>
      </c>
      <c r="AT955" s="12" t="e">
        <f>AS955-VLOOKUP(A955,[1]选股结果!$A$2:$BJ$3005,48,FALSE)*0.08</f>
        <v>#REF!</v>
      </c>
      <c r="AU955" s="12">
        <f t="shared" si="205"/>
        <v>260511455.21</v>
      </c>
      <c r="AV955" s="12" t="e">
        <f>#REF!+S955+H955</f>
        <v>#REF!</v>
      </c>
      <c r="AW955" s="12" t="e">
        <f t="shared" si="206"/>
        <v>#REF!</v>
      </c>
      <c r="AX955" s="12" t="e">
        <f t="shared" si="207"/>
        <v>#REF!</v>
      </c>
      <c r="AY955" s="12" t="e">
        <f t="shared" si="208"/>
        <v>#REF!</v>
      </c>
      <c r="AZ955" s="12">
        <f t="shared" si="202"/>
        <v>-5055785481.39</v>
      </c>
      <c r="BA955" s="12">
        <f t="shared" si="203"/>
        <v>1147562815.44</v>
      </c>
      <c r="BB955" s="12" t="e">
        <f t="shared" si="209"/>
        <v>#REF!</v>
      </c>
    </row>
    <row r="956" spans="1:54">
      <c r="A956" s="5" t="s">
        <v>1961</v>
      </c>
      <c r="B956" s="5" t="s">
        <v>1962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10"/>
        <v>4793108683.01</v>
      </c>
      <c r="AF956" s="9">
        <f t="shared" si="211"/>
        <v>4180878987.88</v>
      </c>
      <c r="AG956" s="9">
        <f t="shared" si="212"/>
        <v>641036953.89</v>
      </c>
      <c r="AH956" s="9">
        <f t="shared" si="213"/>
        <v>630386397.41</v>
      </c>
      <c r="AI956" s="9">
        <f t="shared" si="214"/>
        <v>526237918.3</v>
      </c>
      <c r="AJ956" s="12" t="e">
        <f>#REF!-A956</f>
        <v>#REF!</v>
      </c>
      <c r="AK956" s="16"/>
      <c r="AL956" s="9">
        <f t="shared" si="204"/>
        <v>258450868.83</v>
      </c>
      <c r="AM956" s="16"/>
      <c r="AN956" s="16"/>
      <c r="AO956" s="16"/>
      <c r="AP956" s="16"/>
      <c r="AQ956" s="12" t="e">
        <f>#REF!+#REF!+#REF!</f>
        <v>#REF!</v>
      </c>
      <c r="AR956" s="12">
        <f t="shared" si="201"/>
        <v>-118037.05</v>
      </c>
      <c r="AS956" s="12" t="e">
        <f>#REF!-AU956+#REF!+#REF!</f>
        <v>#REF!</v>
      </c>
      <c r="AT956" s="12" t="e">
        <f>AS956-VLOOKUP(A956,[1]选股结果!$A$2:$BJ$3005,48,FALSE)*0.08</f>
        <v>#REF!</v>
      </c>
      <c r="AU956" s="12">
        <f t="shared" si="205"/>
        <v>104148479.11</v>
      </c>
      <c r="AV956" s="12" t="e">
        <f>#REF!+S956+H956</f>
        <v>#REF!</v>
      </c>
      <c r="AW956" s="12" t="e">
        <f t="shared" si="206"/>
        <v>#REF!</v>
      </c>
      <c r="AX956" s="12" t="e">
        <f t="shared" si="207"/>
        <v>#REF!</v>
      </c>
      <c r="AY956" s="12" t="e">
        <f t="shared" si="208"/>
        <v>#REF!</v>
      </c>
      <c r="AZ956" s="12">
        <f t="shared" si="202"/>
        <v>-4909867616.36</v>
      </c>
      <c r="BA956" s="12">
        <f t="shared" si="203"/>
        <v>641036953.89</v>
      </c>
      <c r="BB956" s="12" t="e">
        <f t="shared" si="209"/>
        <v>#REF!</v>
      </c>
    </row>
    <row r="957" spans="1:54">
      <c r="A957" s="5" t="s">
        <v>1963</v>
      </c>
      <c r="B957" s="5" t="s">
        <v>1964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10"/>
        <v>4792888775.92</v>
      </c>
      <c r="AF957" s="9">
        <f t="shared" si="211"/>
        <v>4546025555.02</v>
      </c>
      <c r="AG957" s="9">
        <f t="shared" si="212"/>
        <v>247581203.080001</v>
      </c>
      <c r="AH957" s="9">
        <f t="shared" si="213"/>
        <v>246281136.430001</v>
      </c>
      <c r="AI957" s="9">
        <f t="shared" si="214"/>
        <v>219663050.120001</v>
      </c>
      <c r="AJ957" s="12" t="e">
        <f>#REF!-A957</f>
        <v>#REF!</v>
      </c>
      <c r="AK957" s="16"/>
      <c r="AL957" s="9">
        <f t="shared" si="204"/>
        <v>377946189.92</v>
      </c>
      <c r="AM957" s="16"/>
      <c r="AN957" s="16"/>
      <c r="AO957" s="16"/>
      <c r="AP957" s="16"/>
      <c r="AQ957" s="12" t="e">
        <f>#REF!+#REF!+#REF!</f>
        <v>#REF!</v>
      </c>
      <c r="AR957" s="12">
        <f t="shared" si="201"/>
        <v>-1477505.91</v>
      </c>
      <c r="AS957" s="12" t="e">
        <f>#REF!-AU957+#REF!+#REF!</f>
        <v>#REF!</v>
      </c>
      <c r="AT957" s="12" t="e">
        <f>AS957-VLOOKUP(A957,[1]选股结果!$A$2:$BJ$3005,48,FALSE)*0.08</f>
        <v>#REF!</v>
      </c>
      <c r="AU957" s="12">
        <f t="shared" si="205"/>
        <v>26618086.31</v>
      </c>
      <c r="AV957" s="12" t="e">
        <f>#REF!+S957+H957</f>
        <v>#REF!</v>
      </c>
      <c r="AW957" s="12" t="e">
        <f t="shared" si="206"/>
        <v>#REF!</v>
      </c>
      <c r="AX957" s="12" t="e">
        <f t="shared" si="207"/>
        <v>#REF!</v>
      </c>
      <c r="AY957" s="12" t="e">
        <f t="shared" si="208"/>
        <v>#REF!</v>
      </c>
      <c r="AZ957" s="12">
        <f t="shared" si="202"/>
        <v>-4808097865.88</v>
      </c>
      <c r="BA957" s="12">
        <f t="shared" si="203"/>
        <v>247581203.080001</v>
      </c>
      <c r="BB957" s="12" t="e">
        <f t="shared" si="209"/>
        <v>#REF!</v>
      </c>
    </row>
    <row r="958" spans="1:54">
      <c r="A958" s="5" t="s">
        <v>1965</v>
      </c>
      <c r="B958" s="5" t="s">
        <v>1966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10"/>
        <v>4792626721.29</v>
      </c>
      <c r="AF958" s="9">
        <f t="shared" si="211"/>
        <v>24102936.6</v>
      </c>
      <c r="AG958" s="9">
        <f t="shared" si="212"/>
        <v>6098457715.41</v>
      </c>
      <c r="AH958" s="9">
        <f t="shared" si="213"/>
        <v>6097868463.22</v>
      </c>
      <c r="AI958" s="9">
        <f t="shared" si="214"/>
        <v>5761047885.55</v>
      </c>
      <c r="AJ958" s="12" t="e">
        <f>#REF!-A958</f>
        <v>#REF!</v>
      </c>
      <c r="AK958" s="16"/>
      <c r="AL958" s="9">
        <f t="shared" si="204"/>
        <v>24692188.79</v>
      </c>
      <c r="AM958" s="16"/>
      <c r="AN958" s="16"/>
      <c r="AO958" s="16"/>
      <c r="AP958" s="16"/>
      <c r="AQ958" s="12" t="e">
        <f>#REF!+#REF!+#REF!</f>
        <v>#REF!</v>
      </c>
      <c r="AR958" s="12">
        <f t="shared" si="201"/>
        <v>-233557.83</v>
      </c>
      <c r="AS958" s="12" t="e">
        <f>#REF!-AU958+#REF!+#REF!</f>
        <v>#REF!</v>
      </c>
      <c r="AT958" s="12" t="e">
        <f>AS958-VLOOKUP(A958,[1]选股结果!$A$2:$BJ$3005,48,FALSE)*0.08</f>
        <v>#REF!</v>
      </c>
      <c r="AU958" s="12">
        <f t="shared" si="205"/>
        <v>336820577.67</v>
      </c>
      <c r="AV958" s="12" t="e">
        <f>#REF!+S958+H958</f>
        <v>#REF!</v>
      </c>
      <c r="AW958" s="12" t="e">
        <f t="shared" si="206"/>
        <v>#REF!</v>
      </c>
      <c r="AX958" s="12" t="e">
        <f t="shared" si="207"/>
        <v>#REF!</v>
      </c>
      <c r="AY958" s="12" t="e">
        <f t="shared" si="208"/>
        <v>#REF!</v>
      </c>
      <c r="AZ958" s="12">
        <f t="shared" si="202"/>
        <v>-5106400730.21</v>
      </c>
      <c r="BA958" s="12">
        <f t="shared" si="203"/>
        <v>6098457715.41</v>
      </c>
      <c r="BB958" s="12" t="e">
        <f t="shared" si="209"/>
        <v>#REF!</v>
      </c>
    </row>
    <row r="959" spans="1:54">
      <c r="A959" s="5" t="s">
        <v>1967</v>
      </c>
      <c r="B959" s="5" t="s">
        <v>1968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10"/>
        <v>4790885544.47</v>
      </c>
      <c r="AF959" s="9">
        <f t="shared" si="211"/>
        <v>3066960854.2</v>
      </c>
      <c r="AG959" s="9">
        <f t="shared" si="212"/>
        <v>2115813778.51</v>
      </c>
      <c r="AH959" s="9">
        <f t="shared" si="213"/>
        <v>2130077656.92</v>
      </c>
      <c r="AI959" s="9">
        <f t="shared" si="214"/>
        <v>1596831635.94</v>
      </c>
      <c r="AJ959" s="12" t="e">
        <f>#REF!-A959</f>
        <v>#REF!</v>
      </c>
      <c r="AK959" s="16"/>
      <c r="AL959" s="9">
        <f t="shared" si="204"/>
        <v>680726294.5</v>
      </c>
      <c r="AM959" s="16"/>
      <c r="AN959" s="16"/>
      <c r="AO959" s="16"/>
      <c r="AP959" s="16"/>
      <c r="AQ959" s="12" t="e">
        <f>#REF!+#REF!+#REF!</f>
        <v>#REF!</v>
      </c>
      <c r="AR959" s="12">
        <f t="shared" si="201"/>
        <v>-32706390.26</v>
      </c>
      <c r="AS959" s="12" t="e">
        <f>#REF!-AU959+#REF!+#REF!</f>
        <v>#REF!</v>
      </c>
      <c r="AT959" s="12" t="e">
        <f>AS959-VLOOKUP(A959,[1]选股结果!$A$2:$BJ$3005,48,FALSE)*0.08</f>
        <v>#REF!</v>
      </c>
      <c r="AU959" s="12">
        <f t="shared" si="205"/>
        <v>533246020.98</v>
      </c>
      <c r="AV959" s="12" t="e">
        <f>#REF!+S959+H959</f>
        <v>#REF!</v>
      </c>
      <c r="AW959" s="12" t="e">
        <f t="shared" si="206"/>
        <v>#REF!</v>
      </c>
      <c r="AX959" s="12" t="e">
        <f t="shared" si="207"/>
        <v>#REF!</v>
      </c>
      <c r="AY959" s="12" t="e">
        <f t="shared" si="208"/>
        <v>#REF!</v>
      </c>
      <c r="AZ959" s="12">
        <f t="shared" si="202"/>
        <v>-5318143606.54</v>
      </c>
      <c r="BA959" s="12">
        <f t="shared" si="203"/>
        <v>2115813778.51</v>
      </c>
      <c r="BB959" s="12" t="e">
        <f t="shared" si="209"/>
        <v>#REF!</v>
      </c>
    </row>
    <row r="960" spans="1:54">
      <c r="A960" s="5" t="s">
        <v>1969</v>
      </c>
      <c r="B960" s="5" t="s">
        <v>1970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10"/>
        <v>4786846339.92</v>
      </c>
      <c r="AF960" s="9">
        <f t="shared" si="211"/>
        <v>4787191085.83</v>
      </c>
      <c r="AG960" s="9">
        <f t="shared" si="212"/>
        <v>-2910755.82999985</v>
      </c>
      <c r="AH960" s="9">
        <f t="shared" si="213"/>
        <v>-2602205.19999985</v>
      </c>
      <c r="AI960" s="9">
        <f t="shared" si="214"/>
        <v>-7861560.78999985</v>
      </c>
      <c r="AJ960" s="12" t="e">
        <f>#REF!-A960</f>
        <v>#REF!</v>
      </c>
      <c r="AK960" s="16"/>
      <c r="AL960" s="9">
        <f t="shared" si="204"/>
        <v>173678724.88</v>
      </c>
      <c r="AM960" s="16"/>
      <c r="AN960" s="16"/>
      <c r="AO960" s="16"/>
      <c r="AP960" s="16"/>
      <c r="AQ960" s="12" t="e">
        <f>#REF!+#REF!+#REF!</f>
        <v>#REF!</v>
      </c>
      <c r="AR960" s="12">
        <f t="shared" si="201"/>
        <v>-482203.01</v>
      </c>
      <c r="AS960" s="12" t="e">
        <f>#REF!-AU960+#REF!+#REF!</f>
        <v>#REF!</v>
      </c>
      <c r="AT960" s="12" t="e">
        <f>AS960-VLOOKUP(A960,[1]选股结果!$A$2:$BJ$3005,48,FALSE)*0.08</f>
        <v>#REF!</v>
      </c>
      <c r="AU960" s="12">
        <f t="shared" si="205"/>
        <v>5259355.59</v>
      </c>
      <c r="AV960" s="12" t="e">
        <f>#REF!+S960+H960</f>
        <v>#REF!</v>
      </c>
      <c r="AW960" s="12" t="e">
        <f t="shared" si="206"/>
        <v>#REF!</v>
      </c>
      <c r="AX960" s="12" t="e">
        <f t="shared" si="207"/>
        <v>#REF!</v>
      </c>
      <c r="AY960" s="12" t="e">
        <f t="shared" si="208"/>
        <v>#REF!</v>
      </c>
      <c r="AZ960" s="12">
        <f t="shared" si="202"/>
        <v>-4801594106.69</v>
      </c>
      <c r="BA960" s="12">
        <f t="shared" si="203"/>
        <v>-2910755.82999985</v>
      </c>
      <c r="BB960" s="12" t="e">
        <f t="shared" si="209"/>
        <v>#REF!</v>
      </c>
    </row>
    <row r="961" spans="1:54">
      <c r="A961" s="5" t="s">
        <v>1971</v>
      </c>
      <c r="B961" s="5" t="s">
        <v>1972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10"/>
        <v>4781580414.28</v>
      </c>
      <c r="AF961" s="9">
        <f t="shared" si="211"/>
        <v>4646585690.93</v>
      </c>
      <c r="AG961" s="9">
        <f t="shared" si="212"/>
        <v>-130791481.81</v>
      </c>
      <c r="AH961" s="9">
        <f t="shared" si="213"/>
        <v>-141260873.86</v>
      </c>
      <c r="AI961" s="9">
        <f t="shared" si="214"/>
        <v>-150133379.07</v>
      </c>
      <c r="AJ961" s="12" t="e">
        <f>#REF!-A961</f>
        <v>#REF!</v>
      </c>
      <c r="AK961" s="16"/>
      <c r="AL961" s="9">
        <f t="shared" si="204"/>
        <v>182640298.07</v>
      </c>
      <c r="AM961" s="16"/>
      <c r="AN961" s="16"/>
      <c r="AO961" s="16"/>
      <c r="AP961" s="16"/>
      <c r="AQ961" s="12" t="e">
        <f>#REF!+#REF!+#REF!</f>
        <v>#REF!</v>
      </c>
      <c r="AR961" s="12">
        <f t="shared" si="201"/>
        <v>-3599605.46</v>
      </c>
      <c r="AS961" s="12" t="e">
        <f>#REF!-AU961+#REF!+#REF!</f>
        <v>#REF!</v>
      </c>
      <c r="AT961" s="12" t="e">
        <f>AS961-VLOOKUP(A961,[1]选股结果!$A$2:$BJ$3005,48,FALSE)*0.08</f>
        <v>#REF!</v>
      </c>
      <c r="AU961" s="12">
        <f t="shared" si="205"/>
        <v>8872505.20999998</v>
      </c>
      <c r="AV961" s="12" t="e">
        <f>#REF!+S961+H961</f>
        <v>#REF!</v>
      </c>
      <c r="AW961" s="12" t="e">
        <f t="shared" si="206"/>
        <v>#REF!</v>
      </c>
      <c r="AX961" s="12" t="e">
        <f t="shared" si="207"/>
        <v>#REF!</v>
      </c>
      <c r="AY961" s="12" t="e">
        <f t="shared" si="208"/>
        <v>#REF!</v>
      </c>
      <c r="AZ961" s="12">
        <f t="shared" si="202"/>
        <v>-5141804393.68</v>
      </c>
      <c r="BA961" s="12">
        <f t="shared" si="203"/>
        <v>-130791481.81</v>
      </c>
      <c r="BB961" s="12" t="e">
        <f t="shared" si="209"/>
        <v>#REF!</v>
      </c>
    </row>
    <row r="962" spans="1:54">
      <c r="A962" s="5" t="s">
        <v>1973</v>
      </c>
      <c r="B962" s="5" t="s">
        <v>1974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10"/>
        <v>4767139532.8</v>
      </c>
      <c r="AF962" s="9">
        <f t="shared" si="211"/>
        <v>4738129904.94</v>
      </c>
      <c r="AG962" s="9">
        <f t="shared" si="212"/>
        <v>139037675.32</v>
      </c>
      <c r="AH962" s="9">
        <f t="shared" si="213"/>
        <v>139356034.27</v>
      </c>
      <c r="AI962" s="9">
        <f t="shared" si="214"/>
        <v>99432328.03</v>
      </c>
      <c r="AJ962" s="12" t="e">
        <f>#REF!-A962</f>
        <v>#REF!</v>
      </c>
      <c r="AK962" s="16"/>
      <c r="AL962" s="9">
        <f t="shared" si="204"/>
        <v>293513309.73</v>
      </c>
      <c r="AM962" s="16"/>
      <c r="AN962" s="16"/>
      <c r="AO962" s="16"/>
      <c r="AP962" s="16"/>
      <c r="AQ962" s="12" t="e">
        <f>#REF!+#REF!+#REF!</f>
        <v>#REF!</v>
      </c>
      <c r="AR962" s="12">
        <f t="shared" ref="AR962:AR1025" si="215">AA962-AB962</f>
        <v>-467970.45</v>
      </c>
      <c r="AS962" s="12" t="e">
        <f>#REF!-AU962+#REF!+#REF!</f>
        <v>#REF!</v>
      </c>
      <c r="AT962" s="12" t="e">
        <f>AS962-VLOOKUP(A962,[1]选股结果!$A$2:$BJ$3005,48,FALSE)*0.08</f>
        <v>#REF!</v>
      </c>
      <c r="AU962" s="12">
        <f t="shared" si="205"/>
        <v>39923706.24</v>
      </c>
      <c r="AV962" s="12" t="e">
        <f>#REF!+S962+H962</f>
        <v>#REF!</v>
      </c>
      <c r="AW962" s="12" t="e">
        <f t="shared" si="206"/>
        <v>#REF!</v>
      </c>
      <c r="AX962" s="12" t="e">
        <f t="shared" si="207"/>
        <v>#REF!</v>
      </c>
      <c r="AY962" s="12" t="e">
        <f t="shared" si="208"/>
        <v>#REF!</v>
      </c>
      <c r="AZ962" s="12">
        <f t="shared" ref="AZ962:AZ1025" si="216">O962-S962-AA962-AB962-AC962-AD962+AK962-AE962</f>
        <v>-4829167128.3</v>
      </c>
      <c r="BA962" s="12">
        <f t="shared" ref="BA962:BA1025" si="217">AG962</f>
        <v>139037675.32</v>
      </c>
      <c r="BB962" s="12" t="e">
        <f t="shared" si="209"/>
        <v>#REF!</v>
      </c>
    </row>
    <row r="963" spans="1:54">
      <c r="A963" s="5" t="s">
        <v>1975</v>
      </c>
      <c r="B963" s="5" t="s">
        <v>1976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10"/>
        <v>4747978558.69</v>
      </c>
      <c r="AF963" s="9">
        <f t="shared" si="211"/>
        <v>4197570495.62</v>
      </c>
      <c r="AG963" s="9">
        <f t="shared" si="212"/>
        <v>573211869.079999</v>
      </c>
      <c r="AH963" s="9">
        <f t="shared" si="213"/>
        <v>576379330.649999</v>
      </c>
      <c r="AI963" s="9">
        <f t="shared" si="214"/>
        <v>472009125.849999</v>
      </c>
      <c r="AJ963" s="12" t="e">
        <f>#REF!-A963</f>
        <v>#REF!</v>
      </c>
      <c r="AK963" s="16"/>
      <c r="AL963" s="9">
        <f t="shared" ref="AL963:AL1026" si="218">O963+P963+Q963+Y963-AB963+AC963</f>
        <v>167806901.4</v>
      </c>
      <c r="AM963" s="16"/>
      <c r="AN963" s="16"/>
      <c r="AO963" s="16"/>
      <c r="AP963" s="16"/>
      <c r="AQ963" s="12" t="e">
        <f>#REF!+#REF!+#REF!</f>
        <v>#REF!</v>
      </c>
      <c r="AR963" s="12">
        <f t="shared" si="215"/>
        <v>-4228531.38</v>
      </c>
      <c r="AS963" s="12" t="e">
        <f>#REF!-AU963+#REF!+#REF!</f>
        <v>#REF!</v>
      </c>
      <c r="AT963" s="12" t="e">
        <f>AS963-VLOOKUP(A963,[1]选股结果!$A$2:$BJ$3005,48,FALSE)*0.08</f>
        <v>#REF!</v>
      </c>
      <c r="AU963" s="12">
        <f t="shared" ref="AU963:AU1026" si="219">AH963-AI963</f>
        <v>104370204.8</v>
      </c>
      <c r="AV963" s="12" t="e">
        <f>#REF!+S963+H963</f>
        <v>#REF!</v>
      </c>
      <c r="AW963" s="12" t="e">
        <f t="shared" ref="AW963:AW1026" si="220">AV963-AU963</f>
        <v>#REF!</v>
      </c>
      <c r="AX963" s="12" t="e">
        <f t="shared" ref="AX963:AX1026" si="221">AV963-H963</f>
        <v>#REF!</v>
      </c>
      <c r="AY963" s="12" t="e">
        <f t="shared" ref="AY963:AY1026" si="222">AV963-H963-AU963</f>
        <v>#REF!</v>
      </c>
      <c r="AZ963" s="12">
        <f t="shared" si="216"/>
        <v>-4899075728.5</v>
      </c>
      <c r="BA963" s="12">
        <f t="shared" si="217"/>
        <v>573211869.079999</v>
      </c>
      <c r="BB963" s="12" t="e">
        <f t="shared" ref="BB963:BB1026" si="223">AF963-AG963+AH963+AI963-AJ963+AL963+AM963-AO963+AN963</f>
        <v>#REF!</v>
      </c>
    </row>
    <row r="964" spans="1:54">
      <c r="A964" s="5" t="s">
        <v>1977</v>
      </c>
      <c r="B964" s="5" t="s">
        <v>1978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10"/>
        <v>4739958911.06</v>
      </c>
      <c r="AF964" s="9">
        <f t="shared" si="211"/>
        <v>4384176435.3</v>
      </c>
      <c r="AG964" s="9">
        <f t="shared" si="212"/>
        <v>347327345.49</v>
      </c>
      <c r="AH964" s="9">
        <f t="shared" si="213"/>
        <v>334938704.85</v>
      </c>
      <c r="AI964" s="9">
        <f t="shared" si="214"/>
        <v>260586330.98</v>
      </c>
      <c r="AJ964" s="12" t="e">
        <f>#REF!-A964</f>
        <v>#REF!</v>
      </c>
      <c r="AK964" s="16"/>
      <c r="AL964" s="9">
        <f t="shared" si="218"/>
        <v>652958591.41</v>
      </c>
      <c r="AM964" s="16"/>
      <c r="AN964" s="16"/>
      <c r="AO964" s="16"/>
      <c r="AP964" s="16"/>
      <c r="AQ964" s="12" t="e">
        <f>#REF!+#REF!+#REF!</f>
        <v>#REF!</v>
      </c>
      <c r="AR964" s="12">
        <f t="shared" si="215"/>
        <v>-2138607.74</v>
      </c>
      <c r="AS964" s="12" t="e">
        <f>#REF!-AU964+#REF!+#REF!</f>
        <v>#REF!</v>
      </c>
      <c r="AT964" s="12" t="e">
        <f>AS964-VLOOKUP(A964,[1]选股结果!$A$2:$BJ$3005,48,FALSE)*0.08</f>
        <v>#REF!</v>
      </c>
      <c r="AU964" s="12">
        <f t="shared" si="219"/>
        <v>74352373.87</v>
      </c>
      <c r="AV964" s="12" t="e">
        <f>#REF!+S964+H964</f>
        <v>#REF!</v>
      </c>
      <c r="AW964" s="12" t="e">
        <f t="shared" si="220"/>
        <v>#REF!</v>
      </c>
      <c r="AX964" s="12" t="e">
        <f t="shared" si="221"/>
        <v>#REF!</v>
      </c>
      <c r="AY964" s="12" t="e">
        <f t="shared" si="222"/>
        <v>#REF!</v>
      </c>
      <c r="AZ964" s="12">
        <f t="shared" si="216"/>
        <v>-4842347023.51</v>
      </c>
      <c r="BA964" s="12">
        <f t="shared" si="217"/>
        <v>347327345.49</v>
      </c>
      <c r="BB964" s="12" t="e">
        <f t="shared" si="223"/>
        <v>#REF!</v>
      </c>
    </row>
    <row r="965" spans="1:54">
      <c r="A965" s="5" t="s">
        <v>1979</v>
      </c>
      <c r="B965" s="5" t="s">
        <v>1980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10"/>
        <v>4738525504.73</v>
      </c>
      <c r="AF965" s="9">
        <f t="shared" si="211"/>
        <v>4156021647.17</v>
      </c>
      <c r="AG965" s="9">
        <f t="shared" si="212"/>
        <v>1017715384.85</v>
      </c>
      <c r="AH965" s="9">
        <f t="shared" si="213"/>
        <v>1149526851.33</v>
      </c>
      <c r="AI965" s="9">
        <f t="shared" si="214"/>
        <v>891911520.72</v>
      </c>
      <c r="AJ965" s="12" t="e">
        <f>#REF!-A965</f>
        <v>#REF!</v>
      </c>
      <c r="AK965" s="16"/>
      <c r="AL965" s="9">
        <f t="shared" si="218"/>
        <v>147303728.06</v>
      </c>
      <c r="AM965" s="16"/>
      <c r="AN965" s="16"/>
      <c r="AO965" s="16"/>
      <c r="AP965" s="16"/>
      <c r="AQ965" s="12" t="e">
        <f>#REF!+#REF!+#REF!</f>
        <v>#REF!</v>
      </c>
      <c r="AR965" s="12">
        <f t="shared" si="215"/>
        <v>-152516745.44</v>
      </c>
      <c r="AS965" s="12" t="e">
        <f>#REF!-AU965+#REF!+#REF!</f>
        <v>#REF!</v>
      </c>
      <c r="AT965" s="12" t="e">
        <f>AS965-VLOOKUP(A965,[1]选股结果!$A$2:$BJ$3005,48,FALSE)*0.08</f>
        <v>#REF!</v>
      </c>
      <c r="AU965" s="12">
        <f t="shared" si="219"/>
        <v>257615330.61</v>
      </c>
      <c r="AV965" s="12" t="e">
        <f>#REF!+S965+H965</f>
        <v>#REF!</v>
      </c>
      <c r="AW965" s="12" t="e">
        <f t="shared" si="220"/>
        <v>#REF!</v>
      </c>
      <c r="AX965" s="12" t="e">
        <f t="shared" si="221"/>
        <v>#REF!</v>
      </c>
      <c r="AY965" s="12" t="e">
        <f t="shared" si="222"/>
        <v>#REF!</v>
      </c>
      <c r="AZ965" s="12">
        <f t="shared" si="216"/>
        <v>-5167177366.2</v>
      </c>
      <c r="BA965" s="12">
        <f t="shared" si="217"/>
        <v>1017715384.85</v>
      </c>
      <c r="BB965" s="12" t="e">
        <f t="shared" si="223"/>
        <v>#REF!</v>
      </c>
    </row>
    <row r="966" spans="1:54">
      <c r="A966" s="5" t="s">
        <v>1981</v>
      </c>
      <c r="B966" s="5" t="s">
        <v>1982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10"/>
        <v>4729758108.14</v>
      </c>
      <c r="AF966" s="9">
        <f t="shared" si="211"/>
        <v>4213136742.83</v>
      </c>
      <c r="AG966" s="9">
        <f t="shared" si="212"/>
        <v>420419477.03</v>
      </c>
      <c r="AH966" s="9">
        <f t="shared" si="213"/>
        <v>420893933.79</v>
      </c>
      <c r="AI966" s="9">
        <f t="shared" si="214"/>
        <v>381238521.69</v>
      </c>
      <c r="AJ966" s="12" t="e">
        <f>#REF!-A966</f>
        <v>#REF!</v>
      </c>
      <c r="AK966" s="16"/>
      <c r="AL966" s="9">
        <f t="shared" si="218"/>
        <v>314130939.96</v>
      </c>
      <c r="AM966" s="16"/>
      <c r="AN966" s="16"/>
      <c r="AO966" s="16"/>
      <c r="AP966" s="16"/>
      <c r="AQ966" s="12" t="e">
        <f>#REF!+#REF!+#REF!</f>
        <v>#REF!</v>
      </c>
      <c r="AR966" s="12">
        <f t="shared" si="215"/>
        <v>-492174.56</v>
      </c>
      <c r="AS966" s="12" t="e">
        <f>#REF!-AU966+#REF!+#REF!</f>
        <v>#REF!</v>
      </c>
      <c r="AT966" s="12" t="e">
        <f>AS966-VLOOKUP(A966,[1]选股结果!$A$2:$BJ$3005,48,FALSE)*0.08</f>
        <v>#REF!</v>
      </c>
      <c r="AU966" s="12">
        <f t="shared" si="219"/>
        <v>39655412.1</v>
      </c>
      <c r="AV966" s="12" t="e">
        <f>#REF!+S966+H966</f>
        <v>#REF!</v>
      </c>
      <c r="AW966" s="12" t="e">
        <f t="shared" si="220"/>
        <v>#REF!</v>
      </c>
      <c r="AX966" s="12" t="e">
        <f t="shared" si="221"/>
        <v>#REF!</v>
      </c>
      <c r="AY966" s="12" t="e">
        <f t="shared" si="222"/>
        <v>#REF!</v>
      </c>
      <c r="AZ966" s="12">
        <f t="shared" si="216"/>
        <v>-4714715404.67</v>
      </c>
      <c r="BA966" s="12">
        <f t="shared" si="217"/>
        <v>420419477.03</v>
      </c>
      <c r="BB966" s="12" t="e">
        <f t="shared" si="223"/>
        <v>#REF!</v>
      </c>
    </row>
    <row r="967" spans="1:54">
      <c r="A967" s="5" t="s">
        <v>1983</v>
      </c>
      <c r="B967" s="5" t="s">
        <v>1984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10"/>
        <v>4725947336.91</v>
      </c>
      <c r="AF967" s="9">
        <f t="shared" si="211"/>
        <v>4622844675.39</v>
      </c>
      <c r="AG967" s="9">
        <f t="shared" si="212"/>
        <v>95890209.4600005</v>
      </c>
      <c r="AH967" s="9">
        <f t="shared" si="213"/>
        <v>98550915.3300005</v>
      </c>
      <c r="AI967" s="9">
        <f t="shared" si="214"/>
        <v>38286835.9800005</v>
      </c>
      <c r="AJ967" s="12" t="e">
        <f>#REF!-A967</f>
        <v>#REF!</v>
      </c>
      <c r="AK967" s="16"/>
      <c r="AL967" s="9">
        <f t="shared" si="218"/>
        <v>804179703.37</v>
      </c>
      <c r="AM967" s="16"/>
      <c r="AN967" s="16"/>
      <c r="AO967" s="16"/>
      <c r="AP967" s="16"/>
      <c r="AQ967" s="12" t="e">
        <f>#REF!+#REF!+#REF!</f>
        <v>#REF!</v>
      </c>
      <c r="AR967" s="12">
        <f t="shared" si="215"/>
        <v>-9632626.5</v>
      </c>
      <c r="AS967" s="12" t="e">
        <f>#REF!-AU967+#REF!+#REF!</f>
        <v>#REF!</v>
      </c>
      <c r="AT967" s="12" t="e">
        <f>AS967-VLOOKUP(A967,[1]选股结果!$A$2:$BJ$3005,48,FALSE)*0.08</f>
        <v>#REF!</v>
      </c>
      <c r="AU967" s="12">
        <f t="shared" si="219"/>
        <v>60264079.35</v>
      </c>
      <c r="AV967" s="12" t="e">
        <f>#REF!+S967+H967</f>
        <v>#REF!</v>
      </c>
      <c r="AW967" s="12" t="e">
        <f t="shared" si="220"/>
        <v>#REF!</v>
      </c>
      <c r="AX967" s="12" t="e">
        <f t="shared" si="221"/>
        <v>#REF!</v>
      </c>
      <c r="AY967" s="12" t="e">
        <f t="shared" si="222"/>
        <v>#REF!</v>
      </c>
      <c r="AZ967" s="12">
        <f t="shared" si="216"/>
        <v>-5164011668.97</v>
      </c>
      <c r="BA967" s="12">
        <f t="shared" si="217"/>
        <v>95890209.4600005</v>
      </c>
      <c r="BB967" s="12" t="e">
        <f t="shared" si="223"/>
        <v>#REF!</v>
      </c>
    </row>
    <row r="968" spans="1:54">
      <c r="A968" s="5" t="s">
        <v>1985</v>
      </c>
      <c r="B968" s="5" t="s">
        <v>1986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10"/>
        <v>4723072877.26</v>
      </c>
      <c r="AF968" s="9">
        <f t="shared" si="211"/>
        <v>4422815410.19</v>
      </c>
      <c r="AG968" s="9">
        <f t="shared" si="212"/>
        <v>292423675.58</v>
      </c>
      <c r="AH968" s="9">
        <f t="shared" si="213"/>
        <v>267663557.33</v>
      </c>
      <c r="AI968" s="9">
        <f t="shared" si="214"/>
        <v>233579466.91</v>
      </c>
      <c r="AJ968" s="12" t="e">
        <f>#REF!-A968</f>
        <v>#REF!</v>
      </c>
      <c r="AK968" s="16"/>
      <c r="AL968" s="9">
        <f t="shared" si="218"/>
        <v>632658731.04</v>
      </c>
      <c r="AM968" s="16"/>
      <c r="AN968" s="16"/>
      <c r="AO968" s="16"/>
      <c r="AP968" s="16"/>
      <c r="AQ968" s="12" t="e">
        <f>#REF!+#REF!+#REF!</f>
        <v>#REF!</v>
      </c>
      <c r="AR968" s="12">
        <f t="shared" si="215"/>
        <v>-6820264.81</v>
      </c>
      <c r="AS968" s="12" t="e">
        <f>#REF!-AU968+#REF!+#REF!</f>
        <v>#REF!</v>
      </c>
      <c r="AT968" s="12" t="e">
        <f>AS968-VLOOKUP(A968,[1]选股结果!$A$2:$BJ$3005,48,FALSE)*0.08</f>
        <v>#REF!</v>
      </c>
      <c r="AU968" s="12">
        <f t="shared" si="219"/>
        <v>34084090.42</v>
      </c>
      <c r="AV968" s="12" t="e">
        <f>#REF!+S968+H968</f>
        <v>#REF!</v>
      </c>
      <c r="AW968" s="12" t="e">
        <f t="shared" si="220"/>
        <v>#REF!</v>
      </c>
      <c r="AX968" s="12" t="e">
        <f t="shared" si="221"/>
        <v>#REF!</v>
      </c>
      <c r="AY968" s="12" t="e">
        <f t="shared" si="222"/>
        <v>#REF!</v>
      </c>
      <c r="AZ968" s="12">
        <f t="shared" si="216"/>
        <v>-4857342123.54</v>
      </c>
      <c r="BA968" s="12">
        <f t="shared" si="217"/>
        <v>292423675.58</v>
      </c>
      <c r="BB968" s="12" t="e">
        <f t="shared" si="223"/>
        <v>#REF!</v>
      </c>
    </row>
    <row r="969" spans="1:54">
      <c r="A969" s="5" t="s">
        <v>1987</v>
      </c>
      <c r="B969" s="5" t="s">
        <v>1988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10"/>
        <v>4719580700.72</v>
      </c>
      <c r="AF969" s="9">
        <f t="shared" si="211"/>
        <v>4064581033.74</v>
      </c>
      <c r="AG969" s="9">
        <f t="shared" si="212"/>
        <v>909487176.29</v>
      </c>
      <c r="AH969" s="9">
        <f t="shared" si="213"/>
        <v>929979609.01</v>
      </c>
      <c r="AI969" s="9">
        <f t="shared" si="214"/>
        <v>784084953.81</v>
      </c>
      <c r="AJ969" s="12" t="e">
        <f>#REF!-A969</f>
        <v>#REF!</v>
      </c>
      <c r="AK969" s="16"/>
      <c r="AL969" s="9">
        <f t="shared" si="218"/>
        <v>128414750.08</v>
      </c>
      <c r="AM969" s="16"/>
      <c r="AN969" s="16"/>
      <c r="AO969" s="16"/>
      <c r="AP969" s="16"/>
      <c r="AQ969" s="12" t="e">
        <f>#REF!+#REF!+#REF!</f>
        <v>#REF!</v>
      </c>
      <c r="AR969" s="12">
        <f t="shared" si="215"/>
        <v>-22823171.53</v>
      </c>
      <c r="AS969" s="12" t="e">
        <f>#REF!-AU969+#REF!+#REF!</f>
        <v>#REF!</v>
      </c>
      <c r="AT969" s="12" t="e">
        <f>AS969-VLOOKUP(A969,[1]选股结果!$A$2:$BJ$3005,48,FALSE)*0.08</f>
        <v>#REF!</v>
      </c>
      <c r="AU969" s="12">
        <f t="shared" si="219"/>
        <v>145894655.2</v>
      </c>
      <c r="AV969" s="12" t="e">
        <f>#REF!+S969+H969</f>
        <v>#REF!</v>
      </c>
      <c r="AW969" s="12" t="e">
        <f t="shared" si="220"/>
        <v>#REF!</v>
      </c>
      <c r="AX969" s="12" t="e">
        <f t="shared" si="221"/>
        <v>#REF!</v>
      </c>
      <c r="AY969" s="12" t="e">
        <f t="shared" si="222"/>
        <v>#REF!</v>
      </c>
      <c r="AZ969" s="12">
        <f t="shared" si="216"/>
        <v>-4851422605.42</v>
      </c>
      <c r="BA969" s="12">
        <f t="shared" si="217"/>
        <v>909487176.29</v>
      </c>
      <c r="BB969" s="12" t="e">
        <f t="shared" si="223"/>
        <v>#REF!</v>
      </c>
    </row>
    <row r="970" spans="1:54">
      <c r="A970" s="5" t="s">
        <v>1989</v>
      </c>
      <c r="B970" s="5" t="s">
        <v>1990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10"/>
        <v>4704442330.02</v>
      </c>
      <c r="AF970" s="9">
        <f t="shared" si="211"/>
        <v>4701563887.4</v>
      </c>
      <c r="AG970" s="9">
        <f t="shared" si="212"/>
        <v>182656018.560001</v>
      </c>
      <c r="AH970" s="9">
        <f t="shared" si="213"/>
        <v>113415650.280001</v>
      </c>
      <c r="AI970" s="9">
        <f t="shared" si="214"/>
        <v>-6068778.77999902</v>
      </c>
      <c r="AJ970" s="12" t="e">
        <f>#REF!-A970</f>
        <v>#REF!</v>
      </c>
      <c r="AK970" s="16"/>
      <c r="AL970" s="9">
        <f t="shared" si="218"/>
        <v>711538084.98</v>
      </c>
      <c r="AM970" s="16"/>
      <c r="AN970" s="16"/>
      <c r="AO970" s="16"/>
      <c r="AP970" s="16"/>
      <c r="AQ970" s="12" t="e">
        <f>#REF!+#REF!+#REF!</f>
        <v>#REF!</v>
      </c>
      <c r="AR970" s="12">
        <f t="shared" si="215"/>
        <v>-1629986.34</v>
      </c>
      <c r="AS970" s="12" t="e">
        <f>#REF!-AU970+#REF!+#REF!</f>
        <v>#REF!</v>
      </c>
      <c r="AT970" s="12" t="e">
        <f>AS970-VLOOKUP(A970,[1]选股结果!$A$2:$BJ$3005,48,FALSE)*0.08</f>
        <v>#REF!</v>
      </c>
      <c r="AU970" s="12">
        <f t="shared" si="219"/>
        <v>119484429.06</v>
      </c>
      <c r="AV970" s="12" t="e">
        <f>#REF!+S970+H970</f>
        <v>#REF!</v>
      </c>
      <c r="AW970" s="12" t="e">
        <f t="shared" si="220"/>
        <v>#REF!</v>
      </c>
      <c r="AX970" s="12" t="e">
        <f t="shared" si="221"/>
        <v>#REF!</v>
      </c>
      <c r="AY970" s="12" t="e">
        <f t="shared" si="222"/>
        <v>#REF!</v>
      </c>
      <c r="AZ970" s="12">
        <f t="shared" si="216"/>
        <v>-5046613679.33</v>
      </c>
      <c r="BA970" s="12">
        <f t="shared" si="217"/>
        <v>182656018.560001</v>
      </c>
      <c r="BB970" s="12" t="e">
        <f t="shared" si="223"/>
        <v>#REF!</v>
      </c>
    </row>
    <row r="971" spans="1:54">
      <c r="A971" s="5" t="s">
        <v>1991</v>
      </c>
      <c r="B971" s="5" t="s">
        <v>1992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224">C971</f>
        <v>4687586673.38</v>
      </c>
      <c r="AF971" s="9">
        <f t="shared" ref="AF971:AF1034" si="225">(G971+O971+P971+Q971+R971)+S971</f>
        <v>4655167656.39</v>
      </c>
      <c r="AG971" s="9">
        <f t="shared" ref="AG971:AG1034" si="226">AE971-AF971+T971+V971+W971-X971-Y971+Z971+AA971</f>
        <v>40336415.1400007</v>
      </c>
      <c r="AH971" s="9">
        <f t="shared" ref="AH971:AH1034" si="227">AG971+AB971-AC971</f>
        <v>45953118.5700007</v>
      </c>
      <c r="AI971" s="9">
        <f t="shared" ref="AI971:AI1034" si="228">AH971-AD971</f>
        <v>22779162.1700007</v>
      </c>
      <c r="AJ971" s="12" t="e">
        <f>#REF!-A971</f>
        <v>#REF!</v>
      </c>
      <c r="AK971" s="16"/>
      <c r="AL971" s="9">
        <f t="shared" si="218"/>
        <v>192884461.73</v>
      </c>
      <c r="AM971" s="16"/>
      <c r="AN971" s="16"/>
      <c r="AO971" s="16"/>
      <c r="AP971" s="16"/>
      <c r="AQ971" s="12" t="e">
        <f>#REF!+#REF!+#REF!</f>
        <v>#REF!</v>
      </c>
      <c r="AR971" s="12">
        <f t="shared" si="215"/>
        <v>-8550106.87</v>
      </c>
      <c r="AS971" s="12" t="e">
        <f>#REF!-AU971+#REF!+#REF!</f>
        <v>#REF!</v>
      </c>
      <c r="AT971" s="12" t="e">
        <f>AS971-VLOOKUP(A971,[1]选股结果!$A$2:$BJ$3005,48,FALSE)*0.08</f>
        <v>#REF!</v>
      </c>
      <c r="AU971" s="12">
        <f t="shared" si="219"/>
        <v>23173956.4</v>
      </c>
      <c r="AV971" s="12" t="e">
        <f>#REF!+S971+H971</f>
        <v>#REF!</v>
      </c>
      <c r="AW971" s="12" t="e">
        <f t="shared" si="220"/>
        <v>#REF!</v>
      </c>
      <c r="AX971" s="12" t="e">
        <f t="shared" si="221"/>
        <v>#REF!</v>
      </c>
      <c r="AY971" s="12" t="e">
        <f t="shared" si="222"/>
        <v>#REF!</v>
      </c>
      <c r="AZ971" s="12">
        <f t="shared" si="216"/>
        <v>-4800360336.8</v>
      </c>
      <c r="BA971" s="12">
        <f t="shared" si="217"/>
        <v>40336415.1400007</v>
      </c>
      <c r="BB971" s="12" t="e">
        <f t="shared" si="223"/>
        <v>#REF!</v>
      </c>
    </row>
    <row r="972" spans="1:54">
      <c r="A972" s="5" t="s">
        <v>1993</v>
      </c>
      <c r="B972" s="5" t="s">
        <v>1994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224"/>
        <v>4681281288.03</v>
      </c>
      <c r="AF972" s="9">
        <f t="shared" si="225"/>
        <v>4412662260.98</v>
      </c>
      <c r="AG972" s="9">
        <f t="shared" si="226"/>
        <v>426439425.889999</v>
      </c>
      <c r="AH972" s="9">
        <f t="shared" si="227"/>
        <v>402805129.069999</v>
      </c>
      <c r="AI972" s="9">
        <f t="shared" si="228"/>
        <v>319695648.559999</v>
      </c>
      <c r="AJ972" s="12" t="e">
        <f>#REF!-A972</f>
        <v>#REF!</v>
      </c>
      <c r="AK972" s="16"/>
      <c r="AL972" s="9">
        <f t="shared" si="218"/>
        <v>362177629.76</v>
      </c>
      <c r="AM972" s="16"/>
      <c r="AN972" s="16"/>
      <c r="AO972" s="16"/>
      <c r="AP972" s="16"/>
      <c r="AQ972" s="12" t="e">
        <f>#REF!+#REF!+#REF!</f>
        <v>#REF!</v>
      </c>
      <c r="AR972" s="12">
        <f t="shared" si="215"/>
        <v>-3257002.13</v>
      </c>
      <c r="AS972" s="12" t="e">
        <f>#REF!-AU972+#REF!+#REF!</f>
        <v>#REF!</v>
      </c>
      <c r="AT972" s="12" t="e">
        <f>AS972-VLOOKUP(A972,[1]选股结果!$A$2:$BJ$3005,48,FALSE)*0.08</f>
        <v>#REF!</v>
      </c>
      <c r="AU972" s="12">
        <f t="shared" si="219"/>
        <v>83109480.51</v>
      </c>
      <c r="AV972" s="12" t="e">
        <f>#REF!+S972+H972</f>
        <v>#REF!</v>
      </c>
      <c r="AW972" s="12" t="e">
        <f t="shared" si="220"/>
        <v>#REF!</v>
      </c>
      <c r="AX972" s="12" t="e">
        <f t="shared" si="221"/>
        <v>#REF!</v>
      </c>
      <c r="AY972" s="12" t="e">
        <f t="shared" si="222"/>
        <v>#REF!</v>
      </c>
      <c r="AZ972" s="12">
        <f t="shared" si="216"/>
        <v>-4930928164.8</v>
      </c>
      <c r="BA972" s="12">
        <f t="shared" si="217"/>
        <v>426439425.889999</v>
      </c>
      <c r="BB972" s="12" t="e">
        <f t="shared" si="223"/>
        <v>#REF!</v>
      </c>
    </row>
    <row r="973" spans="1:54">
      <c r="A973" s="5" t="s">
        <v>1995</v>
      </c>
      <c r="B973" s="5" t="s">
        <v>1996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224"/>
        <v>4678649569.79</v>
      </c>
      <c r="AF973" s="9">
        <f t="shared" si="225"/>
        <v>4481016364.31</v>
      </c>
      <c r="AG973" s="9">
        <f t="shared" si="226"/>
        <v>269066807.89</v>
      </c>
      <c r="AH973" s="9">
        <f t="shared" si="227"/>
        <v>277126320.09</v>
      </c>
      <c r="AI973" s="9">
        <f t="shared" si="228"/>
        <v>182153348.62</v>
      </c>
      <c r="AJ973" s="12" t="e">
        <f>#REF!-A973</f>
        <v>#REF!</v>
      </c>
      <c r="AK973" s="16"/>
      <c r="AL973" s="9">
        <f t="shared" si="218"/>
        <v>1193178374.51</v>
      </c>
      <c r="AM973" s="16"/>
      <c r="AN973" s="16"/>
      <c r="AO973" s="16"/>
      <c r="AP973" s="16"/>
      <c r="AQ973" s="12" t="e">
        <f>#REF!+#REF!+#REF!</f>
        <v>#REF!</v>
      </c>
      <c r="AR973" s="12">
        <f t="shared" si="215"/>
        <v>-9450930.65</v>
      </c>
      <c r="AS973" s="12" t="e">
        <f>#REF!-AU973+#REF!+#REF!</f>
        <v>#REF!</v>
      </c>
      <c r="AT973" s="12" t="e">
        <f>AS973-VLOOKUP(A973,[1]选股结果!$A$2:$BJ$3005,48,FALSE)*0.08</f>
        <v>#REF!</v>
      </c>
      <c r="AU973" s="12">
        <f t="shared" si="219"/>
        <v>94972971.47</v>
      </c>
      <c r="AV973" s="12" t="e">
        <f>#REF!+S973+H973</f>
        <v>#REF!</v>
      </c>
      <c r="AW973" s="12" t="e">
        <f t="shared" si="220"/>
        <v>#REF!</v>
      </c>
      <c r="AX973" s="12" t="e">
        <f t="shared" si="221"/>
        <v>#REF!</v>
      </c>
      <c r="AY973" s="12" t="e">
        <f t="shared" si="222"/>
        <v>#REF!</v>
      </c>
      <c r="AZ973" s="12">
        <f t="shared" si="216"/>
        <v>-4738520146.94</v>
      </c>
      <c r="BA973" s="12">
        <f t="shared" si="217"/>
        <v>269066807.89</v>
      </c>
      <c r="BB973" s="12" t="e">
        <f t="shared" si="223"/>
        <v>#REF!</v>
      </c>
    </row>
    <row r="974" spans="1:54">
      <c r="A974" s="5" t="s">
        <v>1997</v>
      </c>
      <c r="B974" s="5" t="s">
        <v>1998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224"/>
        <v>4667899681.09</v>
      </c>
      <c r="AF974" s="9">
        <f t="shared" si="225"/>
        <v>4631307633.27</v>
      </c>
      <c r="AG974" s="9">
        <f t="shared" si="226"/>
        <v>16534434.4399997</v>
      </c>
      <c r="AH974" s="9">
        <f t="shared" si="227"/>
        <v>17082167.6099997</v>
      </c>
      <c r="AI974" s="9">
        <f t="shared" si="228"/>
        <v>15651133.6299997</v>
      </c>
      <c r="AJ974" s="12" t="e">
        <f>#REF!-A974</f>
        <v>#REF!</v>
      </c>
      <c r="AK974" s="16"/>
      <c r="AL974" s="9">
        <f t="shared" si="218"/>
        <v>429218395.87</v>
      </c>
      <c r="AM974" s="16"/>
      <c r="AN974" s="16"/>
      <c r="AO974" s="16"/>
      <c r="AP974" s="16"/>
      <c r="AQ974" s="12" t="e">
        <f>#REF!+#REF!+#REF!</f>
        <v>#REF!</v>
      </c>
      <c r="AR974" s="12">
        <f t="shared" si="215"/>
        <v>-1035726.54</v>
      </c>
      <c r="AS974" s="12" t="e">
        <f>#REF!-AU974+#REF!+#REF!</f>
        <v>#REF!</v>
      </c>
      <c r="AT974" s="12" t="e">
        <f>AS974-VLOOKUP(A974,[1]选股结果!$A$2:$BJ$3005,48,FALSE)*0.08</f>
        <v>#REF!</v>
      </c>
      <c r="AU974" s="12">
        <f t="shared" si="219"/>
        <v>1431033.98</v>
      </c>
      <c r="AV974" s="12" t="e">
        <f>#REF!+S974+H974</f>
        <v>#REF!</v>
      </c>
      <c r="AW974" s="12" t="e">
        <f t="shared" si="220"/>
        <v>#REF!</v>
      </c>
      <c r="AX974" s="12" t="e">
        <f t="shared" si="221"/>
        <v>#REF!</v>
      </c>
      <c r="AY974" s="12" t="e">
        <f t="shared" si="222"/>
        <v>#REF!</v>
      </c>
      <c r="AZ974" s="12">
        <f t="shared" si="216"/>
        <v>-4730850517.09</v>
      </c>
      <c r="BA974" s="12">
        <f t="shared" si="217"/>
        <v>16534434.4399997</v>
      </c>
      <c r="BB974" s="12" t="e">
        <f t="shared" si="223"/>
        <v>#REF!</v>
      </c>
    </row>
    <row r="975" spans="1:54">
      <c r="A975" s="5" t="s">
        <v>1999</v>
      </c>
      <c r="B975" s="5" t="s">
        <v>2000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224"/>
        <v>4666003079.35</v>
      </c>
      <c r="AF975" s="9">
        <f t="shared" si="225"/>
        <v>3609512640.99</v>
      </c>
      <c r="AG975" s="9">
        <f t="shared" si="226"/>
        <v>1288673971.8</v>
      </c>
      <c r="AH975" s="9">
        <f t="shared" si="227"/>
        <v>1288823631.89</v>
      </c>
      <c r="AI975" s="9">
        <f t="shared" si="228"/>
        <v>1140081012.14</v>
      </c>
      <c r="AJ975" s="12" t="e">
        <f>#REF!-A975</f>
        <v>#REF!</v>
      </c>
      <c r="AK975" s="16"/>
      <c r="AL975" s="9">
        <f t="shared" si="218"/>
        <v>150274105.76</v>
      </c>
      <c r="AM975" s="16"/>
      <c r="AN975" s="16"/>
      <c r="AO975" s="16"/>
      <c r="AP975" s="16"/>
      <c r="AQ975" s="12" t="e">
        <f>#REF!+#REF!+#REF!</f>
        <v>#REF!</v>
      </c>
      <c r="AR975" s="12">
        <f t="shared" si="215"/>
        <v>-175541.28</v>
      </c>
      <c r="AS975" s="12" t="e">
        <f>#REF!-AU975+#REF!+#REF!</f>
        <v>#REF!</v>
      </c>
      <c r="AT975" s="12" t="e">
        <f>AS975-VLOOKUP(A975,[1]选股结果!$A$2:$BJ$3005,48,FALSE)*0.08</f>
        <v>#REF!</v>
      </c>
      <c r="AU975" s="12">
        <f t="shared" si="219"/>
        <v>148742619.75</v>
      </c>
      <c r="AV975" s="12" t="e">
        <f>#REF!+S975+H975</f>
        <v>#REF!</v>
      </c>
      <c r="AW975" s="12" t="e">
        <f t="shared" si="220"/>
        <v>#REF!</v>
      </c>
      <c r="AX975" s="12" t="e">
        <f t="shared" si="221"/>
        <v>#REF!</v>
      </c>
      <c r="AY975" s="12" t="e">
        <f t="shared" si="222"/>
        <v>#REF!</v>
      </c>
      <c r="AZ975" s="12">
        <f t="shared" si="216"/>
        <v>-4765815427.79</v>
      </c>
      <c r="BA975" s="12">
        <f t="shared" si="217"/>
        <v>1288673971.8</v>
      </c>
      <c r="BB975" s="12" t="e">
        <f t="shared" si="223"/>
        <v>#REF!</v>
      </c>
    </row>
    <row r="976" spans="1:54">
      <c r="A976" s="5" t="s">
        <v>2001</v>
      </c>
      <c r="B976" s="5" t="s">
        <v>2002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224"/>
        <v>4663469990.79</v>
      </c>
      <c r="AF976" s="9">
        <f t="shared" si="225"/>
        <v>3991782975.2</v>
      </c>
      <c r="AG976" s="9">
        <f t="shared" si="226"/>
        <v>690680511.12</v>
      </c>
      <c r="AH976" s="9">
        <f t="shared" si="227"/>
        <v>700753487.72</v>
      </c>
      <c r="AI976" s="9">
        <f t="shared" si="228"/>
        <v>539317190.59</v>
      </c>
      <c r="AJ976" s="12" t="e">
        <f>#REF!-A976</f>
        <v>#REF!</v>
      </c>
      <c r="AK976" s="16"/>
      <c r="AL976" s="9">
        <f t="shared" si="218"/>
        <v>531603239.94</v>
      </c>
      <c r="AM976" s="16"/>
      <c r="AN976" s="16"/>
      <c r="AO976" s="16"/>
      <c r="AP976" s="16"/>
      <c r="AQ976" s="12" t="e">
        <f>#REF!+#REF!+#REF!</f>
        <v>#REF!</v>
      </c>
      <c r="AR976" s="12">
        <f t="shared" si="215"/>
        <v>-12817059.42</v>
      </c>
      <c r="AS976" s="12" t="e">
        <f>#REF!-AU976+#REF!+#REF!</f>
        <v>#REF!</v>
      </c>
      <c r="AT976" s="12" t="e">
        <f>AS976-VLOOKUP(A976,[1]选股结果!$A$2:$BJ$3005,48,FALSE)*0.08</f>
        <v>#REF!</v>
      </c>
      <c r="AU976" s="12">
        <f t="shared" si="219"/>
        <v>161436297.13</v>
      </c>
      <c r="AV976" s="12" t="e">
        <f>#REF!+S976+H976</f>
        <v>#REF!</v>
      </c>
      <c r="AW976" s="12" t="e">
        <f t="shared" si="220"/>
        <v>#REF!</v>
      </c>
      <c r="AX976" s="12" t="e">
        <f t="shared" si="221"/>
        <v>#REF!</v>
      </c>
      <c r="AY976" s="12" t="e">
        <f t="shared" si="222"/>
        <v>#REF!</v>
      </c>
      <c r="AZ976" s="12">
        <f t="shared" si="216"/>
        <v>-4784410584.6</v>
      </c>
      <c r="BA976" s="12">
        <f t="shared" si="217"/>
        <v>690680511.12</v>
      </c>
      <c r="BB976" s="12" t="e">
        <f t="shared" si="223"/>
        <v>#REF!</v>
      </c>
    </row>
    <row r="977" spans="1:54">
      <c r="A977" s="5" t="s">
        <v>2003</v>
      </c>
      <c r="B977" s="5" t="s">
        <v>2004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224"/>
        <v>4657764000.01</v>
      </c>
      <c r="AF977" s="9">
        <f t="shared" si="225"/>
        <v>4368309377.23</v>
      </c>
      <c r="AG977" s="9">
        <f t="shared" si="226"/>
        <v>236174995.040001</v>
      </c>
      <c r="AH977" s="9">
        <f t="shared" si="227"/>
        <v>233788066.650001</v>
      </c>
      <c r="AI977" s="9">
        <f t="shared" si="228"/>
        <v>241436055.770001</v>
      </c>
      <c r="AJ977" s="12" t="e">
        <f>#REF!-A977</f>
        <v>#REF!</v>
      </c>
      <c r="AK977" s="16"/>
      <c r="AL977" s="9">
        <f t="shared" si="218"/>
        <v>596110571.03</v>
      </c>
      <c r="AM977" s="16"/>
      <c r="AN977" s="16"/>
      <c r="AO977" s="16"/>
      <c r="AP977" s="16"/>
      <c r="AQ977" s="12" t="e">
        <f>#REF!+#REF!+#REF!</f>
        <v>#REF!</v>
      </c>
      <c r="AR977" s="12">
        <f t="shared" si="215"/>
        <v>-3694464.78</v>
      </c>
      <c r="AS977" s="12" t="e">
        <f>#REF!-AU977+#REF!+#REF!</f>
        <v>#REF!</v>
      </c>
      <c r="AT977" s="12" t="e">
        <f>AS977-VLOOKUP(A977,[1]选股结果!$A$2:$BJ$3005,48,FALSE)*0.08</f>
        <v>#REF!</v>
      </c>
      <c r="AU977" s="12">
        <f t="shared" si="219"/>
        <v>-7647989.12</v>
      </c>
      <c r="AV977" s="12" t="e">
        <f>#REF!+S977+H977</f>
        <v>#REF!</v>
      </c>
      <c r="AW977" s="12" t="e">
        <f t="shared" si="220"/>
        <v>#REF!</v>
      </c>
      <c r="AX977" s="12" t="e">
        <f t="shared" si="221"/>
        <v>#REF!</v>
      </c>
      <c r="AY977" s="12" t="e">
        <f t="shared" si="222"/>
        <v>#REF!</v>
      </c>
      <c r="AZ977" s="12">
        <f t="shared" si="216"/>
        <v>-4645625737.43</v>
      </c>
      <c r="BA977" s="12">
        <f t="shared" si="217"/>
        <v>236174995.040001</v>
      </c>
      <c r="BB977" s="12" t="e">
        <f t="shared" si="223"/>
        <v>#REF!</v>
      </c>
    </row>
    <row r="978" spans="1:54">
      <c r="A978" s="5" t="s">
        <v>2005</v>
      </c>
      <c r="B978" s="5" t="s">
        <v>2006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224"/>
        <v>4655990413.1</v>
      </c>
      <c r="AF978" s="9">
        <f t="shared" si="225"/>
        <v>3894225220.2</v>
      </c>
      <c r="AG978" s="9">
        <f t="shared" si="226"/>
        <v>801813805</v>
      </c>
      <c r="AH978" s="9">
        <f t="shared" si="227"/>
        <v>800231587.14</v>
      </c>
      <c r="AI978" s="9">
        <f t="shared" si="228"/>
        <v>627686971.65</v>
      </c>
      <c r="AJ978" s="12" t="e">
        <f>#REF!-A978</f>
        <v>#REF!</v>
      </c>
      <c r="AK978" s="16"/>
      <c r="AL978" s="9">
        <f t="shared" si="218"/>
        <v>249429003.93</v>
      </c>
      <c r="AM978" s="16"/>
      <c r="AN978" s="16"/>
      <c r="AO978" s="16"/>
      <c r="AP978" s="16"/>
      <c r="AQ978" s="12" t="e">
        <f>#REF!+#REF!+#REF!</f>
        <v>#REF!</v>
      </c>
      <c r="AR978" s="12">
        <f t="shared" si="215"/>
        <v>-4711783.71</v>
      </c>
      <c r="AS978" s="12" t="e">
        <f>#REF!-AU978+#REF!+#REF!</f>
        <v>#REF!</v>
      </c>
      <c r="AT978" s="12" t="e">
        <f>AS978-VLOOKUP(A978,[1]选股结果!$A$2:$BJ$3005,48,FALSE)*0.08</f>
        <v>#REF!</v>
      </c>
      <c r="AU978" s="12">
        <f t="shared" si="219"/>
        <v>172544615.49</v>
      </c>
      <c r="AV978" s="12" t="e">
        <f>#REF!+S978+H978</f>
        <v>#REF!</v>
      </c>
      <c r="AW978" s="12" t="e">
        <f t="shared" si="220"/>
        <v>#REF!</v>
      </c>
      <c r="AX978" s="12" t="e">
        <f t="shared" si="221"/>
        <v>#REF!</v>
      </c>
      <c r="AY978" s="12" t="e">
        <f t="shared" si="222"/>
        <v>#REF!</v>
      </c>
      <c r="AZ978" s="12">
        <f t="shared" si="216"/>
        <v>-5115872596.08</v>
      </c>
      <c r="BA978" s="12">
        <f t="shared" si="217"/>
        <v>801813805</v>
      </c>
      <c r="BB978" s="12" t="e">
        <f t="shared" si="223"/>
        <v>#REF!</v>
      </c>
    </row>
    <row r="979" spans="1:54">
      <c r="A979" s="5" t="s">
        <v>2007</v>
      </c>
      <c r="B979" s="5" t="s">
        <v>2008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224"/>
        <v>4643690612.47</v>
      </c>
      <c r="AF979" s="9">
        <f t="shared" si="225"/>
        <v>4243989240.37</v>
      </c>
      <c r="AG979" s="9">
        <f t="shared" si="226"/>
        <v>374958679.23</v>
      </c>
      <c r="AH979" s="9">
        <f t="shared" si="227"/>
        <v>374915064.02</v>
      </c>
      <c r="AI979" s="9">
        <f t="shared" si="228"/>
        <v>344361748.08</v>
      </c>
      <c r="AJ979" s="12" t="e">
        <f>#REF!-A979</f>
        <v>#REF!</v>
      </c>
      <c r="AK979" s="16"/>
      <c r="AL979" s="9">
        <f t="shared" si="218"/>
        <v>118114249.1</v>
      </c>
      <c r="AM979" s="16"/>
      <c r="AN979" s="16"/>
      <c r="AO979" s="16"/>
      <c r="AP979" s="16"/>
      <c r="AQ979" s="12" t="e">
        <f>#REF!+#REF!+#REF!</f>
        <v>#REF!</v>
      </c>
      <c r="AR979" s="12">
        <f t="shared" si="215"/>
        <v>-181484.75</v>
      </c>
      <c r="AS979" s="12" t="e">
        <f>#REF!-AU979+#REF!+#REF!</f>
        <v>#REF!</v>
      </c>
      <c r="AT979" s="12" t="e">
        <f>AS979-VLOOKUP(A979,[1]选股结果!$A$2:$BJ$3005,48,FALSE)*0.08</f>
        <v>#REF!</v>
      </c>
      <c r="AU979" s="12">
        <f t="shared" si="219"/>
        <v>30553315.94</v>
      </c>
      <c r="AV979" s="12" t="e">
        <f>#REF!+S979+H979</f>
        <v>#REF!</v>
      </c>
      <c r="AW979" s="12" t="e">
        <f t="shared" si="220"/>
        <v>#REF!</v>
      </c>
      <c r="AX979" s="12" t="e">
        <f t="shared" si="221"/>
        <v>#REF!</v>
      </c>
      <c r="AY979" s="12" t="e">
        <f t="shared" si="222"/>
        <v>#REF!</v>
      </c>
      <c r="AZ979" s="12">
        <f t="shared" si="216"/>
        <v>-4745820045.9</v>
      </c>
      <c r="BA979" s="12">
        <f t="shared" si="217"/>
        <v>374958679.23</v>
      </c>
      <c r="BB979" s="12" t="e">
        <f t="shared" si="223"/>
        <v>#REF!</v>
      </c>
    </row>
    <row r="980" spans="1:54">
      <c r="A980" s="5" t="s">
        <v>2009</v>
      </c>
      <c r="B980" s="5" t="s">
        <v>2010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224"/>
        <v>4634641673.86</v>
      </c>
      <c r="AF980" s="9">
        <f t="shared" si="225"/>
        <v>4252458370.85</v>
      </c>
      <c r="AG980" s="9">
        <f t="shared" si="226"/>
        <v>348236131.73</v>
      </c>
      <c r="AH980" s="9">
        <f t="shared" si="227"/>
        <v>348402020.3</v>
      </c>
      <c r="AI980" s="9">
        <f t="shared" si="228"/>
        <v>307815255.52</v>
      </c>
      <c r="AJ980" s="12" t="e">
        <f>#REF!-A980</f>
        <v>#REF!</v>
      </c>
      <c r="AK980" s="16"/>
      <c r="AL980" s="9">
        <f t="shared" si="218"/>
        <v>443464947.04</v>
      </c>
      <c r="AM980" s="16"/>
      <c r="AN980" s="16"/>
      <c r="AO980" s="16"/>
      <c r="AP980" s="16"/>
      <c r="AQ980" s="12" t="e">
        <f>#REF!+#REF!+#REF!</f>
        <v>#REF!</v>
      </c>
      <c r="AR980" s="12">
        <f t="shared" si="215"/>
        <v>-3179852.98</v>
      </c>
      <c r="AS980" s="12" t="e">
        <f>#REF!-AU980+#REF!+#REF!</f>
        <v>#REF!</v>
      </c>
      <c r="AT980" s="12" t="e">
        <f>AS980-VLOOKUP(A980,[1]选股结果!$A$2:$BJ$3005,48,FALSE)*0.08</f>
        <v>#REF!</v>
      </c>
      <c r="AU980" s="12">
        <f t="shared" si="219"/>
        <v>40586764.78</v>
      </c>
      <c r="AV980" s="12" t="e">
        <f>#REF!+S980+H980</f>
        <v>#REF!</v>
      </c>
      <c r="AW980" s="12" t="e">
        <f t="shared" si="220"/>
        <v>#REF!</v>
      </c>
      <c r="AX980" s="12" t="e">
        <f t="shared" si="221"/>
        <v>#REF!</v>
      </c>
      <c r="AY980" s="12" t="e">
        <f t="shared" si="222"/>
        <v>#REF!</v>
      </c>
      <c r="AZ980" s="12">
        <f t="shared" si="216"/>
        <v>-4659414369.88</v>
      </c>
      <c r="BA980" s="12">
        <f t="shared" si="217"/>
        <v>348236131.73</v>
      </c>
      <c r="BB980" s="12" t="e">
        <f t="shared" si="223"/>
        <v>#REF!</v>
      </c>
    </row>
    <row r="981" spans="1:54">
      <c r="A981" s="5" t="s">
        <v>2011</v>
      </c>
      <c r="B981" s="5" t="s">
        <v>2012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224"/>
        <v>4631282401.56</v>
      </c>
      <c r="AF981" s="9">
        <f t="shared" si="225"/>
        <v>4100533785.75</v>
      </c>
      <c r="AG981" s="9">
        <f t="shared" si="226"/>
        <v>537859552.930001</v>
      </c>
      <c r="AH981" s="9">
        <f t="shared" si="227"/>
        <v>531500136.190001</v>
      </c>
      <c r="AI981" s="9">
        <f t="shared" si="228"/>
        <v>434896442.640001</v>
      </c>
      <c r="AJ981" s="12" t="e">
        <f>#REF!-A981</f>
        <v>#REF!</v>
      </c>
      <c r="AK981" s="16"/>
      <c r="AL981" s="9">
        <f t="shared" si="218"/>
        <v>595264567.52</v>
      </c>
      <c r="AM981" s="16"/>
      <c r="AN981" s="16"/>
      <c r="AO981" s="16"/>
      <c r="AP981" s="16"/>
      <c r="AQ981" s="12" t="e">
        <f>#REF!+#REF!+#REF!</f>
        <v>#REF!</v>
      </c>
      <c r="AR981" s="12">
        <f t="shared" si="215"/>
        <v>-78206.49</v>
      </c>
      <c r="AS981" s="12" t="e">
        <f>#REF!-AU981+#REF!+#REF!</f>
        <v>#REF!</v>
      </c>
      <c r="AT981" s="12" t="e">
        <f>AS981-VLOOKUP(A981,[1]选股结果!$A$2:$BJ$3005,48,FALSE)*0.08</f>
        <v>#REF!</v>
      </c>
      <c r="AU981" s="12">
        <f t="shared" si="219"/>
        <v>96603693.55</v>
      </c>
      <c r="AV981" s="12" t="e">
        <f>#REF!+S981+H981</f>
        <v>#REF!</v>
      </c>
      <c r="AW981" s="12" t="e">
        <f t="shared" si="220"/>
        <v>#REF!</v>
      </c>
      <c r="AX981" s="12" t="e">
        <f t="shared" si="221"/>
        <v>#REF!</v>
      </c>
      <c r="AY981" s="12" t="e">
        <f t="shared" si="222"/>
        <v>#REF!</v>
      </c>
      <c r="AZ981" s="12">
        <f t="shared" si="216"/>
        <v>-4955894829.6</v>
      </c>
      <c r="BA981" s="12">
        <f t="shared" si="217"/>
        <v>537859552.930001</v>
      </c>
      <c r="BB981" s="12" t="e">
        <f t="shared" si="223"/>
        <v>#REF!</v>
      </c>
    </row>
    <row r="982" spans="1:54">
      <c r="A982" s="5" t="s">
        <v>2013</v>
      </c>
      <c r="B982" s="5" t="s">
        <v>2014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224"/>
        <v>4620666505.05</v>
      </c>
      <c r="AF982" s="9">
        <f t="shared" si="225"/>
        <v>4039994729.28</v>
      </c>
      <c r="AG982" s="9">
        <f t="shared" si="226"/>
        <v>303605929.81</v>
      </c>
      <c r="AH982" s="9">
        <f t="shared" si="227"/>
        <v>299959184.76</v>
      </c>
      <c r="AI982" s="9">
        <f t="shared" si="228"/>
        <v>211535782.9</v>
      </c>
      <c r="AJ982" s="12" t="e">
        <f>#REF!-A982</f>
        <v>#REF!</v>
      </c>
      <c r="AK982" s="16"/>
      <c r="AL982" s="9">
        <f t="shared" si="218"/>
        <v>2281526652.73</v>
      </c>
      <c r="AM982" s="16"/>
      <c r="AN982" s="16"/>
      <c r="AO982" s="16"/>
      <c r="AP982" s="16"/>
      <c r="AQ982" s="12" t="e">
        <f>#REF!+#REF!+#REF!</f>
        <v>#REF!</v>
      </c>
      <c r="AR982" s="12">
        <f t="shared" si="215"/>
        <v>-1209530.93</v>
      </c>
      <c r="AS982" s="12" t="e">
        <f>#REF!-AU982+#REF!+#REF!</f>
        <v>#REF!</v>
      </c>
      <c r="AT982" s="12" t="e">
        <f>AS982-VLOOKUP(A982,[1]选股结果!$A$2:$BJ$3005,48,FALSE)*0.08</f>
        <v>#REF!</v>
      </c>
      <c r="AU982" s="12">
        <f t="shared" si="219"/>
        <v>88423401.86</v>
      </c>
      <c r="AV982" s="12" t="e">
        <f>#REF!+S982+H982</f>
        <v>#REF!</v>
      </c>
      <c r="AW982" s="12" t="e">
        <f t="shared" si="220"/>
        <v>#REF!</v>
      </c>
      <c r="AX982" s="12" t="e">
        <f t="shared" si="221"/>
        <v>#REF!</v>
      </c>
      <c r="AY982" s="12" t="e">
        <f t="shared" si="222"/>
        <v>#REF!</v>
      </c>
      <c r="AZ982" s="12">
        <f t="shared" si="216"/>
        <v>-4704405743.74</v>
      </c>
      <c r="BA982" s="12">
        <f t="shared" si="217"/>
        <v>303605929.81</v>
      </c>
      <c r="BB982" s="12" t="e">
        <f t="shared" si="223"/>
        <v>#REF!</v>
      </c>
    </row>
    <row r="983" spans="1:54">
      <c r="A983" s="5" t="s">
        <v>2015</v>
      </c>
      <c r="B983" s="5" t="s">
        <v>2016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224"/>
        <v>4615516350.99</v>
      </c>
      <c r="AF983" s="9">
        <f t="shared" si="225"/>
        <v>3995749272.7</v>
      </c>
      <c r="AG983" s="9">
        <f t="shared" si="226"/>
        <v>544056276.62</v>
      </c>
      <c r="AH983" s="9">
        <f t="shared" si="227"/>
        <v>551141039.08</v>
      </c>
      <c r="AI983" s="9">
        <f t="shared" si="228"/>
        <v>481919351.07</v>
      </c>
      <c r="AJ983" s="12" t="e">
        <f>#REF!-A983</f>
        <v>#REF!</v>
      </c>
      <c r="AK983" s="16"/>
      <c r="AL983" s="9">
        <f t="shared" si="218"/>
        <v>207836548.96</v>
      </c>
      <c r="AM983" s="16"/>
      <c r="AN983" s="16"/>
      <c r="AO983" s="16"/>
      <c r="AP983" s="16"/>
      <c r="AQ983" s="12" t="e">
        <f>#REF!+#REF!+#REF!</f>
        <v>#REF!</v>
      </c>
      <c r="AR983" s="12">
        <f t="shared" si="215"/>
        <v>-9249265.82</v>
      </c>
      <c r="AS983" s="12" t="e">
        <f>#REF!-AU983+#REF!+#REF!</f>
        <v>#REF!</v>
      </c>
      <c r="AT983" s="12" t="e">
        <f>AS983-VLOOKUP(A983,[1]选股结果!$A$2:$BJ$3005,48,FALSE)*0.08</f>
        <v>#REF!</v>
      </c>
      <c r="AU983" s="12">
        <f t="shared" si="219"/>
        <v>69221688.01</v>
      </c>
      <c r="AV983" s="12" t="e">
        <f>#REF!+S983+H983</f>
        <v>#REF!</v>
      </c>
      <c r="AW983" s="12" t="e">
        <f t="shared" si="220"/>
        <v>#REF!</v>
      </c>
      <c r="AX983" s="12" t="e">
        <f t="shared" si="221"/>
        <v>#REF!</v>
      </c>
      <c r="AY983" s="12" t="e">
        <f t="shared" si="222"/>
        <v>#REF!</v>
      </c>
      <c r="AZ983" s="12">
        <f t="shared" si="216"/>
        <v>-4729516692.94</v>
      </c>
      <c r="BA983" s="12">
        <f t="shared" si="217"/>
        <v>544056276.62</v>
      </c>
      <c r="BB983" s="12" t="e">
        <f t="shared" si="223"/>
        <v>#REF!</v>
      </c>
    </row>
    <row r="984" spans="1:54">
      <c r="A984" s="5" t="s">
        <v>2017</v>
      </c>
      <c r="B984" s="5" t="s">
        <v>2018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224"/>
        <v>4607921972.42</v>
      </c>
      <c r="AF984" s="9">
        <f t="shared" si="225"/>
        <v>32601557.44</v>
      </c>
      <c r="AG984" s="9">
        <f t="shared" si="226"/>
        <v>6099853689.22</v>
      </c>
      <c r="AH984" s="9">
        <f t="shared" si="227"/>
        <v>6097266771.24</v>
      </c>
      <c r="AI984" s="9">
        <f t="shared" si="228"/>
        <v>5808209203.2</v>
      </c>
      <c r="AJ984" s="12" t="e">
        <f>#REF!-A984</f>
        <v>#REF!</v>
      </c>
      <c r="AK984" s="16"/>
      <c r="AL984" s="9">
        <f t="shared" si="218"/>
        <v>35188475.42</v>
      </c>
      <c r="AM984" s="16"/>
      <c r="AN984" s="16"/>
      <c r="AO984" s="16"/>
      <c r="AP984" s="16"/>
      <c r="AQ984" s="12" t="e">
        <f>#REF!+#REF!+#REF!</f>
        <v>#REF!</v>
      </c>
      <c r="AR984" s="12">
        <f t="shared" si="215"/>
        <v>-324450.7</v>
      </c>
      <c r="AS984" s="12" t="e">
        <f>#REF!-AU984+#REF!+#REF!</f>
        <v>#REF!</v>
      </c>
      <c r="AT984" s="12" t="e">
        <f>AS984-VLOOKUP(A984,[1]选股结果!$A$2:$BJ$3005,48,FALSE)*0.08</f>
        <v>#REF!</v>
      </c>
      <c r="AU984" s="12">
        <f t="shared" si="219"/>
        <v>289057568.04</v>
      </c>
      <c r="AV984" s="12" t="e">
        <f>#REF!+S984+H984</f>
        <v>#REF!</v>
      </c>
      <c r="AW984" s="12" t="e">
        <f t="shared" si="220"/>
        <v>#REF!</v>
      </c>
      <c r="AX984" s="12" t="e">
        <f t="shared" si="221"/>
        <v>#REF!</v>
      </c>
      <c r="AY984" s="12" t="e">
        <f t="shared" si="222"/>
        <v>#REF!</v>
      </c>
      <c r="AZ984" s="12">
        <f t="shared" si="216"/>
        <v>-4867613802.4</v>
      </c>
      <c r="BA984" s="12">
        <f t="shared" si="217"/>
        <v>6099853689.22</v>
      </c>
      <c r="BB984" s="12" t="e">
        <f t="shared" si="223"/>
        <v>#REF!</v>
      </c>
    </row>
    <row r="985" spans="1:54">
      <c r="A985" s="5" t="s">
        <v>2019</v>
      </c>
      <c r="B985" s="5" t="s">
        <v>2020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224"/>
        <v>4603844794.88</v>
      </c>
      <c r="AF985" s="9">
        <f t="shared" si="225"/>
        <v>4198134830.99</v>
      </c>
      <c r="AG985" s="9">
        <f t="shared" si="226"/>
        <v>340315848.15</v>
      </c>
      <c r="AH985" s="9">
        <f t="shared" si="227"/>
        <v>336631600.25</v>
      </c>
      <c r="AI985" s="9">
        <f t="shared" si="228"/>
        <v>308215990.03</v>
      </c>
      <c r="AJ985" s="12" t="e">
        <f>#REF!-A985</f>
        <v>#REF!</v>
      </c>
      <c r="AK985" s="16"/>
      <c r="AL985" s="9">
        <f t="shared" si="218"/>
        <v>647027167.86</v>
      </c>
      <c r="AM985" s="16"/>
      <c r="AN985" s="16"/>
      <c r="AO985" s="16"/>
      <c r="AP985" s="16"/>
      <c r="AQ985" s="12" t="e">
        <f>#REF!+#REF!+#REF!</f>
        <v>#REF!</v>
      </c>
      <c r="AR985" s="12">
        <f t="shared" si="215"/>
        <v>-1124027.07</v>
      </c>
      <c r="AS985" s="12" t="e">
        <f>#REF!-AU985+#REF!+#REF!</f>
        <v>#REF!</v>
      </c>
      <c r="AT985" s="12" t="e">
        <f>AS985-VLOOKUP(A985,[1]选股结果!$A$2:$BJ$3005,48,FALSE)*0.08</f>
        <v>#REF!</v>
      </c>
      <c r="AU985" s="12">
        <f t="shared" si="219"/>
        <v>28415610.22</v>
      </c>
      <c r="AV985" s="12" t="e">
        <f>#REF!+S985+H985</f>
        <v>#REF!</v>
      </c>
      <c r="AW985" s="12" t="e">
        <f t="shared" si="220"/>
        <v>#REF!</v>
      </c>
      <c r="AX985" s="12" t="e">
        <f t="shared" si="221"/>
        <v>#REF!</v>
      </c>
      <c r="AY985" s="12" t="e">
        <f t="shared" si="222"/>
        <v>#REF!</v>
      </c>
      <c r="AZ985" s="12">
        <f t="shared" si="216"/>
        <v>-4689857159.32</v>
      </c>
      <c r="BA985" s="12">
        <f t="shared" si="217"/>
        <v>340315848.15</v>
      </c>
      <c r="BB985" s="12" t="e">
        <f t="shared" si="223"/>
        <v>#REF!</v>
      </c>
    </row>
    <row r="986" spans="1:54">
      <c r="A986" s="5" t="s">
        <v>2021</v>
      </c>
      <c r="B986" s="5" t="s">
        <v>2022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224"/>
        <v>4597707821.05</v>
      </c>
      <c r="AF986" s="9">
        <f t="shared" si="225"/>
        <v>4268571031.99</v>
      </c>
      <c r="AG986" s="9">
        <f t="shared" si="226"/>
        <v>719817955.6</v>
      </c>
      <c r="AH986" s="9">
        <f t="shared" si="227"/>
        <v>706423122.58</v>
      </c>
      <c r="AI986" s="9">
        <f t="shared" si="228"/>
        <v>531305340.25</v>
      </c>
      <c r="AJ986" s="12" t="e">
        <f>#REF!-A986</f>
        <v>#REF!</v>
      </c>
      <c r="AK986" s="16"/>
      <c r="AL986" s="9">
        <f t="shared" si="218"/>
        <v>1799654492.27</v>
      </c>
      <c r="AM986" s="16"/>
      <c r="AN986" s="16"/>
      <c r="AO986" s="16"/>
      <c r="AP986" s="16"/>
      <c r="AQ986" s="12" t="e">
        <f>#REF!+#REF!+#REF!</f>
        <v>#REF!</v>
      </c>
      <c r="AR986" s="12">
        <f t="shared" si="215"/>
        <v>-576298.53</v>
      </c>
      <c r="AS986" s="12" t="e">
        <f>#REF!-AU986+#REF!+#REF!</f>
        <v>#REF!</v>
      </c>
      <c r="AT986" s="12" t="e">
        <f>AS986-VLOOKUP(A986,[1]选股结果!$A$2:$BJ$3005,48,FALSE)*0.08</f>
        <v>#REF!</v>
      </c>
      <c r="AU986" s="12">
        <f t="shared" si="219"/>
        <v>175117782.33</v>
      </c>
      <c r="AV986" s="12" t="e">
        <f>#REF!+S986+H986</f>
        <v>#REF!</v>
      </c>
      <c r="AW986" s="12" t="e">
        <f t="shared" si="220"/>
        <v>#REF!</v>
      </c>
      <c r="AX986" s="12" t="e">
        <f t="shared" si="221"/>
        <v>#REF!</v>
      </c>
      <c r="AY986" s="12" t="e">
        <f t="shared" si="222"/>
        <v>#REF!</v>
      </c>
      <c r="AZ986" s="12">
        <f t="shared" si="216"/>
        <v>-4862837196.05</v>
      </c>
      <c r="BA986" s="12">
        <f t="shared" si="217"/>
        <v>719817955.6</v>
      </c>
      <c r="BB986" s="12" t="e">
        <f t="shared" si="223"/>
        <v>#REF!</v>
      </c>
    </row>
    <row r="987" spans="1:54">
      <c r="A987" s="5" t="s">
        <v>2023</v>
      </c>
      <c r="B987" s="5" t="s">
        <v>2024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224"/>
        <v>4591424168.79</v>
      </c>
      <c r="AF987" s="9">
        <f t="shared" si="225"/>
        <v>4464967908.32</v>
      </c>
      <c r="AG987" s="9">
        <f t="shared" si="226"/>
        <v>125279126.22</v>
      </c>
      <c r="AH987" s="9">
        <f t="shared" si="227"/>
        <v>125424181.95</v>
      </c>
      <c r="AI987" s="9">
        <f t="shared" si="228"/>
        <v>103615055.18</v>
      </c>
      <c r="AJ987" s="12" t="e">
        <f>#REF!-A987</f>
        <v>#REF!</v>
      </c>
      <c r="AK987" s="16"/>
      <c r="AL987" s="9">
        <f t="shared" si="218"/>
        <v>377962007.43</v>
      </c>
      <c r="AM987" s="16"/>
      <c r="AN987" s="16"/>
      <c r="AO987" s="16"/>
      <c r="AP987" s="16"/>
      <c r="AQ987" s="12" t="e">
        <f>#REF!+#REF!+#REF!</f>
        <v>#REF!</v>
      </c>
      <c r="AR987" s="12">
        <f t="shared" si="215"/>
        <v>-7753545.04</v>
      </c>
      <c r="AS987" s="12" t="e">
        <f>#REF!-AU987+#REF!+#REF!</f>
        <v>#REF!</v>
      </c>
      <c r="AT987" s="12" t="e">
        <f>AS987-VLOOKUP(A987,[1]选股结果!$A$2:$BJ$3005,48,FALSE)*0.08</f>
        <v>#REF!</v>
      </c>
      <c r="AU987" s="12">
        <f t="shared" si="219"/>
        <v>21809126.77</v>
      </c>
      <c r="AV987" s="12" t="e">
        <f>#REF!+S987+H987</f>
        <v>#REF!</v>
      </c>
      <c r="AW987" s="12" t="e">
        <f t="shared" si="220"/>
        <v>#REF!</v>
      </c>
      <c r="AX987" s="12" t="e">
        <f t="shared" si="221"/>
        <v>#REF!</v>
      </c>
      <c r="AY987" s="12" t="e">
        <f t="shared" si="222"/>
        <v>#REF!</v>
      </c>
      <c r="AZ987" s="12">
        <f t="shared" si="216"/>
        <v>-4938499654.44</v>
      </c>
      <c r="BA987" s="12">
        <f t="shared" si="217"/>
        <v>125279126.22</v>
      </c>
      <c r="BB987" s="12" t="e">
        <f t="shared" si="223"/>
        <v>#REF!</v>
      </c>
    </row>
    <row r="988" spans="1:54">
      <c r="A988" s="5" t="s">
        <v>2025</v>
      </c>
      <c r="B988" s="5" t="s">
        <v>2026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224"/>
        <v>4581286783.55</v>
      </c>
      <c r="AF988" s="9">
        <f t="shared" si="225"/>
        <v>3654457954.87</v>
      </c>
      <c r="AG988" s="9">
        <f t="shared" si="226"/>
        <v>768726863.48</v>
      </c>
      <c r="AH988" s="9">
        <f t="shared" si="227"/>
        <v>766850100.36</v>
      </c>
      <c r="AI988" s="9">
        <f t="shared" si="228"/>
        <v>512630634.14</v>
      </c>
      <c r="AJ988" s="12" t="e">
        <f>#REF!-A988</f>
        <v>#REF!</v>
      </c>
      <c r="AK988" s="16"/>
      <c r="AL988" s="9">
        <f t="shared" si="218"/>
        <v>952362977.44</v>
      </c>
      <c r="AM988" s="16"/>
      <c r="AN988" s="16"/>
      <c r="AO988" s="16"/>
      <c r="AP988" s="16"/>
      <c r="AQ988" s="12" t="e">
        <f>#REF!+#REF!+#REF!</f>
        <v>#REF!</v>
      </c>
      <c r="AR988" s="12">
        <f t="shared" si="215"/>
        <v>-1087130.82</v>
      </c>
      <c r="AS988" s="12" t="e">
        <f>#REF!-AU988+#REF!+#REF!</f>
        <v>#REF!</v>
      </c>
      <c r="AT988" s="12" t="e">
        <f>AS988-VLOOKUP(A988,[1]选股结果!$A$2:$BJ$3005,48,FALSE)*0.08</f>
        <v>#REF!</v>
      </c>
      <c r="AU988" s="12">
        <f t="shared" si="219"/>
        <v>254219466.22</v>
      </c>
      <c r="AV988" s="12" t="e">
        <f>#REF!+S988+H988</f>
        <v>#REF!</v>
      </c>
      <c r="AW988" s="12" t="e">
        <f t="shared" si="220"/>
        <v>#REF!</v>
      </c>
      <c r="AX988" s="12" t="e">
        <f t="shared" si="221"/>
        <v>#REF!</v>
      </c>
      <c r="AY988" s="12" t="e">
        <f t="shared" si="222"/>
        <v>#REF!</v>
      </c>
      <c r="AZ988" s="12">
        <f t="shared" si="216"/>
        <v>-4247392367.23</v>
      </c>
      <c r="BA988" s="12">
        <f t="shared" si="217"/>
        <v>768726863.48</v>
      </c>
      <c r="BB988" s="12" t="e">
        <f t="shared" si="223"/>
        <v>#REF!</v>
      </c>
    </row>
    <row r="989" spans="1:54">
      <c r="A989" s="5" t="s">
        <v>2027</v>
      </c>
      <c r="B989" s="5" t="s">
        <v>2028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224"/>
        <v>4580787152.77</v>
      </c>
      <c r="AF989" s="9">
        <f t="shared" si="225"/>
        <v>4224750437.35</v>
      </c>
      <c r="AG989" s="9">
        <f t="shared" si="226"/>
        <v>303847379.050001</v>
      </c>
      <c r="AH989" s="9">
        <f t="shared" si="227"/>
        <v>301034393.070001</v>
      </c>
      <c r="AI989" s="9">
        <f t="shared" si="228"/>
        <v>249394107.200001</v>
      </c>
      <c r="AJ989" s="12" t="e">
        <f>#REF!-A989</f>
        <v>#REF!</v>
      </c>
      <c r="AK989" s="16"/>
      <c r="AL989" s="9">
        <f t="shared" si="218"/>
        <v>334856931</v>
      </c>
      <c r="AM989" s="16"/>
      <c r="AN989" s="16"/>
      <c r="AO989" s="16"/>
      <c r="AP989" s="16"/>
      <c r="AQ989" s="12" t="e">
        <f>#REF!+#REF!+#REF!</f>
        <v>#REF!</v>
      </c>
      <c r="AR989" s="12">
        <f t="shared" si="215"/>
        <v>-1184165.68</v>
      </c>
      <c r="AS989" s="12" t="e">
        <f>#REF!-AU989+#REF!+#REF!</f>
        <v>#REF!</v>
      </c>
      <c r="AT989" s="12" t="e">
        <f>AS989-VLOOKUP(A989,[1]选股结果!$A$2:$BJ$3005,48,FALSE)*0.08</f>
        <v>#REF!</v>
      </c>
      <c r="AU989" s="12">
        <f t="shared" si="219"/>
        <v>51640285.87</v>
      </c>
      <c r="AV989" s="12" t="e">
        <f>#REF!+S989+H989</f>
        <v>#REF!</v>
      </c>
      <c r="AW989" s="12" t="e">
        <f t="shared" si="220"/>
        <v>#REF!</v>
      </c>
      <c r="AX989" s="12" t="e">
        <f t="shared" si="221"/>
        <v>#REF!</v>
      </c>
      <c r="AY989" s="12" t="e">
        <f t="shared" si="222"/>
        <v>#REF!</v>
      </c>
      <c r="AZ989" s="12">
        <f t="shared" si="216"/>
        <v>-4629472399.04</v>
      </c>
      <c r="BA989" s="12">
        <f t="shared" si="217"/>
        <v>303847379.050001</v>
      </c>
      <c r="BB989" s="12" t="e">
        <f t="shared" si="223"/>
        <v>#REF!</v>
      </c>
    </row>
    <row r="990" spans="1:54">
      <c r="A990" s="5" t="s">
        <v>2029</v>
      </c>
      <c r="B990" s="5" t="s">
        <v>2030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224"/>
        <v>4580531012.69</v>
      </c>
      <c r="AF990" s="9">
        <f t="shared" si="225"/>
        <v>3874204681.95</v>
      </c>
      <c r="AG990" s="9">
        <f t="shared" si="226"/>
        <v>706256666.25</v>
      </c>
      <c r="AH990" s="9">
        <f t="shared" si="227"/>
        <v>674609118.71</v>
      </c>
      <c r="AI990" s="9">
        <f t="shared" si="228"/>
        <v>568237330.92</v>
      </c>
      <c r="AJ990" s="12" t="e">
        <f>#REF!-A990</f>
        <v>#REF!</v>
      </c>
      <c r="AK990" s="16"/>
      <c r="AL990" s="9">
        <f t="shared" si="218"/>
        <v>379690367.62</v>
      </c>
      <c r="AM990" s="16"/>
      <c r="AN990" s="16"/>
      <c r="AO990" s="16"/>
      <c r="AP990" s="16"/>
      <c r="AQ990" s="12" t="e">
        <f>#REF!+#REF!+#REF!</f>
        <v>#REF!</v>
      </c>
      <c r="AR990" s="12">
        <f t="shared" si="215"/>
        <v>-1602162.75</v>
      </c>
      <c r="AS990" s="12" t="e">
        <f>#REF!-AU990+#REF!+#REF!</f>
        <v>#REF!</v>
      </c>
      <c r="AT990" s="12" t="e">
        <f>AS990-VLOOKUP(A990,[1]选股结果!$A$2:$BJ$3005,48,FALSE)*0.08</f>
        <v>#REF!</v>
      </c>
      <c r="AU990" s="12">
        <f t="shared" si="219"/>
        <v>106371787.79</v>
      </c>
      <c r="AV990" s="12" t="e">
        <f>#REF!+S990+H990</f>
        <v>#REF!</v>
      </c>
      <c r="AW990" s="12" t="e">
        <f t="shared" si="220"/>
        <v>#REF!</v>
      </c>
      <c r="AX990" s="12" t="e">
        <f t="shared" si="221"/>
        <v>#REF!</v>
      </c>
      <c r="AY990" s="12" t="e">
        <f t="shared" si="222"/>
        <v>#REF!</v>
      </c>
      <c r="AZ990" s="12">
        <f t="shared" si="216"/>
        <v>-4643316316.59</v>
      </c>
      <c r="BA990" s="12">
        <f t="shared" si="217"/>
        <v>706256666.25</v>
      </c>
      <c r="BB990" s="12" t="e">
        <f t="shared" si="223"/>
        <v>#REF!</v>
      </c>
    </row>
    <row r="991" spans="1:54">
      <c r="A991" s="5" t="s">
        <v>2031</v>
      </c>
      <c r="B991" s="5" t="s">
        <v>2032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224"/>
        <v>4556882205.09</v>
      </c>
      <c r="AF991" s="9">
        <f t="shared" si="225"/>
        <v>3115404053.47</v>
      </c>
      <c r="AG991" s="9">
        <f t="shared" si="226"/>
        <v>2107864833.5</v>
      </c>
      <c r="AH991" s="9">
        <f t="shared" si="227"/>
        <v>2122579381.34</v>
      </c>
      <c r="AI991" s="9">
        <f t="shared" si="228"/>
        <v>1764650749.6</v>
      </c>
      <c r="AJ991" s="12" t="e">
        <f>#REF!-A991</f>
        <v>#REF!</v>
      </c>
      <c r="AK991" s="16"/>
      <c r="AL991" s="9">
        <f t="shared" si="218"/>
        <v>501182337.33</v>
      </c>
      <c r="AM991" s="16"/>
      <c r="AN991" s="16"/>
      <c r="AO991" s="16"/>
      <c r="AP991" s="16"/>
      <c r="AQ991" s="12" t="e">
        <f>#REF!+#REF!+#REF!</f>
        <v>#REF!</v>
      </c>
      <c r="AR991" s="12">
        <f t="shared" si="215"/>
        <v>-16156786.71</v>
      </c>
      <c r="AS991" s="12" t="e">
        <f>#REF!-AU991+#REF!+#REF!</f>
        <v>#REF!</v>
      </c>
      <c r="AT991" s="12" t="e">
        <f>AS991-VLOOKUP(A991,[1]选股结果!$A$2:$BJ$3005,48,FALSE)*0.08</f>
        <v>#REF!</v>
      </c>
      <c r="AU991" s="12">
        <f t="shared" si="219"/>
        <v>357928631.74</v>
      </c>
      <c r="AV991" s="12" t="e">
        <f>#REF!+S991+H991</f>
        <v>#REF!</v>
      </c>
      <c r="AW991" s="12" t="e">
        <f t="shared" si="220"/>
        <v>#REF!</v>
      </c>
      <c r="AX991" s="12" t="e">
        <f t="shared" si="221"/>
        <v>#REF!</v>
      </c>
      <c r="AY991" s="12" t="e">
        <f t="shared" si="222"/>
        <v>#REF!</v>
      </c>
      <c r="AZ991" s="12">
        <f t="shared" si="216"/>
        <v>-4786831378.93</v>
      </c>
      <c r="BA991" s="12">
        <f t="shared" si="217"/>
        <v>2107864833.5</v>
      </c>
      <c r="BB991" s="12" t="e">
        <f t="shared" si="223"/>
        <v>#REF!</v>
      </c>
    </row>
    <row r="992" spans="1:54">
      <c r="A992" s="5" t="s">
        <v>2033</v>
      </c>
      <c r="B992" s="5" t="s">
        <v>2034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224"/>
        <v>4553329480.1</v>
      </c>
      <c r="AF992" s="9">
        <f t="shared" si="225"/>
        <v>5638517394.51</v>
      </c>
      <c r="AG992" s="9">
        <f t="shared" si="226"/>
        <v>-1061969015.71</v>
      </c>
      <c r="AH992" s="9">
        <f t="shared" si="227"/>
        <v>-1059975700.85</v>
      </c>
      <c r="AI992" s="9">
        <f t="shared" si="228"/>
        <v>-1028592372.03</v>
      </c>
      <c r="AJ992" s="12" t="e">
        <f>#REF!-A992</f>
        <v>#REF!</v>
      </c>
      <c r="AK992" s="16"/>
      <c r="AL992" s="9">
        <f t="shared" si="218"/>
        <v>200220802</v>
      </c>
      <c r="AM992" s="16"/>
      <c r="AN992" s="16"/>
      <c r="AO992" s="16"/>
      <c r="AP992" s="16"/>
      <c r="AQ992" s="12" t="e">
        <f>#REF!+#REF!+#REF!</f>
        <v>#REF!</v>
      </c>
      <c r="AR992" s="12">
        <f t="shared" si="215"/>
        <v>-5154801.65</v>
      </c>
      <c r="AS992" s="12" t="e">
        <f>#REF!-AU992+#REF!+#REF!</f>
        <v>#REF!</v>
      </c>
      <c r="AT992" s="12" t="e">
        <f>AS992-VLOOKUP(A992,[1]选股结果!$A$2:$BJ$3005,48,FALSE)*0.08</f>
        <v>#REF!</v>
      </c>
      <c r="AU992" s="12">
        <f t="shared" si="219"/>
        <v>-31383328.8200001</v>
      </c>
      <c r="AV992" s="12" t="e">
        <f>#REF!+S992+H992</f>
        <v>#REF!</v>
      </c>
      <c r="AW992" s="12" t="e">
        <f t="shared" si="220"/>
        <v>#REF!</v>
      </c>
      <c r="AX992" s="12" t="e">
        <f t="shared" si="221"/>
        <v>#REF!</v>
      </c>
      <c r="AY992" s="12" t="e">
        <f t="shared" si="222"/>
        <v>#REF!</v>
      </c>
      <c r="AZ992" s="12">
        <f t="shared" si="216"/>
        <v>-5008862350.48</v>
      </c>
      <c r="BA992" s="12">
        <f t="shared" si="217"/>
        <v>-1061969015.71</v>
      </c>
      <c r="BB992" s="12" t="e">
        <f t="shared" si="223"/>
        <v>#REF!</v>
      </c>
    </row>
    <row r="993" spans="1:54">
      <c r="A993" s="5" t="s">
        <v>2035</v>
      </c>
      <c r="B993" s="5" t="s">
        <v>2036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224"/>
        <v>4541811466.42</v>
      </c>
      <c r="AF993" s="9">
        <f t="shared" si="225"/>
        <v>4524487766.45</v>
      </c>
      <c r="AG993" s="9">
        <f t="shared" si="226"/>
        <v>-7370566.01999973</v>
      </c>
      <c r="AH993" s="9">
        <f t="shared" si="227"/>
        <v>-7958134.16999973</v>
      </c>
      <c r="AI993" s="9">
        <f t="shared" si="228"/>
        <v>-13007234.0399997</v>
      </c>
      <c r="AJ993" s="12" t="e">
        <f>#REF!-A993</f>
        <v>#REF!</v>
      </c>
      <c r="AK993" s="16"/>
      <c r="AL993" s="9">
        <f t="shared" si="218"/>
        <v>216697538.12</v>
      </c>
      <c r="AM993" s="16"/>
      <c r="AN993" s="16"/>
      <c r="AO993" s="16"/>
      <c r="AP993" s="16"/>
      <c r="AQ993" s="12" t="e">
        <f>#REF!+#REF!+#REF!</f>
        <v>#REF!</v>
      </c>
      <c r="AR993" s="12">
        <f t="shared" si="215"/>
        <v>-1695399.66</v>
      </c>
      <c r="AS993" s="12" t="e">
        <f>#REF!-AU993+#REF!+#REF!</f>
        <v>#REF!</v>
      </c>
      <c r="AT993" s="12" t="e">
        <f>AS993-VLOOKUP(A993,[1]选股结果!$A$2:$BJ$3005,48,FALSE)*0.08</f>
        <v>#REF!</v>
      </c>
      <c r="AU993" s="12">
        <f t="shared" si="219"/>
        <v>5049099.86999997</v>
      </c>
      <c r="AV993" s="12" t="e">
        <f>#REF!+S993+H993</f>
        <v>#REF!</v>
      </c>
      <c r="AW993" s="12" t="e">
        <f t="shared" si="220"/>
        <v>#REF!</v>
      </c>
      <c r="AX993" s="12" t="e">
        <f t="shared" si="221"/>
        <v>#REF!</v>
      </c>
      <c r="AY993" s="12" t="e">
        <f t="shared" si="222"/>
        <v>#REF!</v>
      </c>
      <c r="AZ993" s="12">
        <f t="shared" si="216"/>
        <v>-4558268931.97</v>
      </c>
      <c r="BA993" s="12">
        <f t="shared" si="217"/>
        <v>-7370566.01999973</v>
      </c>
      <c r="BB993" s="12" t="e">
        <f t="shared" si="223"/>
        <v>#REF!</v>
      </c>
    </row>
    <row r="994" spans="1:54">
      <c r="A994" s="5" t="s">
        <v>2037</v>
      </c>
      <c r="B994" s="5" t="s">
        <v>2038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224"/>
        <v>4531040165.88</v>
      </c>
      <c r="AF994" s="9">
        <f t="shared" si="225"/>
        <v>3790373326.18</v>
      </c>
      <c r="AG994" s="9">
        <f t="shared" si="226"/>
        <v>787838436.77</v>
      </c>
      <c r="AH994" s="9">
        <f t="shared" si="227"/>
        <v>799004924.43</v>
      </c>
      <c r="AI994" s="9">
        <f t="shared" si="228"/>
        <v>721540464.84</v>
      </c>
      <c r="AJ994" s="12" t="e">
        <f>#REF!-A994</f>
        <v>#REF!</v>
      </c>
      <c r="AK994" s="16"/>
      <c r="AL994" s="9">
        <f t="shared" si="218"/>
        <v>205859304.71</v>
      </c>
      <c r="AM994" s="16"/>
      <c r="AN994" s="16"/>
      <c r="AO994" s="16"/>
      <c r="AP994" s="16"/>
      <c r="AQ994" s="12" t="e">
        <f>#REF!+#REF!+#REF!</f>
        <v>#REF!</v>
      </c>
      <c r="AR994" s="12">
        <f t="shared" si="215"/>
        <v>-11415338.29</v>
      </c>
      <c r="AS994" s="12" t="e">
        <f>#REF!-AU994+#REF!+#REF!</f>
        <v>#REF!</v>
      </c>
      <c r="AT994" s="12" t="e">
        <f>AS994-VLOOKUP(A994,[1]选股结果!$A$2:$BJ$3005,48,FALSE)*0.08</f>
        <v>#REF!</v>
      </c>
      <c r="AU994" s="12">
        <f t="shared" si="219"/>
        <v>77464459.5899999</v>
      </c>
      <c r="AV994" s="12" t="e">
        <f>#REF!+S994+H994</f>
        <v>#REF!</v>
      </c>
      <c r="AW994" s="12" t="e">
        <f t="shared" si="220"/>
        <v>#REF!</v>
      </c>
      <c r="AX994" s="12" t="e">
        <f t="shared" si="221"/>
        <v>#REF!</v>
      </c>
      <c r="AY994" s="12" t="e">
        <f t="shared" si="222"/>
        <v>#REF!</v>
      </c>
      <c r="AZ994" s="12">
        <f t="shared" si="216"/>
        <v>-4577339539.36</v>
      </c>
      <c r="BA994" s="12">
        <f t="shared" si="217"/>
        <v>787838436.77</v>
      </c>
      <c r="BB994" s="12" t="e">
        <f t="shared" si="223"/>
        <v>#REF!</v>
      </c>
    </row>
    <row r="995" spans="1:54">
      <c r="A995" s="5" t="s">
        <v>2039</v>
      </c>
      <c r="B995" s="5" t="s">
        <v>2040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224"/>
        <v>4530142897.5</v>
      </c>
      <c r="AF995" s="9">
        <f t="shared" si="225"/>
        <v>3616620162.08</v>
      </c>
      <c r="AG995" s="9">
        <f t="shared" si="226"/>
        <v>934153949.63</v>
      </c>
      <c r="AH995" s="9">
        <f t="shared" si="227"/>
        <v>933317233.35</v>
      </c>
      <c r="AI995" s="9">
        <f t="shared" si="228"/>
        <v>811785715.63</v>
      </c>
      <c r="AJ995" s="12" t="e">
        <f>#REF!-A995</f>
        <v>#REF!</v>
      </c>
      <c r="AK995" s="16"/>
      <c r="AL995" s="9">
        <f t="shared" si="218"/>
        <v>184172831.39</v>
      </c>
      <c r="AM995" s="16"/>
      <c r="AN995" s="16"/>
      <c r="AO995" s="16"/>
      <c r="AP995" s="16"/>
      <c r="AQ995" s="12" t="e">
        <f>#REF!+#REF!+#REF!</f>
        <v>#REF!</v>
      </c>
      <c r="AR995" s="12">
        <f t="shared" si="215"/>
        <v>-2805356.1</v>
      </c>
      <c r="AS995" s="12" t="e">
        <f>#REF!-AU995+#REF!+#REF!</f>
        <v>#REF!</v>
      </c>
      <c r="AT995" s="12" t="e">
        <f>AS995-VLOOKUP(A995,[1]选股结果!$A$2:$BJ$3005,48,FALSE)*0.08</f>
        <v>#REF!</v>
      </c>
      <c r="AU995" s="12">
        <f t="shared" si="219"/>
        <v>121531517.72</v>
      </c>
      <c r="AV995" s="12" t="e">
        <f>#REF!+S995+H995</f>
        <v>#REF!</v>
      </c>
      <c r="AW995" s="12" t="e">
        <f t="shared" si="220"/>
        <v>#REF!</v>
      </c>
      <c r="AX995" s="12" t="e">
        <f t="shared" si="221"/>
        <v>#REF!</v>
      </c>
      <c r="AY995" s="12" t="e">
        <f t="shared" si="222"/>
        <v>#REF!</v>
      </c>
      <c r="AZ995" s="12">
        <f t="shared" si="216"/>
        <v>-4648697530.52</v>
      </c>
      <c r="BA995" s="12">
        <f t="shared" si="217"/>
        <v>934153949.63</v>
      </c>
      <c r="BB995" s="12" t="e">
        <f t="shared" si="223"/>
        <v>#REF!</v>
      </c>
    </row>
    <row r="996" spans="1:54">
      <c r="A996" s="5" t="s">
        <v>2041</v>
      </c>
      <c r="B996" s="5" t="s">
        <v>2042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224"/>
        <v>4524028007.54</v>
      </c>
      <c r="AF996" s="9">
        <f t="shared" si="225"/>
        <v>4444579443.92</v>
      </c>
      <c r="AG996" s="9">
        <f t="shared" si="226"/>
        <v>89593526.4499999</v>
      </c>
      <c r="AH996" s="9">
        <f t="shared" si="227"/>
        <v>89232653.2799999</v>
      </c>
      <c r="AI996" s="9">
        <f t="shared" si="228"/>
        <v>77628060.5399999</v>
      </c>
      <c r="AJ996" s="12" t="e">
        <f>#REF!-A996</f>
        <v>#REF!</v>
      </c>
      <c r="AK996" s="16"/>
      <c r="AL996" s="9">
        <f t="shared" si="218"/>
        <v>222235329.93</v>
      </c>
      <c r="AM996" s="16"/>
      <c r="AN996" s="16"/>
      <c r="AO996" s="16"/>
      <c r="AP996" s="16"/>
      <c r="AQ996" s="12" t="e">
        <f>#REF!+#REF!+#REF!</f>
        <v>#REF!</v>
      </c>
      <c r="AR996" s="12">
        <f t="shared" si="215"/>
        <v>-331853</v>
      </c>
      <c r="AS996" s="12" t="e">
        <f>#REF!-AU996+#REF!+#REF!</f>
        <v>#REF!</v>
      </c>
      <c r="AT996" s="12" t="e">
        <f>AS996-VLOOKUP(A996,[1]选股结果!$A$2:$BJ$3005,48,FALSE)*0.08</f>
        <v>#REF!</v>
      </c>
      <c r="AU996" s="12">
        <f t="shared" si="219"/>
        <v>11604592.74</v>
      </c>
      <c r="AV996" s="12" t="e">
        <f>#REF!+S996+H996</f>
        <v>#REF!</v>
      </c>
      <c r="AW996" s="12" t="e">
        <f t="shared" si="220"/>
        <v>#REF!</v>
      </c>
      <c r="AX996" s="12" t="e">
        <f t="shared" si="221"/>
        <v>#REF!</v>
      </c>
      <c r="AY996" s="12" t="e">
        <f t="shared" si="222"/>
        <v>#REF!</v>
      </c>
      <c r="AZ996" s="12">
        <f t="shared" si="216"/>
        <v>-4604546529.99</v>
      </c>
      <c r="BA996" s="12">
        <f t="shared" si="217"/>
        <v>89593526.4499999</v>
      </c>
      <c r="BB996" s="12" t="e">
        <f t="shared" si="223"/>
        <v>#REF!</v>
      </c>
    </row>
    <row r="997" spans="1:54">
      <c r="A997" s="5" t="s">
        <v>2043</v>
      </c>
      <c r="B997" s="5" t="s">
        <v>2044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224"/>
        <v>4518875262.95</v>
      </c>
      <c r="AF997" s="9">
        <f t="shared" si="225"/>
        <v>3027213539.54</v>
      </c>
      <c r="AG997" s="9">
        <f t="shared" si="226"/>
        <v>1431763227.82</v>
      </c>
      <c r="AH997" s="9">
        <f t="shared" si="227"/>
        <v>1433972763.22</v>
      </c>
      <c r="AI997" s="9">
        <f t="shared" si="228"/>
        <v>1228317620.29</v>
      </c>
      <c r="AJ997" s="12" t="e">
        <f>#REF!-A997</f>
        <v>#REF!</v>
      </c>
      <c r="AK997" s="16"/>
      <c r="AL997" s="9">
        <f t="shared" si="218"/>
        <v>358133308.4</v>
      </c>
      <c r="AM997" s="16"/>
      <c r="AN997" s="16"/>
      <c r="AO997" s="16"/>
      <c r="AP997" s="16"/>
      <c r="AQ997" s="12" t="e">
        <f>#REF!+#REF!+#REF!</f>
        <v>#REF!</v>
      </c>
      <c r="AR997" s="12">
        <f t="shared" si="215"/>
        <v>-3393463.72</v>
      </c>
      <c r="AS997" s="12" t="e">
        <f>#REF!-AU997+#REF!+#REF!</f>
        <v>#REF!</v>
      </c>
      <c r="AT997" s="12" t="e">
        <f>AS997-VLOOKUP(A997,[1]选股结果!$A$2:$BJ$3005,48,FALSE)*0.08</f>
        <v>#REF!</v>
      </c>
      <c r="AU997" s="12">
        <f t="shared" si="219"/>
        <v>205655142.93</v>
      </c>
      <c r="AV997" s="12" t="e">
        <f>#REF!+S997+H997</f>
        <v>#REF!</v>
      </c>
      <c r="AW997" s="12" t="e">
        <f t="shared" si="220"/>
        <v>#REF!</v>
      </c>
      <c r="AX997" s="12" t="e">
        <f t="shared" si="221"/>
        <v>#REF!</v>
      </c>
      <c r="AY997" s="12" t="e">
        <f t="shared" si="222"/>
        <v>#REF!</v>
      </c>
      <c r="AZ997" s="12">
        <f t="shared" si="216"/>
        <v>-4852127100.15</v>
      </c>
      <c r="BA997" s="12">
        <f t="shared" si="217"/>
        <v>1431763227.82</v>
      </c>
      <c r="BB997" s="12" t="e">
        <f t="shared" si="223"/>
        <v>#REF!</v>
      </c>
    </row>
    <row r="998" spans="1:54">
      <c r="A998" s="5" t="s">
        <v>2045</v>
      </c>
      <c r="B998" s="5" t="s">
        <v>2046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224"/>
        <v>4507367694.27</v>
      </c>
      <c r="AF998" s="9">
        <f t="shared" si="225"/>
        <v>4013885415.99</v>
      </c>
      <c r="AG998" s="9">
        <f t="shared" si="226"/>
        <v>560160322.91</v>
      </c>
      <c r="AH998" s="9">
        <f t="shared" si="227"/>
        <v>582747501.2</v>
      </c>
      <c r="AI998" s="9">
        <f t="shared" si="228"/>
        <v>467579437.24</v>
      </c>
      <c r="AJ998" s="12" t="e">
        <f>#REF!-A998</f>
        <v>#REF!</v>
      </c>
      <c r="AK998" s="16"/>
      <c r="AL998" s="9">
        <f t="shared" si="218"/>
        <v>251044381.78</v>
      </c>
      <c r="AM998" s="16"/>
      <c r="AN998" s="16"/>
      <c r="AO998" s="16"/>
      <c r="AP998" s="16"/>
      <c r="AQ998" s="12" t="e">
        <f>#REF!+#REF!+#REF!</f>
        <v>#REF!</v>
      </c>
      <c r="AR998" s="12">
        <f t="shared" si="215"/>
        <v>-23457526.49</v>
      </c>
      <c r="AS998" s="12" t="e">
        <f>#REF!-AU998+#REF!+#REF!</f>
        <v>#REF!</v>
      </c>
      <c r="AT998" s="12" t="e">
        <f>AS998-VLOOKUP(A998,[1]选股结果!$A$2:$BJ$3005,48,FALSE)*0.08</f>
        <v>#REF!</v>
      </c>
      <c r="AU998" s="12">
        <f t="shared" si="219"/>
        <v>115168063.96</v>
      </c>
      <c r="AV998" s="12" t="e">
        <f>#REF!+S998+H998</f>
        <v>#REF!</v>
      </c>
      <c r="AW998" s="12" t="e">
        <f t="shared" si="220"/>
        <v>#REF!</v>
      </c>
      <c r="AX998" s="12" t="e">
        <f t="shared" si="221"/>
        <v>#REF!</v>
      </c>
      <c r="AY998" s="12" t="e">
        <f t="shared" si="222"/>
        <v>#REF!</v>
      </c>
      <c r="AZ998" s="12">
        <f t="shared" si="216"/>
        <v>-4537234052.42</v>
      </c>
      <c r="BA998" s="12">
        <f t="shared" si="217"/>
        <v>560160322.91</v>
      </c>
      <c r="BB998" s="12" t="e">
        <f t="shared" si="223"/>
        <v>#REF!</v>
      </c>
    </row>
    <row r="999" spans="1:54">
      <c r="A999" s="5" t="s">
        <v>2047</v>
      </c>
      <c r="B999" s="5" t="s">
        <v>2048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224"/>
        <v>4502245849.86</v>
      </c>
      <c r="AF999" s="9">
        <f t="shared" si="225"/>
        <v>4135435188.95</v>
      </c>
      <c r="AG999" s="9">
        <f t="shared" si="226"/>
        <v>369320799.36</v>
      </c>
      <c r="AH999" s="9">
        <f t="shared" si="227"/>
        <v>369155897.05</v>
      </c>
      <c r="AI999" s="9">
        <f t="shared" si="228"/>
        <v>329555170.1</v>
      </c>
      <c r="AJ999" s="12" t="e">
        <f>#REF!-A999</f>
        <v>#REF!</v>
      </c>
      <c r="AK999" s="16"/>
      <c r="AL999" s="9">
        <f t="shared" si="218"/>
        <v>165864568.55</v>
      </c>
      <c r="AM999" s="16"/>
      <c r="AN999" s="16"/>
      <c r="AO999" s="16"/>
      <c r="AP999" s="16"/>
      <c r="AQ999" s="12" t="e">
        <f>#REF!+#REF!+#REF!</f>
        <v>#REF!</v>
      </c>
      <c r="AR999" s="12">
        <f t="shared" si="215"/>
        <v>-231181.23</v>
      </c>
      <c r="AS999" s="12" t="e">
        <f>#REF!-AU999+#REF!+#REF!</f>
        <v>#REF!</v>
      </c>
      <c r="AT999" s="12" t="e">
        <f>AS999-VLOOKUP(A999,[1]选股结果!$A$2:$BJ$3005,48,FALSE)*0.08</f>
        <v>#REF!</v>
      </c>
      <c r="AU999" s="12">
        <f t="shared" si="219"/>
        <v>39600726.95</v>
      </c>
      <c r="AV999" s="12" t="e">
        <f>#REF!+S999+H999</f>
        <v>#REF!</v>
      </c>
      <c r="AW999" s="12" t="e">
        <f t="shared" si="220"/>
        <v>#REF!</v>
      </c>
      <c r="AX999" s="12" t="e">
        <f t="shared" si="221"/>
        <v>#REF!</v>
      </c>
      <c r="AY999" s="12" t="e">
        <f t="shared" si="222"/>
        <v>#REF!</v>
      </c>
      <c r="AZ999" s="12">
        <f t="shared" si="216"/>
        <v>-4527482657.24</v>
      </c>
      <c r="BA999" s="12">
        <f t="shared" si="217"/>
        <v>369320799.36</v>
      </c>
      <c r="BB999" s="12" t="e">
        <f t="shared" si="223"/>
        <v>#REF!</v>
      </c>
    </row>
    <row r="1000" spans="1:54">
      <c r="A1000" s="5" t="s">
        <v>2049</v>
      </c>
      <c r="B1000" s="5" t="s">
        <v>2050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224"/>
        <v>4492983706.24</v>
      </c>
      <c r="AF1000" s="9">
        <f t="shared" si="225"/>
        <v>3818714698.73</v>
      </c>
      <c r="AG1000" s="9">
        <f t="shared" si="226"/>
        <v>692649203.53</v>
      </c>
      <c r="AH1000" s="9">
        <f t="shared" si="227"/>
        <v>694128496.04</v>
      </c>
      <c r="AI1000" s="9">
        <f t="shared" si="228"/>
        <v>596384782.18</v>
      </c>
      <c r="AJ1000" s="12" t="e">
        <f>#REF!-A1000</f>
        <v>#REF!</v>
      </c>
      <c r="AK1000" s="16"/>
      <c r="AL1000" s="9">
        <f t="shared" si="218"/>
        <v>345785131.03</v>
      </c>
      <c r="AM1000" s="16"/>
      <c r="AN1000" s="16"/>
      <c r="AO1000" s="16"/>
      <c r="AP1000" s="16"/>
      <c r="AQ1000" s="12" t="e">
        <f>#REF!+#REF!+#REF!</f>
        <v>#REF!</v>
      </c>
      <c r="AR1000" s="12">
        <f t="shared" si="215"/>
        <v>-1616787.72</v>
      </c>
      <c r="AS1000" s="12" t="e">
        <f>#REF!-AU1000+#REF!+#REF!</f>
        <v>#REF!</v>
      </c>
      <c r="AT1000" s="12" t="e">
        <f>AS1000-VLOOKUP(A1000,[1]选股结果!$A$2:$BJ$3005,48,FALSE)*0.08</f>
        <v>#REF!</v>
      </c>
      <c r="AU1000" s="12">
        <f t="shared" si="219"/>
        <v>97743713.86</v>
      </c>
      <c r="AV1000" s="12" t="e">
        <f>#REF!+S1000+H1000</f>
        <v>#REF!</v>
      </c>
      <c r="AW1000" s="12" t="e">
        <f t="shared" si="220"/>
        <v>#REF!</v>
      </c>
      <c r="AX1000" s="12" t="e">
        <f t="shared" si="221"/>
        <v>#REF!</v>
      </c>
      <c r="AY1000" s="12" t="e">
        <f t="shared" si="222"/>
        <v>#REF!</v>
      </c>
      <c r="AZ1000" s="12">
        <f t="shared" si="216"/>
        <v>-4572981085.2</v>
      </c>
      <c r="BA1000" s="12">
        <f t="shared" si="217"/>
        <v>692649203.53</v>
      </c>
      <c r="BB1000" s="12" t="e">
        <f t="shared" si="223"/>
        <v>#REF!</v>
      </c>
    </row>
    <row r="1001" spans="1:54">
      <c r="A1001" s="5" t="s">
        <v>2051</v>
      </c>
      <c r="B1001" s="5" t="s">
        <v>2052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224"/>
        <v>4479999019.56</v>
      </c>
      <c r="AF1001" s="9">
        <f t="shared" si="225"/>
        <v>3883217377.19</v>
      </c>
      <c r="AG1001" s="9">
        <f t="shared" si="226"/>
        <v>542466031.690001</v>
      </c>
      <c r="AH1001" s="9">
        <f t="shared" si="227"/>
        <v>542670326.780001</v>
      </c>
      <c r="AI1001" s="9">
        <f t="shared" si="228"/>
        <v>477590732.330001</v>
      </c>
      <c r="AJ1001" s="12" t="e">
        <f>#REF!-A1001</f>
        <v>#REF!</v>
      </c>
      <c r="AK1001" s="16"/>
      <c r="AL1001" s="9">
        <f t="shared" si="218"/>
        <v>368834989.33</v>
      </c>
      <c r="AM1001" s="16"/>
      <c r="AN1001" s="16"/>
      <c r="AO1001" s="16"/>
      <c r="AP1001" s="16"/>
      <c r="AQ1001" s="12" t="e">
        <f>#REF!+#REF!+#REF!</f>
        <v>#REF!</v>
      </c>
      <c r="AR1001" s="12">
        <f t="shared" si="215"/>
        <v>-586224.36</v>
      </c>
      <c r="AS1001" s="12" t="e">
        <f>#REF!-AU1001+#REF!+#REF!</f>
        <v>#REF!</v>
      </c>
      <c r="AT1001" s="12" t="e">
        <f>AS1001-VLOOKUP(A1001,[1]选股结果!$A$2:$BJ$3005,48,FALSE)*0.08</f>
        <v>#REF!</v>
      </c>
      <c r="AU1001" s="12">
        <f t="shared" si="219"/>
        <v>65079594.45</v>
      </c>
      <c r="AV1001" s="12" t="e">
        <f>#REF!+S1001+H1001</f>
        <v>#REF!</v>
      </c>
      <c r="AW1001" s="12" t="e">
        <f t="shared" si="220"/>
        <v>#REF!</v>
      </c>
      <c r="AX1001" s="12" t="e">
        <f t="shared" si="221"/>
        <v>#REF!</v>
      </c>
      <c r="AY1001" s="12" t="e">
        <f t="shared" si="222"/>
        <v>#REF!</v>
      </c>
      <c r="AZ1001" s="12">
        <f t="shared" si="216"/>
        <v>-4570113688.61</v>
      </c>
      <c r="BA1001" s="12">
        <f t="shared" si="217"/>
        <v>542466031.690001</v>
      </c>
      <c r="BB1001" s="12" t="e">
        <f t="shared" si="223"/>
        <v>#REF!</v>
      </c>
    </row>
    <row r="1002" spans="1:54">
      <c r="A1002" s="5" t="s">
        <v>2053</v>
      </c>
      <c r="B1002" s="5" t="s">
        <v>2054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224"/>
        <v>4475145252.83</v>
      </c>
      <c r="AF1002" s="9">
        <f t="shared" si="225"/>
        <v>4366239840.42</v>
      </c>
      <c r="AG1002" s="9">
        <f t="shared" si="226"/>
        <v>164648453.75</v>
      </c>
      <c r="AH1002" s="9">
        <f t="shared" si="227"/>
        <v>171103987.5</v>
      </c>
      <c r="AI1002" s="9">
        <f t="shared" si="228"/>
        <v>84076538.51</v>
      </c>
      <c r="AJ1002" s="12" t="e">
        <f>#REF!-A1002</f>
        <v>#REF!</v>
      </c>
      <c r="AK1002" s="16"/>
      <c r="AL1002" s="9">
        <f t="shared" si="218"/>
        <v>299446526.28</v>
      </c>
      <c r="AM1002" s="16"/>
      <c r="AN1002" s="16"/>
      <c r="AO1002" s="16"/>
      <c r="AP1002" s="16"/>
      <c r="AQ1002" s="12" t="e">
        <f>#REF!+#REF!+#REF!</f>
        <v>#REF!</v>
      </c>
      <c r="AR1002" s="12">
        <f t="shared" si="215"/>
        <v>-22362255.74</v>
      </c>
      <c r="AS1002" s="12" t="e">
        <f>#REF!-AU1002+#REF!+#REF!</f>
        <v>#REF!</v>
      </c>
      <c r="AT1002" s="12" t="e">
        <f>AS1002-VLOOKUP(A1002,[1]选股结果!$A$2:$BJ$3005,48,FALSE)*0.08</f>
        <v>#REF!</v>
      </c>
      <c r="AU1002" s="12">
        <f t="shared" si="219"/>
        <v>87027448.99</v>
      </c>
      <c r="AV1002" s="12" t="e">
        <f>#REF!+S1002+H1002</f>
        <v>#REF!</v>
      </c>
      <c r="AW1002" s="12" t="e">
        <f t="shared" si="220"/>
        <v>#REF!</v>
      </c>
      <c r="AX1002" s="12" t="e">
        <f t="shared" si="221"/>
        <v>#REF!</v>
      </c>
      <c r="AY1002" s="12" t="e">
        <f t="shared" si="222"/>
        <v>#REF!</v>
      </c>
      <c r="AZ1002" s="12">
        <f t="shared" si="216"/>
        <v>-4681407579.15</v>
      </c>
      <c r="BA1002" s="12">
        <f t="shared" si="217"/>
        <v>164648453.75</v>
      </c>
      <c r="BB1002" s="12" t="e">
        <f t="shared" si="223"/>
        <v>#REF!</v>
      </c>
    </row>
    <row r="1003" spans="1:54">
      <c r="A1003" s="5" t="s">
        <v>2055</v>
      </c>
      <c r="B1003" s="5" t="s">
        <v>2056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224"/>
        <v>4471201617.84</v>
      </c>
      <c r="AF1003" s="9">
        <f t="shared" si="225"/>
        <v>3396987573.45</v>
      </c>
      <c r="AG1003" s="9">
        <f t="shared" si="226"/>
        <v>1197513208.01</v>
      </c>
      <c r="AH1003" s="9">
        <f t="shared" si="227"/>
        <v>1201768251.49</v>
      </c>
      <c r="AI1003" s="9">
        <f t="shared" si="228"/>
        <v>1087723251.15</v>
      </c>
      <c r="AJ1003" s="12" t="e">
        <f>#REF!-A1003</f>
        <v>#REF!</v>
      </c>
      <c r="AK1003" s="16"/>
      <c r="AL1003" s="9">
        <f t="shared" si="218"/>
        <v>386188368.61</v>
      </c>
      <c r="AM1003" s="16"/>
      <c r="AN1003" s="16"/>
      <c r="AO1003" s="16"/>
      <c r="AP1003" s="16"/>
      <c r="AQ1003" s="12" t="e">
        <f>#REF!+#REF!+#REF!</f>
        <v>#REF!</v>
      </c>
      <c r="AR1003" s="12">
        <f t="shared" si="215"/>
        <v>-4277407.66</v>
      </c>
      <c r="AS1003" s="12" t="e">
        <f>#REF!-AU1003+#REF!+#REF!</f>
        <v>#REF!</v>
      </c>
      <c r="AT1003" s="12" t="e">
        <f>AS1003-VLOOKUP(A1003,[1]选股结果!$A$2:$BJ$3005,48,FALSE)*0.08</f>
        <v>#REF!</v>
      </c>
      <c r="AU1003" s="12">
        <f t="shared" si="219"/>
        <v>114045000.34</v>
      </c>
      <c r="AV1003" s="12" t="e">
        <f>#REF!+S1003+H1003</f>
        <v>#REF!</v>
      </c>
      <c r="AW1003" s="12" t="e">
        <f t="shared" si="220"/>
        <v>#REF!</v>
      </c>
      <c r="AX1003" s="12" t="e">
        <f t="shared" si="221"/>
        <v>#REF!</v>
      </c>
      <c r="AY1003" s="12" t="e">
        <f t="shared" si="222"/>
        <v>#REF!</v>
      </c>
      <c r="AZ1003" s="12">
        <f t="shared" si="216"/>
        <v>-4752394168.28</v>
      </c>
      <c r="BA1003" s="12">
        <f t="shared" si="217"/>
        <v>1197513208.01</v>
      </c>
      <c r="BB1003" s="12" t="e">
        <f t="shared" si="223"/>
        <v>#REF!</v>
      </c>
    </row>
    <row r="1004" spans="1:54">
      <c r="A1004" s="5" t="s">
        <v>2057</v>
      </c>
      <c r="B1004" s="5" t="s">
        <v>2058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224"/>
        <v>4460556528.19</v>
      </c>
      <c r="AF1004" s="9">
        <f t="shared" si="225"/>
        <v>3308597924.48</v>
      </c>
      <c r="AG1004" s="9">
        <f t="shared" si="226"/>
        <v>1188561173.33</v>
      </c>
      <c r="AH1004" s="9">
        <f t="shared" si="227"/>
        <v>1186625216.34</v>
      </c>
      <c r="AI1004" s="9">
        <f t="shared" si="228"/>
        <v>994078117.35</v>
      </c>
      <c r="AJ1004" s="12" t="e">
        <f>#REF!-A1004</f>
        <v>#REF!</v>
      </c>
      <c r="AK1004" s="16"/>
      <c r="AL1004" s="9">
        <f t="shared" si="218"/>
        <v>1177519307.18</v>
      </c>
      <c r="AM1004" s="16"/>
      <c r="AN1004" s="16"/>
      <c r="AO1004" s="16"/>
      <c r="AP1004" s="16"/>
      <c r="AQ1004" s="12" t="e">
        <f>#REF!+#REF!+#REF!</f>
        <v>#REF!</v>
      </c>
      <c r="AR1004" s="12">
        <f t="shared" si="215"/>
        <v>-1677407.9</v>
      </c>
      <c r="AS1004" s="12" t="e">
        <f>#REF!-AU1004+#REF!+#REF!</f>
        <v>#REF!</v>
      </c>
      <c r="AT1004" s="12" t="e">
        <f>AS1004-VLOOKUP(A1004,[1]选股结果!$A$2:$BJ$3005,48,FALSE)*0.08</f>
        <v>#REF!</v>
      </c>
      <c r="AU1004" s="12">
        <f t="shared" si="219"/>
        <v>192547098.99</v>
      </c>
      <c r="AV1004" s="12" t="e">
        <f>#REF!+S1004+H1004</f>
        <v>#REF!</v>
      </c>
      <c r="AW1004" s="12" t="e">
        <f t="shared" si="220"/>
        <v>#REF!</v>
      </c>
      <c r="AX1004" s="12" t="e">
        <f t="shared" si="221"/>
        <v>#REF!</v>
      </c>
      <c r="AY1004" s="12" t="e">
        <f t="shared" si="222"/>
        <v>#REF!</v>
      </c>
      <c r="AZ1004" s="12">
        <f t="shared" si="216"/>
        <v>-4618834300.17</v>
      </c>
      <c r="BA1004" s="12">
        <f t="shared" si="217"/>
        <v>1188561173.33</v>
      </c>
      <c r="BB1004" s="12" t="e">
        <f t="shared" si="223"/>
        <v>#REF!</v>
      </c>
    </row>
    <row r="1005" spans="1:54">
      <c r="A1005" s="5" t="s">
        <v>2059</v>
      </c>
      <c r="B1005" s="5" t="s">
        <v>2060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224"/>
        <v>4435855685.25</v>
      </c>
      <c r="AF1005" s="9">
        <f t="shared" si="225"/>
        <v>4232840515.89</v>
      </c>
      <c r="AG1005" s="9">
        <f t="shared" si="226"/>
        <v>160834209.31</v>
      </c>
      <c r="AH1005" s="9">
        <f t="shared" si="227"/>
        <v>164408176.04</v>
      </c>
      <c r="AI1005" s="9">
        <f t="shared" si="228"/>
        <v>119378216.16</v>
      </c>
      <c r="AJ1005" s="12" t="e">
        <f>#REF!-A1005</f>
        <v>#REF!</v>
      </c>
      <c r="AK1005" s="16"/>
      <c r="AL1005" s="9">
        <f t="shared" si="218"/>
        <v>166754651.37</v>
      </c>
      <c r="AM1005" s="16"/>
      <c r="AN1005" s="16"/>
      <c r="AO1005" s="16"/>
      <c r="AP1005" s="16"/>
      <c r="AQ1005" s="12" t="e">
        <f>#REF!+#REF!+#REF!</f>
        <v>#REF!</v>
      </c>
      <c r="AR1005" s="12">
        <f t="shared" si="215"/>
        <v>-891449.48</v>
      </c>
      <c r="AS1005" s="12" t="e">
        <f>#REF!-AU1005+#REF!+#REF!</f>
        <v>#REF!</v>
      </c>
      <c r="AT1005" s="12" t="e">
        <f>AS1005-VLOOKUP(A1005,[1]选股结果!$A$2:$BJ$3005,48,FALSE)*0.08</f>
        <v>#REF!</v>
      </c>
      <c r="AU1005" s="12">
        <f t="shared" si="219"/>
        <v>45029959.88</v>
      </c>
      <c r="AV1005" s="12" t="e">
        <f>#REF!+S1005+H1005</f>
        <v>#REF!</v>
      </c>
      <c r="AW1005" s="12" t="e">
        <f t="shared" si="220"/>
        <v>#REF!</v>
      </c>
      <c r="AX1005" s="12" t="e">
        <f t="shared" si="221"/>
        <v>#REF!</v>
      </c>
      <c r="AY1005" s="12" t="e">
        <f t="shared" si="222"/>
        <v>#REF!</v>
      </c>
      <c r="AZ1005" s="12">
        <f t="shared" si="216"/>
        <v>-4483783367.95</v>
      </c>
      <c r="BA1005" s="12">
        <f t="shared" si="217"/>
        <v>160834209.31</v>
      </c>
      <c r="BB1005" s="12" t="e">
        <f t="shared" si="223"/>
        <v>#REF!</v>
      </c>
    </row>
    <row r="1006" spans="1:54">
      <c r="A1006" s="5" t="s">
        <v>2061</v>
      </c>
      <c r="B1006" s="5" t="s">
        <v>2062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224"/>
        <v>4430015526.31</v>
      </c>
      <c r="AF1006" s="9">
        <f t="shared" si="225"/>
        <v>4317487138.39</v>
      </c>
      <c r="AG1006" s="9">
        <f t="shared" si="226"/>
        <v>109311200.530001</v>
      </c>
      <c r="AH1006" s="9">
        <f t="shared" si="227"/>
        <v>108178815.910001</v>
      </c>
      <c r="AI1006" s="9">
        <f t="shared" si="228"/>
        <v>22248737.590001</v>
      </c>
      <c r="AJ1006" s="12" t="e">
        <f>#REF!-A1006</f>
        <v>#REF!</v>
      </c>
      <c r="AK1006" s="16"/>
      <c r="AL1006" s="9">
        <f t="shared" si="218"/>
        <v>1347846841.24</v>
      </c>
      <c r="AM1006" s="16"/>
      <c r="AN1006" s="16"/>
      <c r="AO1006" s="16"/>
      <c r="AP1006" s="16"/>
      <c r="AQ1006" s="12" t="e">
        <f>#REF!+#REF!+#REF!</f>
        <v>#REF!</v>
      </c>
      <c r="AR1006" s="12">
        <f t="shared" si="215"/>
        <v>-1768266.49</v>
      </c>
      <c r="AS1006" s="12" t="e">
        <f>#REF!-AU1006+#REF!+#REF!</f>
        <v>#REF!</v>
      </c>
      <c r="AT1006" s="12" t="e">
        <f>AS1006-VLOOKUP(A1006,[1]选股结果!$A$2:$BJ$3005,48,FALSE)*0.08</f>
        <v>#REF!</v>
      </c>
      <c r="AU1006" s="12">
        <f t="shared" si="219"/>
        <v>85930078.32</v>
      </c>
      <c r="AV1006" s="12" t="e">
        <f>#REF!+S1006+H1006</f>
        <v>#REF!</v>
      </c>
      <c r="AW1006" s="12" t="e">
        <f t="shared" si="220"/>
        <v>#REF!</v>
      </c>
      <c r="AX1006" s="12" t="e">
        <f t="shared" si="221"/>
        <v>#REF!</v>
      </c>
      <c r="AY1006" s="12" t="e">
        <f t="shared" si="222"/>
        <v>#REF!</v>
      </c>
      <c r="AZ1006" s="12">
        <f t="shared" si="216"/>
        <v>-4690243289.31</v>
      </c>
      <c r="BA1006" s="12">
        <f t="shared" si="217"/>
        <v>109311200.530001</v>
      </c>
      <c r="BB1006" s="12" t="e">
        <f t="shared" si="223"/>
        <v>#REF!</v>
      </c>
    </row>
    <row r="1007" spans="1:54">
      <c r="A1007" s="5" t="s">
        <v>2063</v>
      </c>
      <c r="B1007" s="5" t="s">
        <v>2064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224"/>
        <v>4420141671.4</v>
      </c>
      <c r="AF1007" s="9">
        <f t="shared" si="225"/>
        <v>4716075609.69</v>
      </c>
      <c r="AG1007" s="9">
        <f t="shared" si="226"/>
        <v>-772895466.440001</v>
      </c>
      <c r="AH1007" s="9">
        <f t="shared" si="227"/>
        <v>-770130888.340001</v>
      </c>
      <c r="AI1007" s="9">
        <f t="shared" si="228"/>
        <v>-777331449.190001</v>
      </c>
      <c r="AJ1007" s="12" t="e">
        <f>#REF!-A1007</f>
        <v>#REF!</v>
      </c>
      <c r="AK1007" s="16"/>
      <c r="AL1007" s="9">
        <f t="shared" si="218"/>
        <v>653955456.02</v>
      </c>
      <c r="AM1007" s="16"/>
      <c r="AN1007" s="16"/>
      <c r="AO1007" s="16"/>
      <c r="AP1007" s="16"/>
      <c r="AQ1007" s="12" t="e">
        <f>#REF!+#REF!+#REF!</f>
        <v>#REF!</v>
      </c>
      <c r="AR1007" s="12">
        <f t="shared" si="215"/>
        <v>-3773227.25</v>
      </c>
      <c r="AS1007" s="12" t="e">
        <f>#REF!-AU1007+#REF!+#REF!</f>
        <v>#REF!</v>
      </c>
      <c r="AT1007" s="12" t="e">
        <f>AS1007-VLOOKUP(A1007,[1]选股结果!$A$2:$BJ$3005,48,FALSE)*0.08</f>
        <v>#REF!</v>
      </c>
      <c r="AU1007" s="12">
        <f t="shared" si="219"/>
        <v>7200560.85000002</v>
      </c>
      <c r="AV1007" s="12" t="e">
        <f>#REF!+S1007+H1007</f>
        <v>#REF!</v>
      </c>
      <c r="AW1007" s="12" t="e">
        <f t="shared" si="220"/>
        <v>#REF!</v>
      </c>
      <c r="AX1007" s="12" t="e">
        <f t="shared" si="221"/>
        <v>#REF!</v>
      </c>
      <c r="AY1007" s="12" t="e">
        <f t="shared" si="222"/>
        <v>#REF!</v>
      </c>
      <c r="AZ1007" s="12">
        <f t="shared" si="216"/>
        <v>-4433827763.28</v>
      </c>
      <c r="BA1007" s="12">
        <f t="shared" si="217"/>
        <v>-772895466.440001</v>
      </c>
      <c r="BB1007" s="12" t="e">
        <f t="shared" si="223"/>
        <v>#REF!</v>
      </c>
    </row>
    <row r="1008" spans="1:54">
      <c r="A1008" s="5" t="s">
        <v>2065</v>
      </c>
      <c r="B1008" s="5" t="s">
        <v>2066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224"/>
        <v>4414143001.74</v>
      </c>
      <c r="AF1008" s="9">
        <f t="shared" si="225"/>
        <v>4408560982.56</v>
      </c>
      <c r="AG1008" s="9">
        <f t="shared" si="226"/>
        <v>9194485.84999935</v>
      </c>
      <c r="AH1008" s="9">
        <f t="shared" si="227"/>
        <v>17659779.6899993</v>
      </c>
      <c r="AI1008" s="9">
        <f t="shared" si="228"/>
        <v>-1157334.31000065</v>
      </c>
      <c r="AJ1008" s="12" t="e">
        <f>#REF!-A1008</f>
        <v>#REF!</v>
      </c>
      <c r="AK1008" s="16"/>
      <c r="AL1008" s="9">
        <f t="shared" si="218"/>
        <v>992064117.57</v>
      </c>
      <c r="AM1008" s="16"/>
      <c r="AN1008" s="16"/>
      <c r="AO1008" s="16"/>
      <c r="AP1008" s="16"/>
      <c r="AQ1008" s="12" t="e">
        <f>#REF!+#REF!+#REF!</f>
        <v>#REF!</v>
      </c>
      <c r="AR1008" s="12">
        <f t="shared" si="215"/>
        <v>-15490577.64</v>
      </c>
      <c r="AS1008" s="12" t="e">
        <f>#REF!-AU1008+#REF!+#REF!</f>
        <v>#REF!</v>
      </c>
      <c r="AT1008" s="12" t="e">
        <f>AS1008-VLOOKUP(A1008,[1]选股结果!$A$2:$BJ$3005,48,FALSE)*0.08</f>
        <v>#REF!</v>
      </c>
      <c r="AU1008" s="12">
        <f t="shared" si="219"/>
        <v>18817114</v>
      </c>
      <c r="AV1008" s="12" t="e">
        <f>#REF!+S1008+H1008</f>
        <v>#REF!</v>
      </c>
      <c r="AW1008" s="12" t="e">
        <f t="shared" si="220"/>
        <v>#REF!</v>
      </c>
      <c r="AX1008" s="12" t="e">
        <f t="shared" si="221"/>
        <v>#REF!</v>
      </c>
      <c r="AY1008" s="12" t="e">
        <f t="shared" si="222"/>
        <v>#REF!</v>
      </c>
      <c r="AZ1008" s="12">
        <f t="shared" si="216"/>
        <v>-4577783850.76</v>
      </c>
      <c r="BA1008" s="12">
        <f t="shared" si="217"/>
        <v>9194485.84999935</v>
      </c>
      <c r="BB1008" s="12" t="e">
        <f t="shared" si="223"/>
        <v>#REF!</v>
      </c>
    </row>
    <row r="1009" spans="1:54">
      <c r="A1009" s="5" t="s">
        <v>2067</v>
      </c>
      <c r="B1009" s="5" t="s">
        <v>2068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224"/>
        <v>4413312858.87</v>
      </c>
      <c r="AF1009" s="9">
        <f t="shared" si="225"/>
        <v>4325298997.96</v>
      </c>
      <c r="AG1009" s="9">
        <f t="shared" si="226"/>
        <v>192217720.32</v>
      </c>
      <c r="AH1009" s="9">
        <f t="shared" si="227"/>
        <v>191131305.99</v>
      </c>
      <c r="AI1009" s="9">
        <f t="shared" si="228"/>
        <v>170609544.43</v>
      </c>
      <c r="AJ1009" s="12" t="e">
        <f>#REF!-A1009</f>
        <v>#REF!</v>
      </c>
      <c r="AK1009" s="16"/>
      <c r="AL1009" s="9">
        <f t="shared" si="218"/>
        <v>245094174.06</v>
      </c>
      <c r="AM1009" s="16"/>
      <c r="AN1009" s="16"/>
      <c r="AO1009" s="16"/>
      <c r="AP1009" s="16"/>
      <c r="AQ1009" s="12" t="e">
        <f>#REF!+#REF!+#REF!</f>
        <v>#REF!</v>
      </c>
      <c r="AR1009" s="12">
        <f t="shared" si="215"/>
        <v>-1038211.42</v>
      </c>
      <c r="AS1009" s="12" t="e">
        <f>#REF!-AU1009+#REF!+#REF!</f>
        <v>#REF!</v>
      </c>
      <c r="AT1009" s="12" t="e">
        <f>AS1009-VLOOKUP(A1009,[1]选股结果!$A$2:$BJ$3005,48,FALSE)*0.08</f>
        <v>#REF!</v>
      </c>
      <c r="AU1009" s="12">
        <f t="shared" si="219"/>
        <v>20521761.56</v>
      </c>
      <c r="AV1009" s="12" t="e">
        <f>#REF!+S1009+H1009</f>
        <v>#REF!</v>
      </c>
      <c r="AW1009" s="12" t="e">
        <f t="shared" si="220"/>
        <v>#REF!</v>
      </c>
      <c r="AX1009" s="12" t="e">
        <f t="shared" si="221"/>
        <v>#REF!</v>
      </c>
      <c r="AY1009" s="12" t="e">
        <f t="shared" si="222"/>
        <v>#REF!</v>
      </c>
      <c r="AZ1009" s="12">
        <f t="shared" si="216"/>
        <v>-4370504335.56</v>
      </c>
      <c r="BA1009" s="12">
        <f t="shared" si="217"/>
        <v>192217720.32</v>
      </c>
      <c r="BB1009" s="12" t="e">
        <f t="shared" si="223"/>
        <v>#REF!</v>
      </c>
    </row>
    <row r="1010" spans="1:54">
      <c r="A1010" s="5" t="s">
        <v>2069</v>
      </c>
      <c r="B1010" s="5" t="s">
        <v>2070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224"/>
        <v>4409735648.73</v>
      </c>
      <c r="AF1010" s="9">
        <f t="shared" si="225"/>
        <v>4230155426</v>
      </c>
      <c r="AG1010" s="9">
        <f t="shared" si="226"/>
        <v>226910948.889999</v>
      </c>
      <c r="AH1010" s="9">
        <f t="shared" si="227"/>
        <v>227554811.689999</v>
      </c>
      <c r="AI1010" s="9">
        <f t="shared" si="228"/>
        <v>166256669.769999</v>
      </c>
      <c r="AJ1010" s="12" t="e">
        <f>#REF!-A1010</f>
        <v>#REF!</v>
      </c>
      <c r="AK1010" s="16"/>
      <c r="AL1010" s="9">
        <f t="shared" si="218"/>
        <v>907678382.54</v>
      </c>
      <c r="AM1010" s="16"/>
      <c r="AN1010" s="16"/>
      <c r="AO1010" s="16"/>
      <c r="AP1010" s="16"/>
      <c r="AQ1010" s="12" t="e">
        <f>#REF!+#REF!+#REF!</f>
        <v>#REF!</v>
      </c>
      <c r="AR1010" s="12">
        <f t="shared" si="215"/>
        <v>-763842.66</v>
      </c>
      <c r="AS1010" s="12" t="e">
        <f>#REF!-AU1010+#REF!+#REF!</f>
        <v>#REF!</v>
      </c>
      <c r="AT1010" s="12" t="e">
        <f>AS1010-VLOOKUP(A1010,[1]选股结果!$A$2:$BJ$3005,48,FALSE)*0.08</f>
        <v>#REF!</v>
      </c>
      <c r="AU1010" s="12">
        <f t="shared" si="219"/>
        <v>61298141.92</v>
      </c>
      <c r="AV1010" s="12" t="e">
        <f>#REF!+S1010+H1010</f>
        <v>#REF!</v>
      </c>
      <c r="AW1010" s="12" t="e">
        <f t="shared" si="220"/>
        <v>#REF!</v>
      </c>
      <c r="AX1010" s="12" t="e">
        <f t="shared" si="221"/>
        <v>#REF!</v>
      </c>
      <c r="AY1010" s="12" t="e">
        <f t="shared" si="222"/>
        <v>#REF!</v>
      </c>
      <c r="AZ1010" s="12">
        <f t="shared" si="216"/>
        <v>-4383280868.42</v>
      </c>
      <c r="BA1010" s="12">
        <f t="shared" si="217"/>
        <v>226910948.889999</v>
      </c>
      <c r="BB1010" s="12" t="e">
        <f t="shared" si="223"/>
        <v>#REF!</v>
      </c>
    </row>
    <row r="1011" spans="1:54">
      <c r="A1011" s="5" t="s">
        <v>2071</v>
      </c>
      <c r="B1011" s="5" t="s">
        <v>2072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224"/>
        <v>4389165244.63</v>
      </c>
      <c r="AF1011" s="9">
        <f t="shared" si="225"/>
        <v>5156846560.52</v>
      </c>
      <c r="AG1011" s="9">
        <f t="shared" si="226"/>
        <v>-693951187.229999</v>
      </c>
      <c r="AH1011" s="9">
        <f t="shared" si="227"/>
        <v>-680645484.659999</v>
      </c>
      <c r="AI1011" s="9">
        <f t="shared" si="228"/>
        <v>-704920550.709999</v>
      </c>
      <c r="AJ1011" s="12" t="e">
        <f>#REF!-A1011</f>
        <v>#REF!</v>
      </c>
      <c r="AK1011" s="16"/>
      <c r="AL1011" s="9">
        <f t="shared" si="218"/>
        <v>817604817.9</v>
      </c>
      <c r="AM1011" s="16"/>
      <c r="AN1011" s="16"/>
      <c r="AO1011" s="16"/>
      <c r="AP1011" s="16"/>
      <c r="AQ1011" s="12" t="e">
        <f>#REF!+#REF!+#REF!</f>
        <v>#REF!</v>
      </c>
      <c r="AR1011" s="12">
        <f t="shared" si="215"/>
        <v>-17161083.13</v>
      </c>
      <c r="AS1011" s="12" t="e">
        <f>#REF!-AU1011+#REF!+#REF!</f>
        <v>#REF!</v>
      </c>
      <c r="AT1011" s="12" t="e">
        <f>AS1011-VLOOKUP(A1011,[1]选股结果!$A$2:$BJ$3005,48,FALSE)*0.08</f>
        <v>#REF!</v>
      </c>
      <c r="AU1011" s="12">
        <f t="shared" si="219"/>
        <v>24275066.05</v>
      </c>
      <c r="AV1011" s="12" t="e">
        <f>#REF!+S1011+H1011</f>
        <v>#REF!</v>
      </c>
      <c r="AW1011" s="12" t="e">
        <f t="shared" si="220"/>
        <v>#REF!</v>
      </c>
      <c r="AX1011" s="12" t="e">
        <f t="shared" si="221"/>
        <v>#REF!</v>
      </c>
      <c r="AY1011" s="12" t="e">
        <f t="shared" si="222"/>
        <v>#REF!</v>
      </c>
      <c r="AZ1011" s="12">
        <f t="shared" si="216"/>
        <v>-4422598732.06</v>
      </c>
      <c r="BA1011" s="12">
        <f t="shared" si="217"/>
        <v>-693951187.229999</v>
      </c>
      <c r="BB1011" s="12" t="e">
        <f t="shared" si="223"/>
        <v>#REF!</v>
      </c>
    </row>
    <row r="1012" spans="1:54">
      <c r="A1012" s="5" t="s">
        <v>2073</v>
      </c>
      <c r="B1012" s="5" t="s">
        <v>2074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224"/>
        <v>4377293425.59</v>
      </c>
      <c r="AF1012" s="9">
        <f t="shared" si="225"/>
        <v>3908074449.64</v>
      </c>
      <c r="AG1012" s="9">
        <f t="shared" si="226"/>
        <v>478831131.41</v>
      </c>
      <c r="AH1012" s="9">
        <f t="shared" si="227"/>
        <v>480839193.1</v>
      </c>
      <c r="AI1012" s="9">
        <f t="shared" si="228"/>
        <v>428634057.29</v>
      </c>
      <c r="AJ1012" s="12" t="e">
        <f>#REF!-A1012</f>
        <v>#REF!</v>
      </c>
      <c r="AK1012" s="16"/>
      <c r="AL1012" s="9">
        <f t="shared" si="218"/>
        <v>235698481.94</v>
      </c>
      <c r="AM1012" s="16"/>
      <c r="AN1012" s="16"/>
      <c r="AO1012" s="16"/>
      <c r="AP1012" s="16"/>
      <c r="AQ1012" s="12" t="e">
        <f>#REF!+#REF!+#REF!</f>
        <v>#REF!</v>
      </c>
      <c r="AR1012" s="12">
        <f t="shared" si="215"/>
        <v>-3373538.54</v>
      </c>
      <c r="AS1012" s="12" t="e">
        <f>#REF!-AU1012+#REF!+#REF!</f>
        <v>#REF!</v>
      </c>
      <c r="AT1012" s="12" t="e">
        <f>AS1012-VLOOKUP(A1012,[1]选股结果!$A$2:$BJ$3005,48,FALSE)*0.08</f>
        <v>#REF!</v>
      </c>
      <c r="AU1012" s="12">
        <f t="shared" si="219"/>
        <v>52205135.81</v>
      </c>
      <c r="AV1012" s="12" t="e">
        <f>#REF!+S1012+H1012</f>
        <v>#REF!</v>
      </c>
      <c r="AW1012" s="12" t="e">
        <f t="shared" si="220"/>
        <v>#REF!</v>
      </c>
      <c r="AX1012" s="12" t="e">
        <f t="shared" si="221"/>
        <v>#REF!</v>
      </c>
      <c r="AY1012" s="12" t="e">
        <f t="shared" si="222"/>
        <v>#REF!</v>
      </c>
      <c r="AZ1012" s="12">
        <f t="shared" si="216"/>
        <v>-4431659054.89</v>
      </c>
      <c r="BA1012" s="12">
        <f t="shared" si="217"/>
        <v>478831131.41</v>
      </c>
      <c r="BB1012" s="12" t="e">
        <f t="shared" si="223"/>
        <v>#REF!</v>
      </c>
    </row>
    <row r="1013" spans="1:54">
      <c r="A1013" s="5" t="s">
        <v>2075</v>
      </c>
      <c r="B1013" s="5" t="s">
        <v>2076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224"/>
        <v>4369294640.47</v>
      </c>
      <c r="AF1013" s="9">
        <f t="shared" si="225"/>
        <v>4411798809.58</v>
      </c>
      <c r="AG1013" s="9">
        <f t="shared" si="226"/>
        <v>-25539303.8099997</v>
      </c>
      <c r="AH1013" s="9">
        <f t="shared" si="227"/>
        <v>-34162708.5199997</v>
      </c>
      <c r="AI1013" s="9">
        <f t="shared" si="228"/>
        <v>-26068705.6599997</v>
      </c>
      <c r="AJ1013" s="12" t="e">
        <f>#REF!-A1013</f>
        <v>#REF!</v>
      </c>
      <c r="AK1013" s="16"/>
      <c r="AL1013" s="9">
        <f t="shared" si="218"/>
        <v>333985908.02</v>
      </c>
      <c r="AM1013" s="16"/>
      <c r="AN1013" s="16"/>
      <c r="AO1013" s="16"/>
      <c r="AP1013" s="16"/>
      <c r="AQ1013" s="12" t="e">
        <f>#REF!+#REF!+#REF!</f>
        <v>#REF!</v>
      </c>
      <c r="AR1013" s="12">
        <f t="shared" si="215"/>
        <v>-5115667.34</v>
      </c>
      <c r="AS1013" s="12" t="e">
        <f>#REF!-AU1013+#REF!+#REF!</f>
        <v>#REF!</v>
      </c>
      <c r="AT1013" s="12" t="e">
        <f>AS1013-VLOOKUP(A1013,[1]选股结果!$A$2:$BJ$3005,48,FALSE)*0.08</f>
        <v>#REF!</v>
      </c>
      <c r="AU1013" s="12">
        <f t="shared" si="219"/>
        <v>-8094002.86</v>
      </c>
      <c r="AV1013" s="12" t="e">
        <f>#REF!+S1013+H1013</f>
        <v>#REF!</v>
      </c>
      <c r="AW1013" s="12" t="e">
        <f t="shared" si="220"/>
        <v>#REF!</v>
      </c>
      <c r="AX1013" s="12" t="e">
        <f t="shared" si="221"/>
        <v>#REF!</v>
      </c>
      <c r="AY1013" s="12" t="e">
        <f t="shared" si="222"/>
        <v>#REF!</v>
      </c>
      <c r="AZ1013" s="12">
        <f t="shared" si="216"/>
        <v>-4380238763.78</v>
      </c>
      <c r="BA1013" s="12">
        <f t="shared" si="217"/>
        <v>-25539303.8099997</v>
      </c>
      <c r="BB1013" s="12" t="e">
        <f t="shared" si="223"/>
        <v>#REF!</v>
      </c>
    </row>
    <row r="1014" spans="1:54">
      <c r="A1014" s="5" t="s">
        <v>2077</v>
      </c>
      <c r="B1014" s="5" t="s">
        <v>2078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224"/>
        <v>4364236966.38</v>
      </c>
      <c r="AF1014" s="9">
        <f t="shared" si="225"/>
        <v>4207716075.01</v>
      </c>
      <c r="AG1014" s="9">
        <f t="shared" si="226"/>
        <v>156936775.9</v>
      </c>
      <c r="AH1014" s="9">
        <f t="shared" si="227"/>
        <v>155732154.01</v>
      </c>
      <c r="AI1014" s="9">
        <f t="shared" si="228"/>
        <v>130690717.87</v>
      </c>
      <c r="AJ1014" s="12" t="e">
        <f>#REF!-A1014</f>
        <v>#REF!</v>
      </c>
      <c r="AK1014" s="16"/>
      <c r="AL1014" s="9">
        <f t="shared" si="218"/>
        <v>197412402.49</v>
      </c>
      <c r="AM1014" s="16"/>
      <c r="AN1014" s="16"/>
      <c r="AO1014" s="16"/>
      <c r="AP1014" s="16"/>
      <c r="AQ1014" s="12" t="e">
        <f>#REF!+#REF!+#REF!</f>
        <v>#REF!</v>
      </c>
      <c r="AR1014" s="12">
        <f t="shared" si="215"/>
        <v>-462058.45</v>
      </c>
      <c r="AS1014" s="12" t="e">
        <f>#REF!-AU1014+#REF!+#REF!</f>
        <v>#REF!</v>
      </c>
      <c r="AT1014" s="12" t="e">
        <f>AS1014-VLOOKUP(A1014,[1]选股结果!$A$2:$BJ$3005,48,FALSE)*0.08</f>
        <v>#REF!</v>
      </c>
      <c r="AU1014" s="12">
        <f t="shared" si="219"/>
        <v>25041436.14</v>
      </c>
      <c r="AV1014" s="12" t="e">
        <f>#REF!+S1014+H1014</f>
        <v>#REF!</v>
      </c>
      <c r="AW1014" s="12" t="e">
        <f t="shared" si="220"/>
        <v>#REF!</v>
      </c>
      <c r="AX1014" s="12" t="e">
        <f t="shared" si="221"/>
        <v>#REF!</v>
      </c>
      <c r="AY1014" s="12" t="e">
        <f t="shared" si="222"/>
        <v>#REF!</v>
      </c>
      <c r="AZ1014" s="12">
        <f t="shared" si="216"/>
        <v>-4407299438.46</v>
      </c>
      <c r="BA1014" s="12">
        <f t="shared" si="217"/>
        <v>156936775.9</v>
      </c>
      <c r="BB1014" s="12" t="e">
        <f t="shared" si="223"/>
        <v>#REF!</v>
      </c>
    </row>
    <row r="1015" spans="1:54">
      <c r="A1015" s="5" t="s">
        <v>2079</v>
      </c>
      <c r="B1015" s="5" t="s">
        <v>2080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224"/>
        <v>4362019783.42</v>
      </c>
      <c r="AF1015" s="9">
        <f t="shared" si="225"/>
        <v>3615756710.94</v>
      </c>
      <c r="AG1015" s="9">
        <f t="shared" si="226"/>
        <v>981862861.820001</v>
      </c>
      <c r="AH1015" s="9">
        <f t="shared" si="227"/>
        <v>984222549.130001</v>
      </c>
      <c r="AI1015" s="9">
        <f t="shared" si="228"/>
        <v>861298697.590001</v>
      </c>
      <c r="AJ1015" s="12" t="e">
        <f>#REF!-A1015</f>
        <v>#REF!</v>
      </c>
      <c r="AK1015" s="16"/>
      <c r="AL1015" s="9">
        <f t="shared" si="218"/>
        <v>103017907.25</v>
      </c>
      <c r="AM1015" s="16"/>
      <c r="AN1015" s="16"/>
      <c r="AO1015" s="16"/>
      <c r="AP1015" s="16"/>
      <c r="AQ1015" s="12" t="e">
        <f>#REF!+#REF!+#REF!</f>
        <v>#REF!</v>
      </c>
      <c r="AR1015" s="12">
        <f t="shared" si="215"/>
        <v>-3178706.84</v>
      </c>
      <c r="AS1015" s="12" t="e">
        <f>#REF!-AU1015+#REF!+#REF!</f>
        <v>#REF!</v>
      </c>
      <c r="AT1015" s="12" t="e">
        <f>AS1015-VLOOKUP(A1015,[1]选股结果!$A$2:$BJ$3005,48,FALSE)*0.08</f>
        <v>#REF!</v>
      </c>
      <c r="AU1015" s="12">
        <f t="shared" si="219"/>
        <v>122923851.54</v>
      </c>
      <c r="AV1015" s="12" t="e">
        <f>#REF!+S1015+H1015</f>
        <v>#REF!</v>
      </c>
      <c r="AW1015" s="12" t="e">
        <f t="shared" si="220"/>
        <v>#REF!</v>
      </c>
      <c r="AX1015" s="12" t="e">
        <f t="shared" si="221"/>
        <v>#REF!</v>
      </c>
      <c r="AY1015" s="12" t="e">
        <f t="shared" si="222"/>
        <v>#REF!</v>
      </c>
      <c r="AZ1015" s="12">
        <f t="shared" si="216"/>
        <v>-4479543317.33</v>
      </c>
      <c r="BA1015" s="12">
        <f t="shared" si="217"/>
        <v>981862861.820001</v>
      </c>
      <c r="BB1015" s="12" t="e">
        <f t="shared" si="223"/>
        <v>#REF!</v>
      </c>
    </row>
    <row r="1016" spans="1:54">
      <c r="A1016" s="5" t="s">
        <v>2081</v>
      </c>
      <c r="B1016" s="5" t="s">
        <v>2082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224"/>
        <v>4348768755.46</v>
      </c>
      <c r="AF1016" s="9">
        <f t="shared" si="225"/>
        <v>4103141181.4</v>
      </c>
      <c r="AG1016" s="9">
        <f t="shared" si="226"/>
        <v>246287590.189999</v>
      </c>
      <c r="AH1016" s="9">
        <f t="shared" si="227"/>
        <v>241773089.469999</v>
      </c>
      <c r="AI1016" s="9">
        <f t="shared" si="228"/>
        <v>203698444.009999</v>
      </c>
      <c r="AJ1016" s="12" t="e">
        <f>#REF!-A1016</f>
        <v>#REF!</v>
      </c>
      <c r="AK1016" s="16"/>
      <c r="AL1016" s="9">
        <f t="shared" si="218"/>
        <v>507603651.52</v>
      </c>
      <c r="AM1016" s="16"/>
      <c r="AN1016" s="16"/>
      <c r="AO1016" s="16"/>
      <c r="AP1016" s="16"/>
      <c r="AQ1016" s="12" t="e">
        <f>#REF!+#REF!+#REF!</f>
        <v>#REF!</v>
      </c>
      <c r="AR1016" s="12">
        <f t="shared" si="215"/>
        <v>-318953.93</v>
      </c>
      <c r="AS1016" s="12" t="e">
        <f>#REF!-AU1016+#REF!+#REF!</f>
        <v>#REF!</v>
      </c>
      <c r="AT1016" s="12" t="e">
        <f>AS1016-VLOOKUP(A1016,[1]选股结果!$A$2:$BJ$3005,48,FALSE)*0.08</f>
        <v>#REF!</v>
      </c>
      <c r="AU1016" s="12">
        <f t="shared" si="219"/>
        <v>38074645.46</v>
      </c>
      <c r="AV1016" s="12" t="e">
        <f>#REF!+S1016+H1016</f>
        <v>#REF!</v>
      </c>
      <c r="AW1016" s="12" t="e">
        <f t="shared" si="220"/>
        <v>#REF!</v>
      </c>
      <c r="AX1016" s="12" t="e">
        <f t="shared" si="221"/>
        <v>#REF!</v>
      </c>
      <c r="AY1016" s="12" t="e">
        <f t="shared" si="222"/>
        <v>#REF!</v>
      </c>
      <c r="AZ1016" s="12">
        <f t="shared" si="216"/>
        <v>-4349894560.74</v>
      </c>
      <c r="BA1016" s="12">
        <f t="shared" si="217"/>
        <v>246287590.189999</v>
      </c>
      <c r="BB1016" s="12" t="e">
        <f t="shared" si="223"/>
        <v>#REF!</v>
      </c>
    </row>
    <row r="1017" spans="1:54">
      <c r="A1017" s="5" t="s">
        <v>2083</v>
      </c>
      <c r="B1017" s="5" t="s">
        <v>2084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224"/>
        <v>4331912904.49</v>
      </c>
      <c r="AF1017" s="9">
        <f t="shared" si="225"/>
        <v>3677247712.81</v>
      </c>
      <c r="AG1017" s="9">
        <f t="shared" si="226"/>
        <v>664681965.029999</v>
      </c>
      <c r="AH1017" s="9">
        <f t="shared" si="227"/>
        <v>642782303.699999</v>
      </c>
      <c r="AI1017" s="9">
        <f t="shared" si="228"/>
        <v>638759348.029999</v>
      </c>
      <c r="AJ1017" s="12" t="e">
        <f>#REF!-A1017</f>
        <v>#REF!</v>
      </c>
      <c r="AK1017" s="16"/>
      <c r="AL1017" s="9">
        <f t="shared" si="218"/>
        <v>1047772728.96</v>
      </c>
      <c r="AM1017" s="16"/>
      <c r="AN1017" s="16"/>
      <c r="AO1017" s="16"/>
      <c r="AP1017" s="16"/>
      <c r="AQ1017" s="12" t="e">
        <f>#REF!+#REF!+#REF!</f>
        <v>#REF!</v>
      </c>
      <c r="AR1017" s="12">
        <f t="shared" si="215"/>
        <v>-2895724.25</v>
      </c>
      <c r="AS1017" s="12" t="e">
        <f>#REF!-AU1017+#REF!+#REF!</f>
        <v>#REF!</v>
      </c>
      <c r="AT1017" s="12" t="e">
        <f>AS1017-VLOOKUP(A1017,[1]选股结果!$A$2:$BJ$3005,48,FALSE)*0.08</f>
        <v>#REF!</v>
      </c>
      <c r="AU1017" s="12">
        <f t="shared" si="219"/>
        <v>4022955.66999996</v>
      </c>
      <c r="AV1017" s="12" t="e">
        <f>#REF!+S1017+H1017</f>
        <v>#REF!</v>
      </c>
      <c r="AW1017" s="12" t="e">
        <f t="shared" si="220"/>
        <v>#REF!</v>
      </c>
      <c r="AX1017" s="12" t="e">
        <f t="shared" si="221"/>
        <v>#REF!</v>
      </c>
      <c r="AY1017" s="12" t="e">
        <f t="shared" si="222"/>
        <v>#REF!</v>
      </c>
      <c r="AZ1017" s="12">
        <f t="shared" si="216"/>
        <v>-4302365267.78</v>
      </c>
      <c r="BA1017" s="12">
        <f t="shared" si="217"/>
        <v>664681965.029999</v>
      </c>
      <c r="BB1017" s="12" t="e">
        <f t="shared" si="223"/>
        <v>#REF!</v>
      </c>
    </row>
    <row r="1018" spans="1:54">
      <c r="A1018" s="5" t="s">
        <v>2085</v>
      </c>
      <c r="B1018" s="5" t="s">
        <v>2086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224"/>
        <v>4330134629.37</v>
      </c>
      <c r="AF1018" s="9">
        <f t="shared" si="225"/>
        <v>3902999998.12</v>
      </c>
      <c r="AG1018" s="9">
        <f t="shared" si="226"/>
        <v>409778772.08</v>
      </c>
      <c r="AH1018" s="9">
        <f t="shared" si="227"/>
        <v>407991898.38</v>
      </c>
      <c r="AI1018" s="9">
        <f t="shared" si="228"/>
        <v>363514294.4</v>
      </c>
      <c r="AJ1018" s="12" t="e">
        <f>#REF!-A1018</f>
        <v>#REF!</v>
      </c>
      <c r="AK1018" s="16"/>
      <c r="AL1018" s="9">
        <f t="shared" si="218"/>
        <v>182370697.89</v>
      </c>
      <c r="AM1018" s="16"/>
      <c r="AN1018" s="16"/>
      <c r="AO1018" s="16"/>
      <c r="AP1018" s="16"/>
      <c r="AQ1018" s="12" t="e">
        <f>#REF!+#REF!+#REF!</f>
        <v>#REF!</v>
      </c>
      <c r="AR1018" s="12">
        <f t="shared" si="215"/>
        <v>-9224.43</v>
      </c>
      <c r="AS1018" s="12" t="e">
        <f>#REF!-AU1018+#REF!+#REF!</f>
        <v>#REF!</v>
      </c>
      <c r="AT1018" s="12" t="e">
        <f>AS1018-VLOOKUP(A1018,[1]选股结果!$A$2:$BJ$3005,48,FALSE)*0.08</f>
        <v>#REF!</v>
      </c>
      <c r="AU1018" s="12">
        <f t="shared" si="219"/>
        <v>44477603.98</v>
      </c>
      <c r="AV1018" s="12" t="e">
        <f>#REF!+S1018+H1018</f>
        <v>#REF!</v>
      </c>
      <c r="AW1018" s="12" t="e">
        <f t="shared" si="220"/>
        <v>#REF!</v>
      </c>
      <c r="AX1018" s="12" t="e">
        <f t="shared" si="221"/>
        <v>#REF!</v>
      </c>
      <c r="AY1018" s="12" t="e">
        <f t="shared" si="222"/>
        <v>#REF!</v>
      </c>
      <c r="AZ1018" s="12">
        <f t="shared" si="216"/>
        <v>-4394804274.48</v>
      </c>
      <c r="BA1018" s="12">
        <f t="shared" si="217"/>
        <v>409778772.08</v>
      </c>
      <c r="BB1018" s="12" t="e">
        <f t="shared" si="223"/>
        <v>#REF!</v>
      </c>
    </row>
    <row r="1019" spans="1:54">
      <c r="A1019" s="5" t="s">
        <v>2087</v>
      </c>
      <c r="B1019" s="5" t="s">
        <v>2088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224"/>
        <v>4303480999.11</v>
      </c>
      <c r="AF1019" s="9">
        <f t="shared" si="225"/>
        <v>4290807599.48</v>
      </c>
      <c r="AG1019" s="9">
        <f t="shared" si="226"/>
        <v>28751742.0000001</v>
      </c>
      <c r="AH1019" s="9">
        <f t="shared" si="227"/>
        <v>27299351.6600001</v>
      </c>
      <c r="AI1019" s="9">
        <f t="shared" si="228"/>
        <v>12142176.4800001</v>
      </c>
      <c r="AJ1019" s="12" t="e">
        <f>#REF!-A1019</f>
        <v>#REF!</v>
      </c>
      <c r="AK1019" s="16"/>
      <c r="AL1019" s="9">
        <f t="shared" si="218"/>
        <v>50937904.48</v>
      </c>
      <c r="AM1019" s="16"/>
      <c r="AN1019" s="16"/>
      <c r="AO1019" s="16"/>
      <c r="AP1019" s="16"/>
      <c r="AQ1019" s="12" t="e">
        <f>#REF!+#REF!+#REF!</f>
        <v>#REF!</v>
      </c>
      <c r="AR1019" s="12">
        <f t="shared" si="215"/>
        <v>-790575.22</v>
      </c>
      <c r="AS1019" s="12" t="e">
        <f>#REF!-AU1019+#REF!+#REF!</f>
        <v>#REF!</v>
      </c>
      <c r="AT1019" s="12" t="e">
        <f>AS1019-VLOOKUP(A1019,[1]选股结果!$A$2:$BJ$3005,48,FALSE)*0.08</f>
        <v>#REF!</v>
      </c>
      <c r="AU1019" s="12">
        <f t="shared" si="219"/>
        <v>15157175.18</v>
      </c>
      <c r="AV1019" s="12" t="e">
        <f>#REF!+S1019+H1019</f>
        <v>#REF!</v>
      </c>
      <c r="AW1019" s="12" t="e">
        <f t="shared" si="220"/>
        <v>#REF!</v>
      </c>
      <c r="AX1019" s="12" t="e">
        <f t="shared" si="221"/>
        <v>#REF!</v>
      </c>
      <c r="AY1019" s="12" t="e">
        <f t="shared" si="222"/>
        <v>#REF!</v>
      </c>
      <c r="AZ1019" s="12">
        <f t="shared" si="216"/>
        <v>-4314529033.99</v>
      </c>
      <c r="BA1019" s="12">
        <f t="shared" si="217"/>
        <v>28751742.0000001</v>
      </c>
      <c r="BB1019" s="12" t="e">
        <f t="shared" si="223"/>
        <v>#REF!</v>
      </c>
    </row>
    <row r="1020" spans="1:54">
      <c r="A1020" s="5" t="s">
        <v>2089</v>
      </c>
      <c r="B1020" s="5" t="s">
        <v>2090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224"/>
        <v>4290855409.23</v>
      </c>
      <c r="AF1020" s="9">
        <f t="shared" si="225"/>
        <v>4159094829.43</v>
      </c>
      <c r="AG1020" s="9">
        <f t="shared" si="226"/>
        <v>144251319.05</v>
      </c>
      <c r="AH1020" s="9">
        <f t="shared" si="227"/>
        <v>143368169.2</v>
      </c>
      <c r="AI1020" s="9">
        <f t="shared" si="228"/>
        <v>123528569.64</v>
      </c>
      <c r="AJ1020" s="12" t="e">
        <f>#REF!-A1020</f>
        <v>#REF!</v>
      </c>
      <c r="AK1020" s="16"/>
      <c r="AL1020" s="9">
        <f t="shared" si="218"/>
        <v>124762034.46</v>
      </c>
      <c r="AM1020" s="16"/>
      <c r="AN1020" s="16"/>
      <c r="AO1020" s="16"/>
      <c r="AP1020" s="16"/>
      <c r="AQ1020" s="12" t="e">
        <f>#REF!+#REF!+#REF!</f>
        <v>#REF!</v>
      </c>
      <c r="AR1020" s="12">
        <f t="shared" si="215"/>
        <v>-280603.78</v>
      </c>
      <c r="AS1020" s="12" t="e">
        <f>#REF!-AU1020+#REF!+#REF!</f>
        <v>#REF!</v>
      </c>
      <c r="AT1020" s="12" t="e">
        <f>AS1020-VLOOKUP(A1020,[1]选股结果!$A$2:$BJ$3005,48,FALSE)*0.08</f>
        <v>#REF!</v>
      </c>
      <c r="AU1020" s="12">
        <f t="shared" si="219"/>
        <v>19839599.56</v>
      </c>
      <c r="AV1020" s="12" t="e">
        <f>#REF!+S1020+H1020</f>
        <v>#REF!</v>
      </c>
      <c r="AW1020" s="12" t="e">
        <f t="shared" si="220"/>
        <v>#REF!</v>
      </c>
      <c r="AX1020" s="12" t="e">
        <f t="shared" si="221"/>
        <v>#REF!</v>
      </c>
      <c r="AY1020" s="12" t="e">
        <f t="shared" si="222"/>
        <v>#REF!</v>
      </c>
      <c r="AZ1020" s="12">
        <f t="shared" si="216"/>
        <v>-4415426658.67</v>
      </c>
      <c r="BA1020" s="12">
        <f t="shared" si="217"/>
        <v>144251319.05</v>
      </c>
      <c r="BB1020" s="12" t="e">
        <f t="shared" si="223"/>
        <v>#REF!</v>
      </c>
    </row>
    <row r="1021" spans="1:54">
      <c r="A1021" s="5" t="s">
        <v>2091</v>
      </c>
      <c r="B1021" s="5" t="s">
        <v>2092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224"/>
        <v>4279634152.68</v>
      </c>
      <c r="AF1021" s="9">
        <f t="shared" si="225"/>
        <v>4204822478.41</v>
      </c>
      <c r="AG1021" s="9">
        <f t="shared" si="226"/>
        <v>108574747.86</v>
      </c>
      <c r="AH1021" s="9">
        <f t="shared" si="227"/>
        <v>70640195.31</v>
      </c>
      <c r="AI1021" s="9">
        <f t="shared" si="228"/>
        <v>-14821966.74</v>
      </c>
      <c r="AJ1021" s="12" t="e">
        <f>#REF!-A1021</f>
        <v>#REF!</v>
      </c>
      <c r="AK1021" s="16"/>
      <c r="AL1021" s="9">
        <f t="shared" si="218"/>
        <v>490263643.81</v>
      </c>
      <c r="AM1021" s="16"/>
      <c r="AN1021" s="16"/>
      <c r="AO1021" s="16"/>
      <c r="AP1021" s="16"/>
      <c r="AQ1021" s="12" t="e">
        <f>#REF!+#REF!+#REF!</f>
        <v>#REF!</v>
      </c>
      <c r="AR1021" s="12">
        <f t="shared" si="215"/>
        <v>-3637486.79</v>
      </c>
      <c r="AS1021" s="12" t="e">
        <f>#REF!-AU1021+#REF!+#REF!</f>
        <v>#REF!</v>
      </c>
      <c r="AT1021" s="12" t="e">
        <f>AS1021-VLOOKUP(A1021,[1]选股结果!$A$2:$BJ$3005,48,FALSE)*0.08</f>
        <v>#REF!</v>
      </c>
      <c r="AU1021" s="12">
        <f t="shared" si="219"/>
        <v>85462162.05</v>
      </c>
      <c r="AV1021" s="12" t="e">
        <f>#REF!+S1021+H1021</f>
        <v>#REF!</v>
      </c>
      <c r="AW1021" s="12" t="e">
        <f t="shared" si="220"/>
        <v>#REF!</v>
      </c>
      <c r="AX1021" s="12" t="e">
        <f t="shared" si="221"/>
        <v>#REF!</v>
      </c>
      <c r="AY1021" s="12" t="e">
        <f t="shared" si="222"/>
        <v>#REF!</v>
      </c>
      <c r="AZ1021" s="12">
        <f t="shared" si="216"/>
        <v>-4494207547.62</v>
      </c>
      <c r="BA1021" s="12">
        <f t="shared" si="217"/>
        <v>108574747.86</v>
      </c>
      <c r="BB1021" s="12" t="e">
        <f t="shared" si="223"/>
        <v>#REF!</v>
      </c>
    </row>
    <row r="1022" spans="1:54">
      <c r="A1022" s="5" t="s">
        <v>2093</v>
      </c>
      <c r="B1022" s="5" t="s">
        <v>2094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224"/>
        <v>4279595345.6</v>
      </c>
      <c r="AF1022" s="9">
        <f t="shared" si="225"/>
        <v>3556619781.07</v>
      </c>
      <c r="AG1022" s="9">
        <f t="shared" si="226"/>
        <v>731337797.56</v>
      </c>
      <c r="AH1022" s="9">
        <f t="shared" si="227"/>
        <v>726945630.8</v>
      </c>
      <c r="AI1022" s="9">
        <f t="shared" si="228"/>
        <v>629251022.33</v>
      </c>
      <c r="AJ1022" s="12" t="e">
        <f>#REF!-A1022</f>
        <v>#REF!</v>
      </c>
      <c r="AK1022" s="16"/>
      <c r="AL1022" s="9">
        <f t="shared" si="218"/>
        <v>253913605.79</v>
      </c>
      <c r="AM1022" s="16"/>
      <c r="AN1022" s="16"/>
      <c r="AO1022" s="16"/>
      <c r="AP1022" s="16"/>
      <c r="AQ1022" s="12" t="e">
        <f>#REF!+#REF!+#REF!</f>
        <v>#REF!</v>
      </c>
      <c r="AR1022" s="12">
        <f t="shared" si="215"/>
        <v>-4138393.42</v>
      </c>
      <c r="AS1022" s="12" t="e">
        <f>#REF!-AU1022+#REF!+#REF!</f>
        <v>#REF!</v>
      </c>
      <c r="AT1022" s="12" t="e">
        <f>AS1022-VLOOKUP(A1022,[1]选股结果!$A$2:$BJ$3005,48,FALSE)*0.08</f>
        <v>#REF!</v>
      </c>
      <c r="AU1022" s="12">
        <f t="shared" si="219"/>
        <v>97694608.4699999</v>
      </c>
      <c r="AV1022" s="12" t="e">
        <f>#REF!+S1022+H1022</f>
        <v>#REF!</v>
      </c>
      <c r="AW1022" s="12" t="e">
        <f t="shared" si="220"/>
        <v>#REF!</v>
      </c>
      <c r="AX1022" s="12" t="e">
        <f t="shared" si="221"/>
        <v>#REF!</v>
      </c>
      <c r="AY1022" s="12" t="e">
        <f t="shared" si="222"/>
        <v>#REF!</v>
      </c>
      <c r="AZ1022" s="12">
        <f t="shared" si="216"/>
        <v>-4439613637.67</v>
      </c>
      <c r="BA1022" s="12">
        <f t="shared" si="217"/>
        <v>731337797.56</v>
      </c>
      <c r="BB1022" s="12" t="e">
        <f t="shared" si="223"/>
        <v>#REF!</v>
      </c>
    </row>
    <row r="1023" spans="1:54">
      <c r="A1023" s="5" t="s">
        <v>2095</v>
      </c>
      <c r="B1023" s="5" t="s">
        <v>2096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224"/>
        <v>4275212870.13</v>
      </c>
      <c r="AF1023" s="9">
        <f t="shared" si="225"/>
        <v>3574365496.48</v>
      </c>
      <c r="AG1023" s="9">
        <f t="shared" si="226"/>
        <v>728637782.98</v>
      </c>
      <c r="AH1023" s="9">
        <f t="shared" si="227"/>
        <v>732647979.3</v>
      </c>
      <c r="AI1023" s="9">
        <f t="shared" si="228"/>
        <v>624156454.29</v>
      </c>
      <c r="AJ1023" s="12" t="e">
        <f>#REF!-A1023</f>
        <v>#REF!</v>
      </c>
      <c r="AK1023" s="16"/>
      <c r="AL1023" s="9">
        <f t="shared" si="218"/>
        <v>726681215.41</v>
      </c>
      <c r="AM1023" s="16"/>
      <c r="AN1023" s="16"/>
      <c r="AO1023" s="16"/>
      <c r="AP1023" s="16"/>
      <c r="AQ1023" s="12" t="e">
        <f>#REF!+#REF!+#REF!</f>
        <v>#REF!</v>
      </c>
      <c r="AR1023" s="12">
        <f t="shared" si="215"/>
        <v>-9408126.94</v>
      </c>
      <c r="AS1023" s="12" t="e">
        <f>#REF!-AU1023+#REF!+#REF!</f>
        <v>#REF!</v>
      </c>
      <c r="AT1023" s="12" t="e">
        <f>AS1023-VLOOKUP(A1023,[1]选股结果!$A$2:$BJ$3005,48,FALSE)*0.08</f>
        <v>#REF!</v>
      </c>
      <c r="AU1023" s="12">
        <f t="shared" si="219"/>
        <v>108491525.01</v>
      </c>
      <c r="AV1023" s="12" t="e">
        <f>#REF!+S1023+H1023</f>
        <v>#REF!</v>
      </c>
      <c r="AW1023" s="12" t="e">
        <f t="shared" si="220"/>
        <v>#REF!</v>
      </c>
      <c r="AX1023" s="12" t="e">
        <f t="shared" si="221"/>
        <v>#REF!</v>
      </c>
      <c r="AY1023" s="12" t="e">
        <f t="shared" si="222"/>
        <v>#REF!</v>
      </c>
      <c r="AZ1023" s="12">
        <f t="shared" si="216"/>
        <v>-4298687923.17</v>
      </c>
      <c r="BA1023" s="12">
        <f t="shared" si="217"/>
        <v>728637782.98</v>
      </c>
      <c r="BB1023" s="12" t="e">
        <f t="shared" si="223"/>
        <v>#REF!</v>
      </c>
    </row>
    <row r="1024" spans="1:54">
      <c r="A1024" s="5" t="s">
        <v>2097</v>
      </c>
      <c r="B1024" s="5" t="s">
        <v>2098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224"/>
        <v>4271655587.69</v>
      </c>
      <c r="AF1024" s="9">
        <f t="shared" si="225"/>
        <v>3975444275.23</v>
      </c>
      <c r="AG1024" s="9">
        <f t="shared" si="226"/>
        <v>304730560.97</v>
      </c>
      <c r="AH1024" s="9">
        <f t="shared" si="227"/>
        <v>305332911.13</v>
      </c>
      <c r="AI1024" s="9">
        <f t="shared" si="228"/>
        <v>270772082.52</v>
      </c>
      <c r="AJ1024" s="12" t="e">
        <f>#REF!-A1024</f>
        <v>#REF!</v>
      </c>
      <c r="AK1024" s="16"/>
      <c r="AL1024" s="9">
        <f t="shared" si="218"/>
        <v>181528145.44</v>
      </c>
      <c r="AM1024" s="16"/>
      <c r="AN1024" s="16"/>
      <c r="AO1024" s="16"/>
      <c r="AP1024" s="16"/>
      <c r="AQ1024" s="12" t="e">
        <f>#REF!+#REF!+#REF!</f>
        <v>#REF!</v>
      </c>
      <c r="AR1024" s="12">
        <f t="shared" si="215"/>
        <v>-1541042.32</v>
      </c>
      <c r="AS1024" s="12" t="e">
        <f>#REF!-AU1024+#REF!+#REF!</f>
        <v>#REF!</v>
      </c>
      <c r="AT1024" s="12" t="e">
        <f>AS1024-VLOOKUP(A1024,[1]选股结果!$A$2:$BJ$3005,48,FALSE)*0.08</f>
        <v>#REF!</v>
      </c>
      <c r="AU1024" s="12">
        <f t="shared" si="219"/>
        <v>34560828.61</v>
      </c>
      <c r="AV1024" s="12" t="e">
        <f>#REF!+S1024+H1024</f>
        <v>#REF!</v>
      </c>
      <c r="AW1024" s="12" t="e">
        <f t="shared" si="220"/>
        <v>#REF!</v>
      </c>
      <c r="AX1024" s="12" t="e">
        <f t="shared" si="221"/>
        <v>#REF!</v>
      </c>
      <c r="AY1024" s="12" t="e">
        <f t="shared" si="222"/>
        <v>#REF!</v>
      </c>
      <c r="AZ1024" s="12">
        <f t="shared" si="216"/>
        <v>-4296624358.2</v>
      </c>
      <c r="BA1024" s="12">
        <f t="shared" si="217"/>
        <v>304730560.97</v>
      </c>
      <c r="BB1024" s="12" t="e">
        <f t="shared" si="223"/>
        <v>#REF!</v>
      </c>
    </row>
    <row r="1025" spans="1:54">
      <c r="A1025" s="5" t="s">
        <v>2099</v>
      </c>
      <c r="B1025" s="5" t="s">
        <v>2100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224"/>
        <v>4270134117.09</v>
      </c>
      <c r="AF1025" s="9">
        <f t="shared" si="225"/>
        <v>3919404904.8</v>
      </c>
      <c r="AG1025" s="9">
        <f t="shared" si="226"/>
        <v>384028241.78</v>
      </c>
      <c r="AH1025" s="9">
        <f t="shared" si="227"/>
        <v>385351855.19</v>
      </c>
      <c r="AI1025" s="9">
        <f t="shared" si="228"/>
        <v>354204682.27</v>
      </c>
      <c r="AJ1025" s="12" t="e">
        <f>#REF!-A1025</f>
        <v>#REF!</v>
      </c>
      <c r="AK1025" s="16"/>
      <c r="AL1025" s="9">
        <f t="shared" si="218"/>
        <v>376675583.44</v>
      </c>
      <c r="AM1025" s="16"/>
      <c r="AN1025" s="16"/>
      <c r="AO1025" s="16"/>
      <c r="AP1025" s="16"/>
      <c r="AQ1025" s="12" t="e">
        <f>#REF!+#REF!+#REF!</f>
        <v>#REF!</v>
      </c>
      <c r="AR1025" s="12">
        <f t="shared" si="215"/>
        <v>-1525582.11</v>
      </c>
      <c r="AS1025" s="12" t="e">
        <f>#REF!-AU1025+#REF!+#REF!</f>
        <v>#REF!</v>
      </c>
      <c r="AT1025" s="12" t="e">
        <f>AS1025-VLOOKUP(A1025,[1]选股结果!$A$2:$BJ$3005,48,FALSE)*0.08</f>
        <v>#REF!</v>
      </c>
      <c r="AU1025" s="12">
        <f t="shared" si="219"/>
        <v>31147172.92</v>
      </c>
      <c r="AV1025" s="12" t="e">
        <f>#REF!+S1025+H1025</f>
        <v>#REF!</v>
      </c>
      <c r="AW1025" s="12" t="e">
        <f t="shared" si="220"/>
        <v>#REF!</v>
      </c>
      <c r="AX1025" s="12" t="e">
        <f t="shared" si="221"/>
        <v>#REF!</v>
      </c>
      <c r="AY1025" s="12" t="e">
        <f t="shared" si="222"/>
        <v>#REF!</v>
      </c>
      <c r="AZ1025" s="12">
        <f t="shared" si="216"/>
        <v>-4293551262.87</v>
      </c>
      <c r="BA1025" s="12">
        <f t="shared" si="217"/>
        <v>384028241.78</v>
      </c>
      <c r="BB1025" s="12" t="e">
        <f t="shared" si="223"/>
        <v>#REF!</v>
      </c>
    </row>
    <row r="1026" spans="1:54">
      <c r="A1026" s="5" t="s">
        <v>2101</v>
      </c>
      <c r="B1026" s="5" t="s">
        <v>2102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224"/>
        <v>4265663351.6</v>
      </c>
      <c r="AF1026" s="9">
        <f t="shared" si="225"/>
        <v>4253325061.04</v>
      </c>
      <c r="AG1026" s="9">
        <f t="shared" si="226"/>
        <v>-15262357.0399996</v>
      </c>
      <c r="AH1026" s="9">
        <f t="shared" si="227"/>
        <v>-1500170.2799996</v>
      </c>
      <c r="AI1026" s="9">
        <f t="shared" si="228"/>
        <v>2051077.9600004</v>
      </c>
      <c r="AJ1026" s="12" t="e">
        <f>#REF!-A1026</f>
        <v>#REF!</v>
      </c>
      <c r="AK1026" s="16"/>
      <c r="AL1026" s="9">
        <f t="shared" si="218"/>
        <v>284060734.4</v>
      </c>
      <c r="AM1026" s="16"/>
      <c r="AN1026" s="16"/>
      <c r="AO1026" s="16"/>
      <c r="AP1026" s="16"/>
      <c r="AQ1026" s="12" t="e">
        <f>#REF!+#REF!+#REF!</f>
        <v>#REF!</v>
      </c>
      <c r="AR1026" s="12">
        <f t="shared" ref="AR1026:AR1089" si="229">AA1026-AB1026</f>
        <v>-20325734.88</v>
      </c>
      <c r="AS1026" s="12" t="e">
        <f>#REF!-AU1026+#REF!+#REF!</f>
        <v>#REF!</v>
      </c>
      <c r="AT1026" s="12" t="e">
        <f>AS1026-VLOOKUP(A1026,[1]选股结果!$A$2:$BJ$3005,48,FALSE)*0.08</f>
        <v>#REF!</v>
      </c>
      <c r="AU1026" s="12">
        <f t="shared" si="219"/>
        <v>-3551248.24</v>
      </c>
      <c r="AV1026" s="12" t="e">
        <f>#REF!+S1026+H1026</f>
        <v>#REF!</v>
      </c>
      <c r="AW1026" s="12" t="e">
        <f t="shared" si="220"/>
        <v>#REF!</v>
      </c>
      <c r="AX1026" s="12" t="e">
        <f t="shared" si="221"/>
        <v>#REF!</v>
      </c>
      <c r="AY1026" s="12" t="e">
        <f t="shared" si="222"/>
        <v>#REF!</v>
      </c>
      <c r="AZ1026" s="12">
        <f t="shared" ref="AZ1026:AZ1089" si="230">O1026-S1026-AA1026-AB1026-AC1026-AD1026+AK1026-AE1026</f>
        <v>-4278502207.51</v>
      </c>
      <c r="BA1026" s="12">
        <f t="shared" ref="BA1026:BA1089" si="231">AG1026</f>
        <v>-15262357.0399996</v>
      </c>
      <c r="BB1026" s="12" t="e">
        <f t="shared" si="223"/>
        <v>#REF!</v>
      </c>
    </row>
    <row r="1027" spans="1:54">
      <c r="A1027" s="5" t="s">
        <v>2103</v>
      </c>
      <c r="B1027" s="5" t="s">
        <v>2104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224"/>
        <v>4265287124.97</v>
      </c>
      <c r="AF1027" s="9">
        <f t="shared" si="225"/>
        <v>3964633870.27</v>
      </c>
      <c r="AG1027" s="9">
        <f t="shared" si="226"/>
        <v>250593994.299999</v>
      </c>
      <c r="AH1027" s="9">
        <f t="shared" si="227"/>
        <v>250855781.029999</v>
      </c>
      <c r="AI1027" s="9">
        <f t="shared" si="228"/>
        <v>203919361.289999</v>
      </c>
      <c r="AJ1027" s="12" t="e">
        <f>#REF!-A1027</f>
        <v>#REF!</v>
      </c>
      <c r="AK1027" s="16"/>
      <c r="AL1027" s="9">
        <f t="shared" ref="AL1027:AL1090" si="232">O1027+P1027+Q1027+Y1027-AB1027+AC1027</f>
        <v>384858513.22</v>
      </c>
      <c r="AM1027" s="16"/>
      <c r="AN1027" s="16"/>
      <c r="AO1027" s="16"/>
      <c r="AP1027" s="16"/>
      <c r="AQ1027" s="12" t="e">
        <f>#REF!+#REF!+#REF!</f>
        <v>#REF!</v>
      </c>
      <c r="AR1027" s="12">
        <f t="shared" si="229"/>
        <v>-2437727.8</v>
      </c>
      <c r="AS1027" s="12" t="e">
        <f>#REF!-AU1027+#REF!+#REF!</f>
        <v>#REF!</v>
      </c>
      <c r="AT1027" s="12" t="e">
        <f>AS1027-VLOOKUP(A1027,[1]选股结果!$A$2:$BJ$3005,48,FALSE)*0.08</f>
        <v>#REF!</v>
      </c>
      <c r="AU1027" s="12">
        <f t="shared" ref="AU1027:AU1090" si="233">AH1027-AI1027</f>
        <v>46936419.74</v>
      </c>
      <c r="AV1027" s="12" t="e">
        <f>#REF!+S1027+H1027</f>
        <v>#REF!</v>
      </c>
      <c r="AW1027" s="12" t="e">
        <f t="shared" ref="AW1027:AW1090" si="234">AV1027-AU1027</f>
        <v>#REF!</v>
      </c>
      <c r="AX1027" s="12" t="e">
        <f t="shared" ref="AX1027:AX1090" si="235">AV1027-H1027</f>
        <v>#REF!</v>
      </c>
      <c r="AY1027" s="12" t="e">
        <f t="shared" ref="AY1027:AY1090" si="236">AV1027-H1027-AU1027</f>
        <v>#REF!</v>
      </c>
      <c r="AZ1027" s="12">
        <f t="shared" si="230"/>
        <v>-4319908867.7</v>
      </c>
      <c r="BA1027" s="12">
        <f t="shared" si="231"/>
        <v>250593994.299999</v>
      </c>
      <c r="BB1027" s="12" t="e">
        <f t="shared" ref="BB1027:BB1090" si="237">AF1027-AG1027+AH1027+AI1027-AJ1027+AL1027+AM1027-AO1027+AN1027</f>
        <v>#REF!</v>
      </c>
    </row>
    <row r="1028" spans="1:54">
      <c r="A1028" s="5" t="s">
        <v>2105</v>
      </c>
      <c r="B1028" s="5" t="s">
        <v>2106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224"/>
        <v>4256262311.92</v>
      </c>
      <c r="AF1028" s="9">
        <f t="shared" si="225"/>
        <v>4006068581.44</v>
      </c>
      <c r="AG1028" s="9">
        <f t="shared" si="226"/>
        <v>249753895.660001</v>
      </c>
      <c r="AH1028" s="9">
        <f t="shared" si="227"/>
        <v>249521582.300001</v>
      </c>
      <c r="AI1028" s="9">
        <f t="shared" si="228"/>
        <v>236339069.910001</v>
      </c>
      <c r="AJ1028" s="12" t="e">
        <f>#REF!-A1028</f>
        <v>#REF!</v>
      </c>
      <c r="AK1028" s="16"/>
      <c r="AL1028" s="9">
        <f t="shared" si="232"/>
        <v>256889465.73</v>
      </c>
      <c r="AM1028" s="16"/>
      <c r="AN1028" s="16"/>
      <c r="AO1028" s="16"/>
      <c r="AP1028" s="16"/>
      <c r="AQ1028" s="12" t="e">
        <f>#REF!+#REF!+#REF!</f>
        <v>#REF!</v>
      </c>
      <c r="AR1028" s="12">
        <f t="shared" si="229"/>
        <v>-937448.15</v>
      </c>
      <c r="AS1028" s="12" t="e">
        <f>#REF!-AU1028+#REF!+#REF!</f>
        <v>#REF!</v>
      </c>
      <c r="AT1028" s="12" t="e">
        <f>AS1028-VLOOKUP(A1028,[1]选股结果!$A$2:$BJ$3005,48,FALSE)*0.08</f>
        <v>#REF!</v>
      </c>
      <c r="AU1028" s="12">
        <f t="shared" si="233"/>
        <v>13182512.39</v>
      </c>
      <c r="AV1028" s="12" t="e">
        <f>#REF!+S1028+H1028</f>
        <v>#REF!</v>
      </c>
      <c r="AW1028" s="12" t="e">
        <f t="shared" si="234"/>
        <v>#REF!</v>
      </c>
      <c r="AX1028" s="12" t="e">
        <f t="shared" si="235"/>
        <v>#REF!</v>
      </c>
      <c r="AY1028" s="12" t="e">
        <f t="shared" si="236"/>
        <v>#REF!</v>
      </c>
      <c r="AZ1028" s="12">
        <f t="shared" si="230"/>
        <v>-4255336015.2</v>
      </c>
      <c r="BA1028" s="12">
        <f t="shared" si="231"/>
        <v>249753895.660001</v>
      </c>
      <c r="BB1028" s="12" t="e">
        <f t="shared" si="237"/>
        <v>#REF!</v>
      </c>
    </row>
    <row r="1029" spans="1:54">
      <c r="A1029" s="5" t="s">
        <v>2107</v>
      </c>
      <c r="B1029" s="5" t="s">
        <v>2108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224"/>
        <v>4251112041.11</v>
      </c>
      <c r="AF1029" s="9">
        <f t="shared" si="225"/>
        <v>3696152018.4</v>
      </c>
      <c r="AG1029" s="9">
        <f t="shared" si="226"/>
        <v>777178277.75</v>
      </c>
      <c r="AH1029" s="9">
        <f t="shared" si="227"/>
        <v>770153212.72</v>
      </c>
      <c r="AI1029" s="9">
        <f t="shared" si="228"/>
        <v>562379377.17</v>
      </c>
      <c r="AJ1029" s="12" t="e">
        <f>#REF!-A1029</f>
        <v>#REF!</v>
      </c>
      <c r="AK1029" s="16"/>
      <c r="AL1029" s="9">
        <f t="shared" si="232"/>
        <v>498128144.51</v>
      </c>
      <c r="AM1029" s="16"/>
      <c r="AN1029" s="16"/>
      <c r="AO1029" s="16"/>
      <c r="AP1029" s="16"/>
      <c r="AQ1029" s="12" t="e">
        <f>#REF!+#REF!+#REF!</f>
        <v>#REF!</v>
      </c>
      <c r="AR1029" s="12">
        <f t="shared" si="229"/>
        <v>-3992492.76</v>
      </c>
      <c r="AS1029" s="12" t="e">
        <f>#REF!-AU1029+#REF!+#REF!</f>
        <v>#REF!</v>
      </c>
      <c r="AT1029" s="12" t="e">
        <f>AS1029-VLOOKUP(A1029,[1]选股结果!$A$2:$BJ$3005,48,FALSE)*0.08</f>
        <v>#REF!</v>
      </c>
      <c r="AU1029" s="12">
        <f t="shared" si="233"/>
        <v>207773835.55</v>
      </c>
      <c r="AV1029" s="12" t="e">
        <f>#REF!+S1029+H1029</f>
        <v>#REF!</v>
      </c>
      <c r="AW1029" s="12" t="e">
        <f t="shared" si="234"/>
        <v>#REF!</v>
      </c>
      <c r="AX1029" s="12" t="e">
        <f t="shared" si="235"/>
        <v>#REF!</v>
      </c>
      <c r="AY1029" s="12" t="e">
        <f t="shared" si="236"/>
        <v>#REF!</v>
      </c>
      <c r="AZ1029" s="12">
        <f t="shared" si="230"/>
        <v>-4404108407.38</v>
      </c>
      <c r="BA1029" s="12">
        <f t="shared" si="231"/>
        <v>777178277.75</v>
      </c>
      <c r="BB1029" s="12" t="e">
        <f t="shared" si="237"/>
        <v>#REF!</v>
      </c>
    </row>
    <row r="1030" spans="1:54">
      <c r="A1030" s="5" t="s">
        <v>2109</v>
      </c>
      <c r="B1030" s="5" t="s">
        <v>2110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224"/>
        <v>4249338463.3</v>
      </c>
      <c r="AF1030" s="9">
        <f t="shared" si="225"/>
        <v>4444581281.43</v>
      </c>
      <c r="AG1030" s="9">
        <f t="shared" si="226"/>
        <v>-149206838.879999</v>
      </c>
      <c r="AH1030" s="9">
        <f t="shared" si="227"/>
        <v>-140600307.689999</v>
      </c>
      <c r="AI1030" s="9">
        <f t="shared" si="228"/>
        <v>-123275341.449999</v>
      </c>
      <c r="AJ1030" s="12" t="e">
        <f>#REF!-A1030</f>
        <v>#REF!</v>
      </c>
      <c r="AK1030" s="16"/>
      <c r="AL1030" s="9">
        <f t="shared" si="232"/>
        <v>1207907125.13</v>
      </c>
      <c r="AM1030" s="16"/>
      <c r="AN1030" s="16"/>
      <c r="AO1030" s="16"/>
      <c r="AP1030" s="16"/>
      <c r="AQ1030" s="12" t="e">
        <f>#REF!+#REF!+#REF!</f>
        <v>#REF!</v>
      </c>
      <c r="AR1030" s="12">
        <f t="shared" si="229"/>
        <v>-11044956.78</v>
      </c>
      <c r="AS1030" s="12" t="e">
        <f>#REF!-AU1030+#REF!+#REF!</f>
        <v>#REF!</v>
      </c>
      <c r="AT1030" s="12" t="e">
        <f>AS1030-VLOOKUP(A1030,[1]选股结果!$A$2:$BJ$3005,48,FALSE)*0.08</f>
        <v>#REF!</v>
      </c>
      <c r="AU1030" s="12">
        <f t="shared" si="233"/>
        <v>-17324966.24</v>
      </c>
      <c r="AV1030" s="12" t="e">
        <f>#REF!+S1030+H1030</f>
        <v>#REF!</v>
      </c>
      <c r="AW1030" s="12" t="e">
        <f t="shared" si="234"/>
        <v>#REF!</v>
      </c>
      <c r="AX1030" s="12" t="e">
        <f t="shared" si="235"/>
        <v>#REF!</v>
      </c>
      <c r="AY1030" s="12" t="e">
        <f t="shared" si="236"/>
        <v>#REF!</v>
      </c>
      <c r="AZ1030" s="12">
        <f t="shared" si="230"/>
        <v>-4393495766.64</v>
      </c>
      <c r="BA1030" s="12">
        <f t="shared" si="231"/>
        <v>-149206838.879999</v>
      </c>
      <c r="BB1030" s="12" t="e">
        <f t="shared" si="237"/>
        <v>#REF!</v>
      </c>
    </row>
    <row r="1031" spans="1:54">
      <c r="A1031" s="5" t="s">
        <v>2111</v>
      </c>
      <c r="B1031" s="5" t="s">
        <v>2112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224"/>
        <v>4248033974.2</v>
      </c>
      <c r="AF1031" s="9">
        <f t="shared" si="225"/>
        <v>3082350818.31</v>
      </c>
      <c r="AG1031" s="9">
        <f t="shared" si="226"/>
        <v>1096732909.74</v>
      </c>
      <c r="AH1031" s="9">
        <f t="shared" si="227"/>
        <v>1097591486.57</v>
      </c>
      <c r="AI1031" s="9">
        <f t="shared" si="228"/>
        <v>917651380</v>
      </c>
      <c r="AJ1031" s="12" t="e">
        <f>#REF!-A1031</f>
        <v>#REF!</v>
      </c>
      <c r="AK1031" s="16"/>
      <c r="AL1031" s="9">
        <f t="shared" si="232"/>
        <v>1031247763.1</v>
      </c>
      <c r="AM1031" s="16"/>
      <c r="AN1031" s="16"/>
      <c r="AO1031" s="16"/>
      <c r="AP1031" s="16"/>
      <c r="AQ1031" s="12" t="e">
        <f>#REF!+#REF!+#REF!</f>
        <v>#REF!</v>
      </c>
      <c r="AR1031" s="12">
        <f t="shared" si="229"/>
        <v>-2012009.52</v>
      </c>
      <c r="AS1031" s="12" t="e">
        <f>#REF!-AU1031+#REF!+#REF!</f>
        <v>#REF!</v>
      </c>
      <c r="AT1031" s="12" t="e">
        <f>AS1031-VLOOKUP(A1031,[1]选股结果!$A$2:$BJ$3005,48,FALSE)*0.08</f>
        <v>#REF!</v>
      </c>
      <c r="AU1031" s="12">
        <f t="shared" si="233"/>
        <v>179940106.57</v>
      </c>
      <c r="AV1031" s="12" t="e">
        <f>#REF!+S1031+H1031</f>
        <v>#REF!</v>
      </c>
      <c r="AW1031" s="12" t="e">
        <f t="shared" si="234"/>
        <v>#REF!</v>
      </c>
      <c r="AX1031" s="12" t="e">
        <f t="shared" si="235"/>
        <v>#REF!</v>
      </c>
      <c r="AY1031" s="12" t="e">
        <f t="shared" si="236"/>
        <v>#REF!</v>
      </c>
      <c r="AZ1031" s="12">
        <f t="shared" si="230"/>
        <v>-4426697820.53</v>
      </c>
      <c r="BA1031" s="12">
        <f t="shared" si="231"/>
        <v>1096732909.74</v>
      </c>
      <c r="BB1031" s="12" t="e">
        <f t="shared" si="237"/>
        <v>#REF!</v>
      </c>
    </row>
    <row r="1032" spans="1:54">
      <c r="A1032" s="5" t="s">
        <v>2113</v>
      </c>
      <c r="B1032" s="5" t="s">
        <v>2114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224"/>
        <v>4247593257.75</v>
      </c>
      <c r="AF1032" s="9">
        <f t="shared" si="225"/>
        <v>4178286835.37</v>
      </c>
      <c r="AG1032" s="9">
        <f t="shared" si="226"/>
        <v>245858925.01</v>
      </c>
      <c r="AH1032" s="9">
        <f t="shared" si="227"/>
        <v>249553907.19</v>
      </c>
      <c r="AI1032" s="9">
        <f t="shared" si="228"/>
        <v>241718969.17</v>
      </c>
      <c r="AJ1032" s="12" t="e">
        <f>#REF!-A1032</f>
        <v>#REF!</v>
      </c>
      <c r="AK1032" s="16"/>
      <c r="AL1032" s="9">
        <f t="shared" si="232"/>
        <v>187506599.68</v>
      </c>
      <c r="AM1032" s="16"/>
      <c r="AN1032" s="16"/>
      <c r="AO1032" s="16"/>
      <c r="AP1032" s="16"/>
      <c r="AQ1032" s="12" t="e">
        <f>#REF!+#REF!+#REF!</f>
        <v>#REF!</v>
      </c>
      <c r="AR1032" s="12">
        <f t="shared" si="229"/>
        <v>-5547330.24</v>
      </c>
      <c r="AS1032" s="12" t="e">
        <f>#REF!-AU1032+#REF!+#REF!</f>
        <v>#REF!</v>
      </c>
      <c r="AT1032" s="12" t="e">
        <f>AS1032-VLOOKUP(A1032,[1]选股结果!$A$2:$BJ$3005,48,FALSE)*0.08</f>
        <v>#REF!</v>
      </c>
      <c r="AU1032" s="12">
        <f t="shared" si="233"/>
        <v>7834938.02000001</v>
      </c>
      <c r="AV1032" s="12" t="e">
        <f>#REF!+S1032+H1032</f>
        <v>#REF!</v>
      </c>
      <c r="AW1032" s="12" t="e">
        <f t="shared" si="234"/>
        <v>#REF!</v>
      </c>
      <c r="AX1032" s="12" t="e">
        <f t="shared" si="235"/>
        <v>#REF!</v>
      </c>
      <c r="AY1032" s="12" t="e">
        <f t="shared" si="236"/>
        <v>#REF!</v>
      </c>
      <c r="AZ1032" s="12">
        <f t="shared" si="230"/>
        <v>-4275029909.82</v>
      </c>
      <c r="BA1032" s="12">
        <f t="shared" si="231"/>
        <v>245858925.01</v>
      </c>
      <c r="BB1032" s="12" t="e">
        <f t="shared" si="237"/>
        <v>#REF!</v>
      </c>
    </row>
    <row r="1033" spans="1:54">
      <c r="A1033" s="5" t="s">
        <v>2115</v>
      </c>
      <c r="B1033" s="5" t="s">
        <v>2116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224"/>
        <v>4240512739.27</v>
      </c>
      <c r="AF1033" s="9">
        <f t="shared" si="225"/>
        <v>3162464524.08</v>
      </c>
      <c r="AG1033" s="9">
        <f t="shared" si="226"/>
        <v>1083038877.63</v>
      </c>
      <c r="AH1033" s="9">
        <f t="shared" si="227"/>
        <v>1083558327.87</v>
      </c>
      <c r="AI1033" s="9">
        <f t="shared" si="228"/>
        <v>912438005.03</v>
      </c>
      <c r="AJ1033" s="12" t="e">
        <f>#REF!-A1033</f>
        <v>#REF!</v>
      </c>
      <c r="AK1033" s="16"/>
      <c r="AL1033" s="9">
        <f t="shared" si="232"/>
        <v>145926036.03</v>
      </c>
      <c r="AM1033" s="16"/>
      <c r="AN1033" s="16"/>
      <c r="AO1033" s="16"/>
      <c r="AP1033" s="16"/>
      <c r="AQ1033" s="12" t="e">
        <f>#REF!+#REF!+#REF!</f>
        <v>#REF!</v>
      </c>
      <c r="AR1033" s="12">
        <f t="shared" si="229"/>
        <v>-563869.31</v>
      </c>
      <c r="AS1033" s="12" t="e">
        <f>#REF!-AU1033+#REF!+#REF!</f>
        <v>#REF!</v>
      </c>
      <c r="AT1033" s="12" t="e">
        <f>AS1033-VLOOKUP(A1033,[1]选股结果!$A$2:$BJ$3005,48,FALSE)*0.08</f>
        <v>#REF!</v>
      </c>
      <c r="AU1033" s="12">
        <f t="shared" si="233"/>
        <v>171120322.84</v>
      </c>
      <c r="AV1033" s="12" t="e">
        <f>#REF!+S1033+H1033</f>
        <v>#REF!</v>
      </c>
      <c r="AW1033" s="12" t="e">
        <f t="shared" si="234"/>
        <v>#REF!</v>
      </c>
      <c r="AX1033" s="12" t="e">
        <f t="shared" si="235"/>
        <v>#REF!</v>
      </c>
      <c r="AY1033" s="12" t="e">
        <f t="shared" si="236"/>
        <v>#REF!</v>
      </c>
      <c r="AZ1033" s="12">
        <f t="shared" si="230"/>
        <v>-4399928398.26</v>
      </c>
      <c r="BA1033" s="12">
        <f t="shared" si="231"/>
        <v>1083038877.63</v>
      </c>
      <c r="BB1033" s="12" t="e">
        <f t="shared" si="237"/>
        <v>#REF!</v>
      </c>
    </row>
    <row r="1034" spans="1:54">
      <c r="A1034" s="5" t="s">
        <v>2117</v>
      </c>
      <c r="B1034" s="5" t="s">
        <v>2118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224"/>
        <v>4231866876.02</v>
      </c>
      <c r="AF1034" s="9">
        <f t="shared" si="225"/>
        <v>3956181007.61</v>
      </c>
      <c r="AG1034" s="9">
        <f t="shared" si="226"/>
        <v>290461550.88</v>
      </c>
      <c r="AH1034" s="9">
        <f t="shared" si="227"/>
        <v>256147798.17</v>
      </c>
      <c r="AI1034" s="9">
        <f t="shared" si="228"/>
        <v>248556726.73</v>
      </c>
      <c r="AJ1034" s="12" t="e">
        <f>#REF!-A1034</f>
        <v>#REF!</v>
      </c>
      <c r="AK1034" s="16"/>
      <c r="AL1034" s="9">
        <f t="shared" si="232"/>
        <v>292666088.31</v>
      </c>
      <c r="AM1034" s="16"/>
      <c r="AN1034" s="16"/>
      <c r="AO1034" s="16"/>
      <c r="AP1034" s="16"/>
      <c r="AQ1034" s="12" t="e">
        <f>#REF!+#REF!+#REF!</f>
        <v>#REF!</v>
      </c>
      <c r="AR1034" s="12">
        <f t="shared" si="229"/>
        <v>-10679135.66</v>
      </c>
      <c r="AS1034" s="12" t="e">
        <f>#REF!-AU1034+#REF!+#REF!</f>
        <v>#REF!</v>
      </c>
      <c r="AT1034" s="12" t="e">
        <f>AS1034-VLOOKUP(A1034,[1]选股结果!$A$2:$BJ$3005,48,FALSE)*0.08</f>
        <v>#REF!</v>
      </c>
      <c r="AU1034" s="12">
        <f t="shared" si="233"/>
        <v>7591071.44</v>
      </c>
      <c r="AV1034" s="12" t="e">
        <f>#REF!+S1034+H1034</f>
        <v>#REF!</v>
      </c>
      <c r="AW1034" s="12" t="e">
        <f t="shared" si="234"/>
        <v>#REF!</v>
      </c>
      <c r="AX1034" s="12" t="e">
        <f t="shared" si="235"/>
        <v>#REF!</v>
      </c>
      <c r="AY1034" s="12" t="e">
        <f t="shared" si="236"/>
        <v>#REF!</v>
      </c>
      <c r="AZ1034" s="12">
        <f t="shared" si="230"/>
        <v>-4314370729.3</v>
      </c>
      <c r="BA1034" s="12">
        <f t="shared" si="231"/>
        <v>290461550.88</v>
      </c>
      <c r="BB1034" s="12" t="e">
        <f t="shared" si="237"/>
        <v>#REF!</v>
      </c>
    </row>
    <row r="1035" spans="1:54">
      <c r="A1035" s="5" t="s">
        <v>2119</v>
      </c>
      <c r="B1035" s="5" t="s">
        <v>2120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238">C1035</f>
        <v>4227414441.96</v>
      </c>
      <c r="AF1035" s="9">
        <f t="shared" ref="AF1035:AF1098" si="239">(G1035+O1035+P1035+Q1035+R1035)+S1035</f>
        <v>4006470633.38</v>
      </c>
      <c r="AG1035" s="9">
        <f t="shared" ref="AG1035:AG1098" si="240">AE1035-AF1035+T1035+V1035+W1035-X1035-Y1035+Z1035+AA1035</f>
        <v>176917145.14</v>
      </c>
      <c r="AH1035" s="9">
        <f t="shared" ref="AH1035:AH1098" si="241">AG1035+AB1035-AC1035</f>
        <v>174854986.22</v>
      </c>
      <c r="AI1035" s="9">
        <f t="shared" ref="AI1035:AI1098" si="242">AH1035-AD1035</f>
        <v>134763956.7</v>
      </c>
      <c r="AJ1035" s="12" t="e">
        <f>#REF!-A1035</f>
        <v>#REF!</v>
      </c>
      <c r="AK1035" s="16"/>
      <c r="AL1035" s="9">
        <f t="shared" si="232"/>
        <v>523450155.03</v>
      </c>
      <c r="AM1035" s="16"/>
      <c r="AN1035" s="16"/>
      <c r="AO1035" s="16"/>
      <c r="AP1035" s="16"/>
      <c r="AQ1035" s="12" t="e">
        <f>#REF!+#REF!+#REF!</f>
        <v>#REF!</v>
      </c>
      <c r="AR1035" s="12">
        <f t="shared" si="229"/>
        <v>-1488150.79</v>
      </c>
      <c r="AS1035" s="12" t="e">
        <f>#REF!-AU1035+#REF!+#REF!</f>
        <v>#REF!</v>
      </c>
      <c r="AT1035" s="12" t="e">
        <f>AS1035-VLOOKUP(A1035,[1]选股结果!$A$2:$BJ$3005,48,FALSE)*0.08</f>
        <v>#REF!</v>
      </c>
      <c r="AU1035" s="12">
        <f t="shared" si="233"/>
        <v>40091029.52</v>
      </c>
      <c r="AV1035" s="12" t="e">
        <f>#REF!+S1035+H1035</f>
        <v>#REF!</v>
      </c>
      <c r="AW1035" s="12" t="e">
        <f t="shared" si="234"/>
        <v>#REF!</v>
      </c>
      <c r="AX1035" s="12" t="e">
        <f t="shared" si="235"/>
        <v>#REF!</v>
      </c>
      <c r="AY1035" s="12" t="e">
        <f t="shared" si="236"/>
        <v>#REF!</v>
      </c>
      <c r="AZ1035" s="12">
        <f t="shared" si="230"/>
        <v>-4266883644.53</v>
      </c>
      <c r="BA1035" s="12">
        <f t="shared" si="231"/>
        <v>176917145.14</v>
      </c>
      <c r="BB1035" s="12" t="e">
        <f t="shared" si="237"/>
        <v>#REF!</v>
      </c>
    </row>
    <row r="1036" spans="1:54">
      <c r="A1036" s="5" t="s">
        <v>2121</v>
      </c>
      <c r="B1036" s="5" t="s">
        <v>2122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238"/>
        <v>4227056494.44</v>
      </c>
      <c r="AF1036" s="9">
        <f t="shared" si="239"/>
        <v>3763075493.74</v>
      </c>
      <c r="AG1036" s="9">
        <f t="shared" si="240"/>
        <v>433139791.990001</v>
      </c>
      <c r="AH1036" s="9">
        <f t="shared" si="241"/>
        <v>430314444.680001</v>
      </c>
      <c r="AI1036" s="9">
        <f t="shared" si="242"/>
        <v>367266142.250001</v>
      </c>
      <c r="AJ1036" s="12" t="e">
        <f>#REF!-A1036</f>
        <v>#REF!</v>
      </c>
      <c r="AK1036" s="16"/>
      <c r="AL1036" s="9">
        <f t="shared" si="232"/>
        <v>468939588.22</v>
      </c>
      <c r="AM1036" s="16"/>
      <c r="AN1036" s="16"/>
      <c r="AO1036" s="16"/>
      <c r="AP1036" s="16"/>
      <c r="AQ1036" s="12" t="e">
        <f>#REF!+#REF!+#REF!</f>
        <v>#REF!</v>
      </c>
      <c r="AR1036" s="12">
        <f t="shared" si="229"/>
        <v>-1990603.58</v>
      </c>
      <c r="AS1036" s="12" t="e">
        <f>#REF!-AU1036+#REF!+#REF!</f>
        <v>#REF!</v>
      </c>
      <c r="AT1036" s="12" t="e">
        <f>AS1036-VLOOKUP(A1036,[1]选股结果!$A$2:$BJ$3005,48,FALSE)*0.08</f>
        <v>#REF!</v>
      </c>
      <c r="AU1036" s="12">
        <f t="shared" si="233"/>
        <v>63048302.43</v>
      </c>
      <c r="AV1036" s="12" t="e">
        <f>#REF!+S1036+H1036</f>
        <v>#REF!</v>
      </c>
      <c r="AW1036" s="12" t="e">
        <f t="shared" si="234"/>
        <v>#REF!</v>
      </c>
      <c r="AX1036" s="12" t="e">
        <f t="shared" si="235"/>
        <v>#REF!</v>
      </c>
      <c r="AY1036" s="12" t="e">
        <f t="shared" si="236"/>
        <v>#REF!</v>
      </c>
      <c r="AZ1036" s="12">
        <f t="shared" si="230"/>
        <v>-4283677781.59</v>
      </c>
      <c r="BA1036" s="12">
        <f t="shared" si="231"/>
        <v>433139791.990001</v>
      </c>
      <c r="BB1036" s="12" t="e">
        <f t="shared" si="237"/>
        <v>#REF!</v>
      </c>
    </row>
    <row r="1037" spans="1:54">
      <c r="A1037" s="5" t="s">
        <v>2123</v>
      </c>
      <c r="B1037" s="5" t="s">
        <v>2124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238"/>
        <v>4210711575.66</v>
      </c>
      <c r="AF1037" s="9">
        <f t="shared" si="239"/>
        <v>4216000169.78</v>
      </c>
      <c r="AG1037" s="9">
        <f t="shared" si="240"/>
        <v>-11789002.0100004</v>
      </c>
      <c r="AH1037" s="9">
        <f t="shared" si="241"/>
        <v>-10547738.9000004</v>
      </c>
      <c r="AI1037" s="9">
        <f t="shared" si="242"/>
        <v>-2166210.9400004</v>
      </c>
      <c r="AJ1037" s="12" t="e">
        <f>#REF!-A1037</f>
        <v>#REF!</v>
      </c>
      <c r="AK1037" s="16"/>
      <c r="AL1037" s="9">
        <f t="shared" si="232"/>
        <v>540035292.53</v>
      </c>
      <c r="AM1037" s="16"/>
      <c r="AN1037" s="16"/>
      <c r="AO1037" s="16"/>
      <c r="AP1037" s="16"/>
      <c r="AQ1037" s="12" t="e">
        <f>#REF!+#REF!+#REF!</f>
        <v>#REF!</v>
      </c>
      <c r="AR1037" s="12">
        <f t="shared" si="229"/>
        <v>-1898941.82</v>
      </c>
      <c r="AS1037" s="12" t="e">
        <f>#REF!-AU1037+#REF!+#REF!</f>
        <v>#REF!</v>
      </c>
      <c r="AT1037" s="12" t="e">
        <f>AS1037-VLOOKUP(A1037,[1]选股结果!$A$2:$BJ$3005,48,FALSE)*0.08</f>
        <v>#REF!</v>
      </c>
      <c r="AU1037" s="12">
        <f t="shared" si="233"/>
        <v>-8381527.96</v>
      </c>
      <c r="AV1037" s="12" t="e">
        <f>#REF!+S1037+H1037</f>
        <v>#REF!</v>
      </c>
      <c r="AW1037" s="12" t="e">
        <f t="shared" si="234"/>
        <v>#REF!</v>
      </c>
      <c r="AX1037" s="12" t="e">
        <f t="shared" si="235"/>
        <v>#REF!</v>
      </c>
      <c r="AY1037" s="12" t="e">
        <f t="shared" si="236"/>
        <v>#REF!</v>
      </c>
      <c r="AZ1037" s="12">
        <f t="shared" si="230"/>
        <v>-4206218093.8</v>
      </c>
      <c r="BA1037" s="12">
        <f t="shared" si="231"/>
        <v>-11789002.0100004</v>
      </c>
      <c r="BB1037" s="12" t="e">
        <f t="shared" si="237"/>
        <v>#REF!</v>
      </c>
    </row>
    <row r="1038" spans="1:54">
      <c r="A1038" s="5" t="s">
        <v>2125</v>
      </c>
      <c r="B1038" s="5" t="s">
        <v>2126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238"/>
        <v>4199372039.53</v>
      </c>
      <c r="AF1038" s="9">
        <f t="shared" si="239"/>
        <v>3851783185.57</v>
      </c>
      <c r="AG1038" s="9">
        <f t="shared" si="240"/>
        <v>370644224.649999</v>
      </c>
      <c r="AH1038" s="9">
        <f t="shared" si="241"/>
        <v>380482055.639999</v>
      </c>
      <c r="AI1038" s="9">
        <f t="shared" si="242"/>
        <v>366896697.279999</v>
      </c>
      <c r="AJ1038" s="12" t="e">
        <f>#REF!-A1038</f>
        <v>#REF!</v>
      </c>
      <c r="AK1038" s="16"/>
      <c r="AL1038" s="9">
        <f t="shared" si="232"/>
        <v>390032468.05</v>
      </c>
      <c r="AM1038" s="16"/>
      <c r="AN1038" s="16"/>
      <c r="AO1038" s="16"/>
      <c r="AP1038" s="16"/>
      <c r="AQ1038" s="12" t="e">
        <f>#REF!+#REF!+#REF!</f>
        <v>#REF!</v>
      </c>
      <c r="AR1038" s="12">
        <f t="shared" si="229"/>
        <v>-14331648</v>
      </c>
      <c r="AS1038" s="12" t="e">
        <f>#REF!-AU1038+#REF!+#REF!</f>
        <v>#REF!</v>
      </c>
      <c r="AT1038" s="12" t="e">
        <f>AS1038-VLOOKUP(A1038,[1]选股结果!$A$2:$BJ$3005,48,FALSE)*0.08</f>
        <v>#REF!</v>
      </c>
      <c r="AU1038" s="12">
        <f t="shared" si="233"/>
        <v>13585358.36</v>
      </c>
      <c r="AV1038" s="12" t="e">
        <f>#REF!+S1038+H1038</f>
        <v>#REF!</v>
      </c>
      <c r="AW1038" s="12" t="e">
        <f t="shared" si="234"/>
        <v>#REF!</v>
      </c>
      <c r="AX1038" s="12" t="e">
        <f t="shared" si="235"/>
        <v>#REF!</v>
      </c>
      <c r="AY1038" s="12" t="e">
        <f t="shared" si="236"/>
        <v>#REF!</v>
      </c>
      <c r="AZ1038" s="12">
        <f t="shared" si="230"/>
        <v>-4184434313.37</v>
      </c>
      <c r="BA1038" s="12">
        <f t="shared" si="231"/>
        <v>370644224.649999</v>
      </c>
      <c r="BB1038" s="12" t="e">
        <f t="shared" si="237"/>
        <v>#REF!</v>
      </c>
    </row>
    <row r="1039" spans="1:54">
      <c r="A1039" s="5" t="s">
        <v>2127</v>
      </c>
      <c r="B1039" s="5" t="s">
        <v>2128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238"/>
        <v>4197438730.74</v>
      </c>
      <c r="AF1039" s="9">
        <f t="shared" si="239"/>
        <v>4157376623.05</v>
      </c>
      <c r="AG1039" s="9">
        <f t="shared" si="240"/>
        <v>177899574.25</v>
      </c>
      <c r="AH1039" s="9">
        <f t="shared" si="241"/>
        <v>177942565.34</v>
      </c>
      <c r="AI1039" s="9">
        <f t="shared" si="242"/>
        <v>171659647.27</v>
      </c>
      <c r="AJ1039" s="12" t="e">
        <f>#REF!-A1039</f>
        <v>#REF!</v>
      </c>
      <c r="AK1039" s="16"/>
      <c r="AL1039" s="9">
        <f t="shared" si="232"/>
        <v>410180477.16</v>
      </c>
      <c r="AM1039" s="16"/>
      <c r="AN1039" s="16"/>
      <c r="AO1039" s="16"/>
      <c r="AP1039" s="16"/>
      <c r="AQ1039" s="12" t="e">
        <f>#REF!+#REF!+#REF!</f>
        <v>#REF!</v>
      </c>
      <c r="AR1039" s="12">
        <f t="shared" si="229"/>
        <v>-257633.92</v>
      </c>
      <c r="AS1039" s="12" t="e">
        <f>#REF!-AU1039+#REF!+#REF!</f>
        <v>#REF!</v>
      </c>
      <c r="AT1039" s="12" t="e">
        <f>AS1039-VLOOKUP(A1039,[1]选股结果!$A$2:$BJ$3005,48,FALSE)*0.08</f>
        <v>#REF!</v>
      </c>
      <c r="AU1039" s="12">
        <f t="shared" si="233"/>
        <v>6282918.06999999</v>
      </c>
      <c r="AV1039" s="12" t="e">
        <f>#REF!+S1039+H1039</f>
        <v>#REF!</v>
      </c>
      <c r="AW1039" s="12" t="e">
        <f t="shared" si="234"/>
        <v>#REF!</v>
      </c>
      <c r="AX1039" s="12" t="e">
        <f t="shared" si="235"/>
        <v>#REF!</v>
      </c>
      <c r="AY1039" s="12" t="e">
        <f t="shared" si="236"/>
        <v>#REF!</v>
      </c>
      <c r="AZ1039" s="12">
        <f t="shared" si="230"/>
        <v>-4158993885.05</v>
      </c>
      <c r="BA1039" s="12">
        <f t="shared" si="231"/>
        <v>177899574.25</v>
      </c>
      <c r="BB1039" s="12" t="e">
        <f t="shared" si="237"/>
        <v>#REF!</v>
      </c>
    </row>
    <row r="1040" spans="1:54">
      <c r="A1040" s="5" t="s">
        <v>2129</v>
      </c>
      <c r="B1040" s="5" t="s">
        <v>2130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238"/>
        <v>4188376473.9</v>
      </c>
      <c r="AF1040" s="9">
        <f t="shared" si="239"/>
        <v>3875270919</v>
      </c>
      <c r="AG1040" s="9">
        <f t="shared" si="240"/>
        <v>2249797173.38</v>
      </c>
      <c r="AH1040" s="9">
        <f t="shared" si="241"/>
        <v>2249662561.17</v>
      </c>
      <c r="AI1040" s="9">
        <f t="shared" si="242"/>
        <v>1988959680.63</v>
      </c>
      <c r="AJ1040" s="12" t="e">
        <f>#REF!-A1040</f>
        <v>#REF!</v>
      </c>
      <c r="AK1040" s="16"/>
      <c r="AL1040" s="9">
        <f t="shared" si="232"/>
        <v>496070264.55</v>
      </c>
      <c r="AM1040" s="16"/>
      <c r="AN1040" s="16"/>
      <c r="AO1040" s="16"/>
      <c r="AP1040" s="16"/>
      <c r="AQ1040" s="12" t="e">
        <f>#REF!+#REF!+#REF!</f>
        <v>#REF!</v>
      </c>
      <c r="AR1040" s="12">
        <f t="shared" si="229"/>
        <v>-2136482.53</v>
      </c>
      <c r="AS1040" s="12" t="e">
        <f>#REF!-AU1040+#REF!+#REF!</f>
        <v>#REF!</v>
      </c>
      <c r="AT1040" s="12" t="e">
        <f>AS1040-VLOOKUP(A1040,[1]选股结果!$A$2:$BJ$3005,48,FALSE)*0.08</f>
        <v>#REF!</v>
      </c>
      <c r="AU1040" s="12">
        <f t="shared" si="233"/>
        <v>260702880.54</v>
      </c>
      <c r="AV1040" s="12" t="e">
        <f>#REF!+S1040+H1040</f>
        <v>#REF!</v>
      </c>
      <c r="AW1040" s="12" t="e">
        <f t="shared" si="234"/>
        <v>#REF!</v>
      </c>
      <c r="AX1040" s="12" t="e">
        <f t="shared" si="235"/>
        <v>#REF!</v>
      </c>
      <c r="AY1040" s="12" t="e">
        <f t="shared" si="236"/>
        <v>#REF!</v>
      </c>
      <c r="AZ1040" s="12">
        <f t="shared" si="230"/>
        <v>-4371791958.89</v>
      </c>
      <c r="BA1040" s="12">
        <f t="shared" si="231"/>
        <v>2249797173.38</v>
      </c>
      <c r="BB1040" s="12" t="e">
        <f t="shared" si="237"/>
        <v>#REF!</v>
      </c>
    </row>
    <row r="1041" spans="1:54">
      <c r="A1041" s="5" t="s">
        <v>2131</v>
      </c>
      <c r="B1041" s="5" t="s">
        <v>2132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238"/>
        <v>4184222764.32</v>
      </c>
      <c r="AF1041" s="9">
        <f t="shared" si="239"/>
        <v>4194570987.1</v>
      </c>
      <c r="AG1041" s="9">
        <f t="shared" si="240"/>
        <v>-38781623.9299997</v>
      </c>
      <c r="AH1041" s="9">
        <f t="shared" si="241"/>
        <v>-39099042.4999997</v>
      </c>
      <c r="AI1041" s="9">
        <f t="shared" si="242"/>
        <v>-37045172.5099997</v>
      </c>
      <c r="AJ1041" s="12" t="e">
        <f>#REF!-A1041</f>
        <v>#REF!</v>
      </c>
      <c r="AK1041" s="16"/>
      <c r="AL1041" s="9">
        <f t="shared" si="232"/>
        <v>221094980.01</v>
      </c>
      <c r="AM1041" s="16"/>
      <c r="AN1041" s="16"/>
      <c r="AO1041" s="16"/>
      <c r="AP1041" s="16"/>
      <c r="AQ1041" s="12" t="e">
        <f>#REF!+#REF!+#REF!</f>
        <v>#REF!</v>
      </c>
      <c r="AR1041" s="12">
        <f t="shared" si="229"/>
        <v>-1280899.19</v>
      </c>
      <c r="AS1041" s="12" t="e">
        <f>#REF!-AU1041+#REF!+#REF!</f>
        <v>#REF!</v>
      </c>
      <c r="AT1041" s="12" t="e">
        <f>AS1041-VLOOKUP(A1041,[1]选股结果!$A$2:$BJ$3005,48,FALSE)*0.08</f>
        <v>#REF!</v>
      </c>
      <c r="AU1041" s="12">
        <f t="shared" si="233"/>
        <v>-2053869.99</v>
      </c>
      <c r="AV1041" s="12" t="e">
        <f>#REF!+S1041+H1041</f>
        <v>#REF!</v>
      </c>
      <c r="AW1041" s="12" t="e">
        <f t="shared" si="234"/>
        <v>#REF!</v>
      </c>
      <c r="AX1041" s="12" t="e">
        <f t="shared" si="235"/>
        <v>#REF!</v>
      </c>
      <c r="AY1041" s="12" t="e">
        <f t="shared" si="236"/>
        <v>#REF!</v>
      </c>
      <c r="AZ1041" s="12">
        <f t="shared" si="230"/>
        <v>-4277152718.06</v>
      </c>
      <c r="BA1041" s="12">
        <f t="shared" si="231"/>
        <v>-38781623.9299997</v>
      </c>
      <c r="BB1041" s="12" t="e">
        <f t="shared" si="237"/>
        <v>#REF!</v>
      </c>
    </row>
    <row r="1042" spans="1:54">
      <c r="A1042" s="5" t="s">
        <v>2133</v>
      </c>
      <c r="B1042" s="5" t="s">
        <v>2134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238"/>
        <v>4183417109.37</v>
      </c>
      <c r="AF1042" s="9">
        <f t="shared" si="239"/>
        <v>3908472971.67</v>
      </c>
      <c r="AG1042" s="9">
        <f t="shared" si="240"/>
        <v>236737004.95</v>
      </c>
      <c r="AH1042" s="9">
        <f t="shared" si="241"/>
        <v>225914022.26</v>
      </c>
      <c r="AI1042" s="9">
        <f t="shared" si="242"/>
        <v>178116245.39</v>
      </c>
      <c r="AJ1042" s="12" t="e">
        <f>#REF!-A1042</f>
        <v>#REF!</v>
      </c>
      <c r="AK1042" s="16"/>
      <c r="AL1042" s="9">
        <f t="shared" si="232"/>
        <v>249683969.95</v>
      </c>
      <c r="AM1042" s="16"/>
      <c r="AN1042" s="16"/>
      <c r="AO1042" s="16"/>
      <c r="AP1042" s="16"/>
      <c r="AQ1042" s="12" t="e">
        <f>#REF!+#REF!+#REF!</f>
        <v>#REF!</v>
      </c>
      <c r="AR1042" s="12">
        <f t="shared" si="229"/>
        <v>-1305027.4</v>
      </c>
      <c r="AS1042" s="12" t="e">
        <f>#REF!-AU1042+#REF!+#REF!</f>
        <v>#REF!</v>
      </c>
      <c r="AT1042" s="12" t="e">
        <f>AS1042-VLOOKUP(A1042,[1]选股结果!$A$2:$BJ$3005,48,FALSE)*0.08</f>
        <v>#REF!</v>
      </c>
      <c r="AU1042" s="12">
        <f t="shared" si="233"/>
        <v>47797776.87</v>
      </c>
      <c r="AV1042" s="12" t="e">
        <f>#REF!+S1042+H1042</f>
        <v>#REF!</v>
      </c>
      <c r="AW1042" s="12" t="e">
        <f t="shared" si="234"/>
        <v>#REF!</v>
      </c>
      <c r="AX1042" s="12" t="e">
        <f t="shared" si="235"/>
        <v>#REF!</v>
      </c>
      <c r="AY1042" s="12" t="e">
        <f t="shared" si="236"/>
        <v>#REF!</v>
      </c>
      <c r="AZ1042" s="12">
        <f t="shared" si="230"/>
        <v>-4295641128.98</v>
      </c>
      <c r="BA1042" s="12">
        <f t="shared" si="231"/>
        <v>236737004.95</v>
      </c>
      <c r="BB1042" s="12" t="e">
        <f t="shared" si="237"/>
        <v>#REF!</v>
      </c>
    </row>
    <row r="1043" spans="1:54">
      <c r="A1043" s="5" t="s">
        <v>2135</v>
      </c>
      <c r="B1043" s="5" t="s">
        <v>2136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238"/>
        <v>4176673817.74</v>
      </c>
      <c r="AF1043" s="9">
        <f t="shared" si="239"/>
        <v>3396542389.8</v>
      </c>
      <c r="AG1043" s="9">
        <f t="shared" si="240"/>
        <v>935482106.88</v>
      </c>
      <c r="AH1043" s="9">
        <f t="shared" si="241"/>
        <v>935413457.58</v>
      </c>
      <c r="AI1043" s="9">
        <f t="shared" si="242"/>
        <v>712521195.17</v>
      </c>
      <c r="AJ1043" s="12" t="e">
        <f>#REF!-A1043</f>
        <v>#REF!</v>
      </c>
      <c r="AK1043" s="16"/>
      <c r="AL1043" s="9">
        <f t="shared" si="232"/>
        <v>200111810.48</v>
      </c>
      <c r="AM1043" s="16"/>
      <c r="AN1043" s="16"/>
      <c r="AO1043" s="16"/>
      <c r="AP1043" s="16"/>
      <c r="AQ1043" s="12" t="e">
        <f>#REF!+#REF!+#REF!</f>
        <v>#REF!</v>
      </c>
      <c r="AR1043" s="12">
        <f t="shared" si="229"/>
        <v>-9380302.75</v>
      </c>
      <c r="AS1043" s="12" t="e">
        <f>#REF!-AU1043+#REF!+#REF!</f>
        <v>#REF!</v>
      </c>
      <c r="AT1043" s="12" t="e">
        <f>AS1043-VLOOKUP(A1043,[1]选股结果!$A$2:$BJ$3005,48,FALSE)*0.08</f>
        <v>#REF!</v>
      </c>
      <c r="AU1043" s="12">
        <f t="shared" si="233"/>
        <v>222892262.41</v>
      </c>
      <c r="AV1043" s="12" t="e">
        <f>#REF!+S1043+H1043</f>
        <v>#REF!</v>
      </c>
      <c r="AW1043" s="12" t="e">
        <f t="shared" si="234"/>
        <v>#REF!</v>
      </c>
      <c r="AX1043" s="12" t="e">
        <f t="shared" si="235"/>
        <v>#REF!</v>
      </c>
      <c r="AY1043" s="12" t="e">
        <f t="shared" si="236"/>
        <v>#REF!</v>
      </c>
      <c r="AZ1043" s="12">
        <f t="shared" si="230"/>
        <v>-5348369117.56</v>
      </c>
      <c r="BA1043" s="12">
        <f t="shared" si="231"/>
        <v>935482106.88</v>
      </c>
      <c r="BB1043" s="12" t="e">
        <f t="shared" si="237"/>
        <v>#REF!</v>
      </c>
    </row>
    <row r="1044" spans="1:54">
      <c r="A1044" s="5" t="s">
        <v>2137</v>
      </c>
      <c r="B1044" s="5" t="s">
        <v>2138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238"/>
        <v>4151285155.11</v>
      </c>
      <c r="AF1044" s="9">
        <f t="shared" si="239"/>
        <v>4020454185.51</v>
      </c>
      <c r="AG1044" s="9">
        <f t="shared" si="240"/>
        <v>211586935.719999</v>
      </c>
      <c r="AH1044" s="9">
        <f t="shared" si="241"/>
        <v>203237436.239999</v>
      </c>
      <c r="AI1044" s="9">
        <f t="shared" si="242"/>
        <v>97497002.609999</v>
      </c>
      <c r="AJ1044" s="12" t="e">
        <f>#REF!-A1044</f>
        <v>#REF!</v>
      </c>
      <c r="AK1044" s="16"/>
      <c r="AL1044" s="9">
        <f t="shared" si="232"/>
        <v>612307746.6</v>
      </c>
      <c r="AM1044" s="16"/>
      <c r="AN1044" s="16"/>
      <c r="AO1044" s="16"/>
      <c r="AP1044" s="16"/>
      <c r="AQ1044" s="12" t="e">
        <f>#REF!+#REF!+#REF!</f>
        <v>#REF!</v>
      </c>
      <c r="AR1044" s="12">
        <f t="shared" si="229"/>
        <v>-6296401.41</v>
      </c>
      <c r="AS1044" s="12" t="e">
        <f>#REF!-AU1044+#REF!+#REF!</f>
        <v>#REF!</v>
      </c>
      <c r="AT1044" s="12" t="e">
        <f>AS1044-VLOOKUP(A1044,[1]选股结果!$A$2:$BJ$3005,48,FALSE)*0.08</f>
        <v>#REF!</v>
      </c>
      <c r="AU1044" s="12">
        <f t="shared" si="233"/>
        <v>105740433.63</v>
      </c>
      <c r="AV1044" s="12" t="e">
        <f>#REF!+S1044+H1044</f>
        <v>#REF!</v>
      </c>
      <c r="AW1044" s="12" t="e">
        <f t="shared" si="234"/>
        <v>#REF!</v>
      </c>
      <c r="AX1044" s="12" t="e">
        <f t="shared" si="235"/>
        <v>#REF!</v>
      </c>
      <c r="AY1044" s="12" t="e">
        <f t="shared" si="236"/>
        <v>#REF!</v>
      </c>
      <c r="AZ1044" s="12">
        <f t="shared" si="230"/>
        <v>-4150564823.1</v>
      </c>
      <c r="BA1044" s="12">
        <f t="shared" si="231"/>
        <v>211586935.719999</v>
      </c>
      <c r="BB1044" s="12" t="e">
        <f t="shared" si="237"/>
        <v>#REF!</v>
      </c>
    </row>
    <row r="1045" spans="1:54">
      <c r="A1045" s="5" t="s">
        <v>2139</v>
      </c>
      <c r="B1045" s="5" t="s">
        <v>2140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238"/>
        <v>4145721657.13</v>
      </c>
      <c r="AF1045" s="9">
        <f t="shared" si="239"/>
        <v>3373519411.6</v>
      </c>
      <c r="AG1045" s="9">
        <f t="shared" si="240"/>
        <v>839545947.42</v>
      </c>
      <c r="AH1045" s="9">
        <f t="shared" si="241"/>
        <v>838474332.83</v>
      </c>
      <c r="AI1045" s="9">
        <f t="shared" si="242"/>
        <v>689386941.66</v>
      </c>
      <c r="AJ1045" s="12" t="e">
        <f>#REF!-A1045</f>
        <v>#REF!</v>
      </c>
      <c r="AK1045" s="16"/>
      <c r="AL1045" s="9">
        <f t="shared" si="232"/>
        <v>298589034.17</v>
      </c>
      <c r="AM1045" s="16"/>
      <c r="AN1045" s="16"/>
      <c r="AO1045" s="16"/>
      <c r="AP1045" s="16"/>
      <c r="AQ1045" s="12" t="e">
        <f>#REF!+#REF!+#REF!</f>
        <v>#REF!</v>
      </c>
      <c r="AR1045" s="12">
        <f t="shared" si="229"/>
        <v>-4924447.95</v>
      </c>
      <c r="AS1045" s="12" t="e">
        <f>#REF!-AU1045+#REF!+#REF!</f>
        <v>#REF!</v>
      </c>
      <c r="AT1045" s="12" t="e">
        <f>AS1045-VLOOKUP(A1045,[1]选股结果!$A$2:$BJ$3005,48,FALSE)*0.08</f>
        <v>#REF!</v>
      </c>
      <c r="AU1045" s="12">
        <f t="shared" si="233"/>
        <v>149087391.17</v>
      </c>
      <c r="AV1045" s="12" t="e">
        <f>#REF!+S1045+H1045</f>
        <v>#REF!</v>
      </c>
      <c r="AW1045" s="12" t="e">
        <f t="shared" si="234"/>
        <v>#REF!</v>
      </c>
      <c r="AX1045" s="12" t="e">
        <f t="shared" si="235"/>
        <v>#REF!</v>
      </c>
      <c r="AY1045" s="12" t="e">
        <f t="shared" si="236"/>
        <v>#REF!</v>
      </c>
      <c r="AZ1045" s="12">
        <f t="shared" si="230"/>
        <v>-4235017423.41</v>
      </c>
      <c r="BA1045" s="12">
        <f t="shared" si="231"/>
        <v>839545947.42</v>
      </c>
      <c r="BB1045" s="12" t="e">
        <f t="shared" si="237"/>
        <v>#REF!</v>
      </c>
    </row>
    <row r="1046" spans="1:54">
      <c r="A1046" s="5" t="s">
        <v>2141</v>
      </c>
      <c r="B1046" s="5" t="s">
        <v>2142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238"/>
        <v>4145554447.48</v>
      </c>
      <c r="AF1046" s="9">
        <f t="shared" si="239"/>
        <v>2974651643.35</v>
      </c>
      <c r="AG1046" s="9">
        <f t="shared" si="240"/>
        <v>810370388.87</v>
      </c>
      <c r="AH1046" s="9">
        <f t="shared" si="241"/>
        <v>931113415.34</v>
      </c>
      <c r="AI1046" s="9">
        <f t="shared" si="242"/>
        <v>663905290.16</v>
      </c>
      <c r="AJ1046" s="12" t="e">
        <f>#REF!-A1046</f>
        <v>#REF!</v>
      </c>
      <c r="AK1046" s="16"/>
      <c r="AL1046" s="9">
        <f t="shared" si="232"/>
        <v>127902629.44</v>
      </c>
      <c r="AM1046" s="16"/>
      <c r="AN1046" s="16"/>
      <c r="AO1046" s="16"/>
      <c r="AP1046" s="16"/>
      <c r="AQ1046" s="12" t="e">
        <f>#REF!+#REF!+#REF!</f>
        <v>#REF!</v>
      </c>
      <c r="AR1046" s="12">
        <f t="shared" si="229"/>
        <v>-132387988.07</v>
      </c>
      <c r="AS1046" s="12" t="e">
        <f>#REF!-AU1046+#REF!+#REF!</f>
        <v>#REF!</v>
      </c>
      <c r="AT1046" s="12" t="e">
        <f>AS1046-VLOOKUP(A1046,[1]选股结果!$A$2:$BJ$3005,48,FALSE)*0.08</f>
        <v>#REF!</v>
      </c>
      <c r="AU1046" s="12">
        <f t="shared" si="233"/>
        <v>267208125.18</v>
      </c>
      <c r="AV1046" s="12" t="e">
        <f>#REF!+S1046+H1046</f>
        <v>#REF!</v>
      </c>
      <c r="AW1046" s="12" t="e">
        <f t="shared" si="234"/>
        <v>#REF!</v>
      </c>
      <c r="AX1046" s="12" t="e">
        <f t="shared" si="235"/>
        <v>#REF!</v>
      </c>
      <c r="AY1046" s="12" t="e">
        <f t="shared" si="236"/>
        <v>#REF!</v>
      </c>
      <c r="AZ1046" s="12">
        <f t="shared" si="230"/>
        <v>-4931678785.27</v>
      </c>
      <c r="BA1046" s="12">
        <f t="shared" si="231"/>
        <v>810370388.87</v>
      </c>
      <c r="BB1046" s="12" t="e">
        <f t="shared" si="237"/>
        <v>#REF!</v>
      </c>
    </row>
    <row r="1047" spans="1:54">
      <c r="A1047" s="5" t="s">
        <v>2143</v>
      </c>
      <c r="B1047" s="5" t="s">
        <v>2144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238"/>
        <v>4140078819.87</v>
      </c>
      <c r="AF1047" s="9">
        <f t="shared" si="239"/>
        <v>3778536801.9</v>
      </c>
      <c r="AG1047" s="9">
        <f t="shared" si="240"/>
        <v>419500244.1</v>
      </c>
      <c r="AH1047" s="9">
        <f t="shared" si="241"/>
        <v>418668654.92</v>
      </c>
      <c r="AI1047" s="9">
        <f t="shared" si="242"/>
        <v>475041304.04</v>
      </c>
      <c r="AJ1047" s="12" t="e">
        <f>#REF!-A1047</f>
        <v>#REF!</v>
      </c>
      <c r="AK1047" s="16"/>
      <c r="AL1047" s="9">
        <f t="shared" si="232"/>
        <v>435960730.06</v>
      </c>
      <c r="AM1047" s="16"/>
      <c r="AN1047" s="16"/>
      <c r="AO1047" s="16"/>
      <c r="AP1047" s="16"/>
      <c r="AQ1047" s="12" t="e">
        <f>#REF!+#REF!+#REF!</f>
        <v>#REF!</v>
      </c>
      <c r="AR1047" s="12">
        <f t="shared" si="229"/>
        <v>-422108.31</v>
      </c>
      <c r="AS1047" s="12" t="e">
        <f>#REF!-AU1047+#REF!+#REF!</f>
        <v>#REF!</v>
      </c>
      <c r="AT1047" s="12" t="e">
        <f>AS1047-VLOOKUP(A1047,[1]选股结果!$A$2:$BJ$3005,48,FALSE)*0.08</f>
        <v>#REF!</v>
      </c>
      <c r="AU1047" s="12">
        <f t="shared" si="233"/>
        <v>-56372649.12</v>
      </c>
      <c r="AV1047" s="12" t="e">
        <f>#REF!+S1047+H1047</f>
        <v>#REF!</v>
      </c>
      <c r="AW1047" s="12" t="e">
        <f t="shared" si="234"/>
        <v>#REF!</v>
      </c>
      <c r="AX1047" s="12" t="e">
        <f t="shared" si="235"/>
        <v>#REF!</v>
      </c>
      <c r="AY1047" s="12" t="e">
        <f t="shared" si="236"/>
        <v>#REF!</v>
      </c>
      <c r="AZ1047" s="12">
        <f t="shared" si="230"/>
        <v>-4024268219.48</v>
      </c>
      <c r="BA1047" s="12">
        <f t="shared" si="231"/>
        <v>419500244.1</v>
      </c>
      <c r="BB1047" s="12" t="e">
        <f t="shared" si="237"/>
        <v>#REF!</v>
      </c>
    </row>
    <row r="1048" spans="1:54">
      <c r="A1048" s="5" t="s">
        <v>2145</v>
      </c>
      <c r="B1048" s="5" t="s">
        <v>2146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238"/>
        <v>4136955110.48</v>
      </c>
      <c r="AF1048" s="9">
        <f t="shared" si="239"/>
        <v>3948641021.47</v>
      </c>
      <c r="AG1048" s="9">
        <f t="shared" si="240"/>
        <v>144273582.12</v>
      </c>
      <c r="AH1048" s="9">
        <f t="shared" si="241"/>
        <v>143402767.37</v>
      </c>
      <c r="AI1048" s="9">
        <f t="shared" si="242"/>
        <v>127835771.47</v>
      </c>
      <c r="AJ1048" s="12" t="e">
        <f>#REF!-A1048</f>
        <v>#REF!</v>
      </c>
      <c r="AK1048" s="16"/>
      <c r="AL1048" s="9">
        <f t="shared" si="232"/>
        <v>377621306.45</v>
      </c>
      <c r="AM1048" s="16"/>
      <c r="AN1048" s="16"/>
      <c r="AO1048" s="16"/>
      <c r="AP1048" s="16"/>
      <c r="AQ1048" s="12" t="e">
        <f>#REF!+#REF!+#REF!</f>
        <v>#REF!</v>
      </c>
      <c r="AR1048" s="12">
        <f t="shared" si="229"/>
        <v>-504665.66</v>
      </c>
      <c r="AS1048" s="12" t="e">
        <f>#REF!-AU1048+#REF!+#REF!</f>
        <v>#REF!</v>
      </c>
      <c r="AT1048" s="12" t="e">
        <f>AS1048-VLOOKUP(A1048,[1]选股结果!$A$2:$BJ$3005,48,FALSE)*0.08</f>
        <v>#REF!</v>
      </c>
      <c r="AU1048" s="12">
        <f t="shared" si="233"/>
        <v>15566995.9</v>
      </c>
      <c r="AV1048" s="12" t="e">
        <f>#REF!+S1048+H1048</f>
        <v>#REF!</v>
      </c>
      <c r="AW1048" s="12" t="e">
        <f t="shared" si="234"/>
        <v>#REF!</v>
      </c>
      <c r="AX1048" s="12" t="e">
        <f t="shared" si="235"/>
        <v>#REF!</v>
      </c>
      <c r="AY1048" s="12" t="e">
        <f t="shared" si="236"/>
        <v>#REF!</v>
      </c>
      <c r="AZ1048" s="12">
        <f t="shared" si="230"/>
        <v>-4163158500.28</v>
      </c>
      <c r="BA1048" s="12">
        <f t="shared" si="231"/>
        <v>144273582.12</v>
      </c>
      <c r="BB1048" s="12" t="e">
        <f t="shared" si="237"/>
        <v>#REF!</v>
      </c>
    </row>
    <row r="1049" spans="1:54">
      <c r="A1049" s="5" t="s">
        <v>2147</v>
      </c>
      <c r="B1049" s="5" t="s">
        <v>2148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238"/>
        <v>4127750276.93</v>
      </c>
      <c r="AF1049" s="9">
        <f t="shared" si="239"/>
        <v>3033970025.09</v>
      </c>
      <c r="AG1049" s="9">
        <f t="shared" si="240"/>
        <v>1156371719.99</v>
      </c>
      <c r="AH1049" s="9">
        <f t="shared" si="241"/>
        <v>1160508535.87</v>
      </c>
      <c r="AI1049" s="9">
        <f t="shared" si="242"/>
        <v>1015053666.41</v>
      </c>
      <c r="AJ1049" s="12" t="e">
        <f>#REF!-A1049</f>
        <v>#REF!</v>
      </c>
      <c r="AK1049" s="16"/>
      <c r="AL1049" s="9">
        <f t="shared" si="232"/>
        <v>397446988.17</v>
      </c>
      <c r="AM1049" s="16"/>
      <c r="AN1049" s="16"/>
      <c r="AO1049" s="16"/>
      <c r="AP1049" s="16"/>
      <c r="AQ1049" s="12" t="e">
        <f>#REF!+#REF!+#REF!</f>
        <v>#REF!</v>
      </c>
      <c r="AR1049" s="12">
        <f t="shared" si="229"/>
        <v>-5094127.91</v>
      </c>
      <c r="AS1049" s="12" t="e">
        <f>#REF!-AU1049+#REF!+#REF!</f>
        <v>#REF!</v>
      </c>
      <c r="AT1049" s="12" t="e">
        <f>AS1049-VLOOKUP(A1049,[1]选股结果!$A$2:$BJ$3005,48,FALSE)*0.08</f>
        <v>#REF!</v>
      </c>
      <c r="AU1049" s="12">
        <f t="shared" si="233"/>
        <v>145454869.46</v>
      </c>
      <c r="AV1049" s="12" t="e">
        <f>#REF!+S1049+H1049</f>
        <v>#REF!</v>
      </c>
      <c r="AW1049" s="12" t="e">
        <f t="shared" si="234"/>
        <v>#REF!</v>
      </c>
      <c r="AX1049" s="12" t="e">
        <f t="shared" si="235"/>
        <v>#REF!</v>
      </c>
      <c r="AY1049" s="12" t="e">
        <f t="shared" si="236"/>
        <v>#REF!</v>
      </c>
      <c r="AZ1049" s="12">
        <f t="shared" si="230"/>
        <v>-4237947030.77</v>
      </c>
      <c r="BA1049" s="12">
        <f t="shared" si="231"/>
        <v>1156371719.99</v>
      </c>
      <c r="BB1049" s="12" t="e">
        <f t="shared" si="237"/>
        <v>#REF!</v>
      </c>
    </row>
    <row r="1050" spans="1:54">
      <c r="A1050" s="5" t="s">
        <v>2149</v>
      </c>
      <c r="B1050" s="5" t="s">
        <v>2150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238"/>
        <v>4125847464.59</v>
      </c>
      <c r="AF1050" s="9">
        <f t="shared" si="239"/>
        <v>3138103098.59</v>
      </c>
      <c r="AG1050" s="9">
        <f t="shared" si="240"/>
        <v>1483618159.66</v>
      </c>
      <c r="AH1050" s="9">
        <f t="shared" si="241"/>
        <v>1483550841.53</v>
      </c>
      <c r="AI1050" s="9">
        <f t="shared" si="242"/>
        <v>1191730285.12</v>
      </c>
      <c r="AJ1050" s="12" t="e">
        <f>#REF!-A1050</f>
        <v>#REF!</v>
      </c>
      <c r="AK1050" s="16"/>
      <c r="AL1050" s="9">
        <f t="shared" si="232"/>
        <v>487465131.77</v>
      </c>
      <c r="AM1050" s="16"/>
      <c r="AN1050" s="16"/>
      <c r="AO1050" s="16"/>
      <c r="AP1050" s="16"/>
      <c r="AQ1050" s="12" t="e">
        <f>#REF!+#REF!+#REF!</f>
        <v>#REF!</v>
      </c>
      <c r="AR1050" s="12">
        <f t="shared" si="229"/>
        <v>-1844420.35</v>
      </c>
      <c r="AS1050" s="12" t="e">
        <f>#REF!-AU1050+#REF!+#REF!</f>
        <v>#REF!</v>
      </c>
      <c r="AT1050" s="12" t="e">
        <f>AS1050-VLOOKUP(A1050,[1]选股结果!$A$2:$BJ$3005,48,FALSE)*0.08</f>
        <v>#REF!</v>
      </c>
      <c r="AU1050" s="12">
        <f t="shared" si="233"/>
        <v>291820556.41</v>
      </c>
      <c r="AV1050" s="12" t="e">
        <f>#REF!+S1050+H1050</f>
        <v>#REF!</v>
      </c>
      <c r="AW1050" s="12" t="e">
        <f t="shared" si="234"/>
        <v>#REF!</v>
      </c>
      <c r="AX1050" s="12" t="e">
        <f t="shared" si="235"/>
        <v>#REF!</v>
      </c>
      <c r="AY1050" s="12" t="e">
        <f t="shared" si="236"/>
        <v>#REF!</v>
      </c>
      <c r="AZ1050" s="12">
        <f t="shared" si="230"/>
        <v>-4412969612.13</v>
      </c>
      <c r="BA1050" s="12">
        <f t="shared" si="231"/>
        <v>1483618159.66</v>
      </c>
      <c r="BB1050" s="12" t="e">
        <f t="shared" si="237"/>
        <v>#REF!</v>
      </c>
    </row>
    <row r="1051" spans="1:54">
      <c r="A1051" s="5" t="s">
        <v>2151</v>
      </c>
      <c r="B1051" s="5" t="s">
        <v>2152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238"/>
        <v>4124071686.87</v>
      </c>
      <c r="AF1051" s="9">
        <f t="shared" si="239"/>
        <v>3238200613.06</v>
      </c>
      <c r="AG1051" s="9">
        <f t="shared" si="240"/>
        <v>938371844.39</v>
      </c>
      <c r="AH1051" s="9">
        <f t="shared" si="241"/>
        <v>933235671.87</v>
      </c>
      <c r="AI1051" s="9">
        <f t="shared" si="242"/>
        <v>803893875.49</v>
      </c>
      <c r="AJ1051" s="12" t="e">
        <f>#REF!-A1051</f>
        <v>#REF!</v>
      </c>
      <c r="AK1051" s="16"/>
      <c r="AL1051" s="9">
        <f t="shared" si="232"/>
        <v>275457194.68</v>
      </c>
      <c r="AM1051" s="16"/>
      <c r="AN1051" s="16"/>
      <c r="AO1051" s="16"/>
      <c r="AP1051" s="16"/>
      <c r="AQ1051" s="12" t="e">
        <f>#REF!+#REF!+#REF!</f>
        <v>#REF!</v>
      </c>
      <c r="AR1051" s="12">
        <f t="shared" si="229"/>
        <v>-1390132.14</v>
      </c>
      <c r="AS1051" s="12" t="e">
        <f>#REF!-AU1051+#REF!+#REF!</f>
        <v>#REF!</v>
      </c>
      <c r="AT1051" s="12" t="e">
        <f>AS1051-VLOOKUP(A1051,[1]选股结果!$A$2:$BJ$3005,48,FALSE)*0.08</f>
        <v>#REF!</v>
      </c>
      <c r="AU1051" s="12">
        <f t="shared" si="233"/>
        <v>129341796.38</v>
      </c>
      <c r="AV1051" s="12" t="e">
        <f>#REF!+S1051+H1051</f>
        <v>#REF!</v>
      </c>
      <c r="AW1051" s="12" t="e">
        <f t="shared" si="234"/>
        <v>#REF!</v>
      </c>
      <c r="AX1051" s="12" t="e">
        <f t="shared" si="235"/>
        <v>#REF!</v>
      </c>
      <c r="AY1051" s="12" t="e">
        <f t="shared" si="236"/>
        <v>#REF!</v>
      </c>
      <c r="AZ1051" s="12">
        <f t="shared" si="230"/>
        <v>-4487938640.45</v>
      </c>
      <c r="BA1051" s="12">
        <f t="shared" si="231"/>
        <v>938371844.39</v>
      </c>
      <c r="BB1051" s="12" t="e">
        <f t="shared" si="237"/>
        <v>#REF!</v>
      </c>
    </row>
    <row r="1052" spans="1:54">
      <c r="A1052" s="5" t="s">
        <v>2153</v>
      </c>
      <c r="B1052" s="5" t="s">
        <v>2154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238"/>
        <v>4121456943.99</v>
      </c>
      <c r="AF1052" s="9">
        <f t="shared" si="239"/>
        <v>3119406928.61</v>
      </c>
      <c r="AG1052" s="9">
        <f t="shared" si="240"/>
        <v>995343446.96</v>
      </c>
      <c r="AH1052" s="9">
        <f t="shared" si="241"/>
        <v>998161092.44</v>
      </c>
      <c r="AI1052" s="9">
        <f t="shared" si="242"/>
        <v>816406777.34</v>
      </c>
      <c r="AJ1052" s="12" t="e">
        <f>#REF!-A1052</f>
        <v>#REF!</v>
      </c>
      <c r="AK1052" s="16"/>
      <c r="AL1052" s="9">
        <f t="shared" si="232"/>
        <v>332707876.71</v>
      </c>
      <c r="AM1052" s="16"/>
      <c r="AN1052" s="16"/>
      <c r="AO1052" s="16"/>
      <c r="AP1052" s="16"/>
      <c r="AQ1052" s="12" t="e">
        <f>#REF!+#REF!+#REF!</f>
        <v>#REF!</v>
      </c>
      <c r="AR1052" s="12">
        <f t="shared" si="229"/>
        <v>-3903642.73</v>
      </c>
      <c r="AS1052" s="12" t="e">
        <f>#REF!-AU1052+#REF!+#REF!</f>
        <v>#REF!</v>
      </c>
      <c r="AT1052" s="12" t="e">
        <f>AS1052-VLOOKUP(A1052,[1]选股结果!$A$2:$BJ$3005,48,FALSE)*0.08</f>
        <v>#REF!</v>
      </c>
      <c r="AU1052" s="12">
        <f t="shared" si="233"/>
        <v>181754315.1</v>
      </c>
      <c r="AV1052" s="12" t="e">
        <f>#REF!+S1052+H1052</f>
        <v>#REF!</v>
      </c>
      <c r="AW1052" s="12" t="e">
        <f t="shared" si="234"/>
        <v>#REF!</v>
      </c>
      <c r="AX1052" s="12" t="e">
        <f t="shared" si="235"/>
        <v>#REF!</v>
      </c>
      <c r="AY1052" s="12" t="e">
        <f t="shared" si="236"/>
        <v>#REF!</v>
      </c>
      <c r="AZ1052" s="12">
        <f t="shared" si="230"/>
        <v>-4421842867.9</v>
      </c>
      <c r="BA1052" s="12">
        <f t="shared" si="231"/>
        <v>995343446.96</v>
      </c>
      <c r="BB1052" s="12" t="e">
        <f t="shared" si="237"/>
        <v>#REF!</v>
      </c>
    </row>
    <row r="1053" spans="1:54">
      <c r="A1053" s="5" t="s">
        <v>2155</v>
      </c>
      <c r="B1053" s="5" t="s">
        <v>2156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238"/>
        <v>4104321835.55</v>
      </c>
      <c r="AF1053" s="9">
        <f t="shared" si="239"/>
        <v>4170598199.03</v>
      </c>
      <c r="AG1053" s="9">
        <f t="shared" si="240"/>
        <v>233500712.12</v>
      </c>
      <c r="AH1053" s="9">
        <f t="shared" si="241"/>
        <v>242266756.39</v>
      </c>
      <c r="AI1053" s="9">
        <f t="shared" si="242"/>
        <v>192843693.41</v>
      </c>
      <c r="AJ1053" s="12" t="e">
        <f>#REF!-A1053</f>
        <v>#REF!</v>
      </c>
      <c r="AK1053" s="16"/>
      <c r="AL1053" s="9">
        <f t="shared" si="232"/>
        <v>497201005.28</v>
      </c>
      <c r="AM1053" s="16"/>
      <c r="AN1053" s="16"/>
      <c r="AO1053" s="16"/>
      <c r="AP1053" s="16"/>
      <c r="AQ1053" s="12" t="e">
        <f>#REF!+#REF!+#REF!</f>
        <v>#REF!</v>
      </c>
      <c r="AR1053" s="12">
        <f t="shared" si="229"/>
        <v>-9656767.13</v>
      </c>
      <c r="AS1053" s="12" t="e">
        <f>#REF!-AU1053+#REF!+#REF!</f>
        <v>#REF!</v>
      </c>
      <c r="AT1053" s="12" t="e">
        <f>AS1053-VLOOKUP(A1053,[1]选股结果!$A$2:$BJ$3005,48,FALSE)*0.08</f>
        <v>#REF!</v>
      </c>
      <c r="AU1053" s="12">
        <f t="shared" si="233"/>
        <v>49423062.98</v>
      </c>
      <c r="AV1053" s="12" t="e">
        <f>#REF!+S1053+H1053</f>
        <v>#REF!</v>
      </c>
      <c r="AW1053" s="12" t="e">
        <f t="shared" si="234"/>
        <v>#REF!</v>
      </c>
      <c r="AX1053" s="12" t="e">
        <f t="shared" si="235"/>
        <v>#REF!</v>
      </c>
      <c r="AY1053" s="12" t="e">
        <f t="shared" si="236"/>
        <v>#REF!</v>
      </c>
      <c r="AZ1053" s="12">
        <f t="shared" si="230"/>
        <v>-4392606807.29</v>
      </c>
      <c r="BA1053" s="12">
        <f t="shared" si="231"/>
        <v>233500712.12</v>
      </c>
      <c r="BB1053" s="12" t="e">
        <f t="shared" si="237"/>
        <v>#REF!</v>
      </c>
    </row>
    <row r="1054" spans="1:54">
      <c r="A1054" s="5" t="s">
        <v>2157</v>
      </c>
      <c r="B1054" s="5" t="s">
        <v>2158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238"/>
        <v>4088446000</v>
      </c>
      <c r="AF1054" s="9">
        <f t="shared" si="239"/>
        <v>4343101000</v>
      </c>
      <c r="AG1054" s="9">
        <f t="shared" si="240"/>
        <v>-244054000</v>
      </c>
      <c r="AH1054" s="9">
        <f t="shared" si="241"/>
        <v>-368919000</v>
      </c>
      <c r="AI1054" s="9">
        <f t="shared" si="242"/>
        <v>-321211000</v>
      </c>
      <c r="AJ1054" s="12" t="e">
        <f>#REF!-A1054</f>
        <v>#REF!</v>
      </c>
      <c r="AK1054" s="16"/>
      <c r="AL1054" s="9">
        <f t="shared" si="232"/>
        <v>586400000</v>
      </c>
      <c r="AM1054" s="16"/>
      <c r="AN1054" s="16"/>
      <c r="AO1054" s="16"/>
      <c r="AP1054" s="16"/>
      <c r="AQ1054" s="12" t="e">
        <f>#REF!+#REF!+#REF!</f>
        <v>#REF!</v>
      </c>
      <c r="AR1054" s="12">
        <f t="shared" si="229"/>
        <v>-4411000</v>
      </c>
      <c r="AS1054" s="12" t="e">
        <f>#REF!-AU1054+#REF!+#REF!</f>
        <v>#REF!</v>
      </c>
      <c r="AT1054" s="12" t="e">
        <f>AS1054-VLOOKUP(A1054,[1]选股结果!$A$2:$BJ$3005,48,FALSE)*0.08</f>
        <v>#REF!</v>
      </c>
      <c r="AU1054" s="12">
        <f t="shared" si="233"/>
        <v>-47708000</v>
      </c>
      <c r="AV1054" s="12" t="e">
        <f>#REF!+S1054+H1054</f>
        <v>#REF!</v>
      </c>
      <c r="AW1054" s="12" t="e">
        <f t="shared" si="234"/>
        <v>#REF!</v>
      </c>
      <c r="AX1054" s="12" t="e">
        <f t="shared" si="235"/>
        <v>#REF!</v>
      </c>
      <c r="AY1054" s="12" t="e">
        <f t="shared" si="236"/>
        <v>#REF!</v>
      </c>
      <c r="AZ1054" s="12">
        <f t="shared" si="230"/>
        <v>-4270754000</v>
      </c>
      <c r="BA1054" s="12">
        <f t="shared" si="231"/>
        <v>-244054000</v>
      </c>
      <c r="BB1054" s="12" t="e">
        <f t="shared" si="237"/>
        <v>#REF!</v>
      </c>
    </row>
    <row r="1055" spans="1:54">
      <c r="A1055" s="5" t="s">
        <v>2159</v>
      </c>
      <c r="B1055" s="5" t="s">
        <v>2160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238"/>
        <v>4084797744.03</v>
      </c>
      <c r="AF1055" s="9">
        <f t="shared" si="239"/>
        <v>3655882863.34</v>
      </c>
      <c r="AG1055" s="9">
        <f t="shared" si="240"/>
        <v>428123721.94</v>
      </c>
      <c r="AH1055" s="9">
        <f t="shared" si="241"/>
        <v>427079548.14</v>
      </c>
      <c r="AI1055" s="9">
        <f t="shared" si="242"/>
        <v>326437537.13</v>
      </c>
      <c r="AJ1055" s="12" t="e">
        <f>#REF!-A1055</f>
        <v>#REF!</v>
      </c>
      <c r="AK1055" s="16"/>
      <c r="AL1055" s="9">
        <f t="shared" si="232"/>
        <v>1040842095.53</v>
      </c>
      <c r="AM1055" s="16"/>
      <c r="AN1055" s="16"/>
      <c r="AO1055" s="16"/>
      <c r="AP1055" s="16"/>
      <c r="AQ1055" s="12" t="e">
        <f>#REF!+#REF!+#REF!</f>
        <v>#REF!</v>
      </c>
      <c r="AR1055" s="12">
        <f t="shared" si="229"/>
        <v>-252422.44</v>
      </c>
      <c r="AS1055" s="12" t="e">
        <f>#REF!-AU1055+#REF!+#REF!</f>
        <v>#REF!</v>
      </c>
      <c r="AT1055" s="12" t="e">
        <f>AS1055-VLOOKUP(A1055,[1]选股结果!$A$2:$BJ$3005,48,FALSE)*0.08</f>
        <v>#REF!</v>
      </c>
      <c r="AU1055" s="12">
        <f t="shared" si="233"/>
        <v>100642011.01</v>
      </c>
      <c r="AV1055" s="12" t="e">
        <f>#REF!+S1055+H1055</f>
        <v>#REF!</v>
      </c>
      <c r="AW1055" s="12" t="e">
        <f t="shared" si="234"/>
        <v>#REF!</v>
      </c>
      <c r="AX1055" s="12" t="e">
        <f t="shared" si="235"/>
        <v>#REF!</v>
      </c>
      <c r="AY1055" s="12" t="e">
        <f t="shared" si="236"/>
        <v>#REF!</v>
      </c>
      <c r="AZ1055" s="12">
        <f t="shared" si="230"/>
        <v>-4188415584.46</v>
      </c>
      <c r="BA1055" s="12">
        <f t="shared" si="231"/>
        <v>428123721.94</v>
      </c>
      <c r="BB1055" s="12" t="e">
        <f t="shared" si="237"/>
        <v>#REF!</v>
      </c>
    </row>
    <row r="1056" spans="1:54">
      <c r="A1056" s="5" t="s">
        <v>2161</v>
      </c>
      <c r="B1056" s="5" t="s">
        <v>2162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238"/>
        <v>4068507122.37</v>
      </c>
      <c r="AF1056" s="9">
        <f t="shared" si="239"/>
        <v>3858323034.38</v>
      </c>
      <c r="AG1056" s="9">
        <f t="shared" si="240"/>
        <v>263456486.79</v>
      </c>
      <c r="AH1056" s="9">
        <f t="shared" si="241"/>
        <v>263520714.93</v>
      </c>
      <c r="AI1056" s="9">
        <f t="shared" si="242"/>
        <v>241309766.34</v>
      </c>
      <c r="AJ1056" s="12" t="e">
        <f>#REF!-A1056</f>
        <v>#REF!</v>
      </c>
      <c r="AK1056" s="16"/>
      <c r="AL1056" s="9">
        <f t="shared" si="232"/>
        <v>425285481.93</v>
      </c>
      <c r="AM1056" s="16"/>
      <c r="AN1056" s="16"/>
      <c r="AO1056" s="16"/>
      <c r="AP1056" s="16"/>
      <c r="AQ1056" s="12" t="e">
        <f>#REF!+#REF!+#REF!</f>
        <v>#REF!</v>
      </c>
      <c r="AR1056" s="12">
        <f t="shared" si="229"/>
        <v>-3645226.3</v>
      </c>
      <c r="AS1056" s="12" t="e">
        <f>#REF!-AU1056+#REF!+#REF!</f>
        <v>#REF!</v>
      </c>
      <c r="AT1056" s="12" t="e">
        <f>AS1056-VLOOKUP(A1056,[1]选股结果!$A$2:$BJ$3005,48,FALSE)*0.08</f>
        <v>#REF!</v>
      </c>
      <c r="AU1056" s="12">
        <f t="shared" si="233"/>
        <v>22210948.59</v>
      </c>
      <c r="AV1056" s="12" t="e">
        <f>#REF!+S1056+H1056</f>
        <v>#REF!</v>
      </c>
      <c r="AW1056" s="12" t="e">
        <f t="shared" si="234"/>
        <v>#REF!</v>
      </c>
      <c r="AX1056" s="12" t="e">
        <f t="shared" si="235"/>
        <v>#REF!</v>
      </c>
      <c r="AY1056" s="12" t="e">
        <f t="shared" si="236"/>
        <v>#REF!</v>
      </c>
      <c r="AZ1056" s="12">
        <f t="shared" si="230"/>
        <v>-4101951468.23</v>
      </c>
      <c r="BA1056" s="12">
        <f t="shared" si="231"/>
        <v>263456486.79</v>
      </c>
      <c r="BB1056" s="12" t="e">
        <f t="shared" si="237"/>
        <v>#REF!</v>
      </c>
    </row>
    <row r="1057" spans="1:54">
      <c r="A1057" s="5" t="s">
        <v>2163</v>
      </c>
      <c r="B1057" s="5" t="s">
        <v>2164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238"/>
        <v>4065730686.83</v>
      </c>
      <c r="AF1057" s="9">
        <f t="shared" si="239"/>
        <v>3820320996.95</v>
      </c>
      <c r="AG1057" s="9">
        <f t="shared" si="240"/>
        <v>227023822.970001</v>
      </c>
      <c r="AH1057" s="9">
        <f t="shared" si="241"/>
        <v>233000889.150001</v>
      </c>
      <c r="AI1057" s="9">
        <f t="shared" si="242"/>
        <v>210740812.350001</v>
      </c>
      <c r="AJ1057" s="12" t="e">
        <f>#REF!-A1057</f>
        <v>#REF!</v>
      </c>
      <c r="AK1057" s="16"/>
      <c r="AL1057" s="9">
        <f t="shared" si="232"/>
        <v>225529034.93</v>
      </c>
      <c r="AM1057" s="16"/>
      <c r="AN1057" s="16"/>
      <c r="AO1057" s="16"/>
      <c r="AP1057" s="16"/>
      <c r="AQ1057" s="12" t="e">
        <f>#REF!+#REF!+#REF!</f>
        <v>#REF!</v>
      </c>
      <c r="AR1057" s="12">
        <f t="shared" si="229"/>
        <v>-7108237.26</v>
      </c>
      <c r="AS1057" s="12" t="e">
        <f>#REF!-AU1057+#REF!+#REF!</f>
        <v>#REF!</v>
      </c>
      <c r="AT1057" s="12" t="e">
        <f>AS1057-VLOOKUP(A1057,[1]选股结果!$A$2:$BJ$3005,48,FALSE)*0.08</f>
        <v>#REF!</v>
      </c>
      <c r="AU1057" s="12">
        <f t="shared" si="233"/>
        <v>22260076.8</v>
      </c>
      <c r="AV1057" s="12" t="e">
        <f>#REF!+S1057+H1057</f>
        <v>#REF!</v>
      </c>
      <c r="AW1057" s="12" t="e">
        <f t="shared" si="234"/>
        <v>#REF!</v>
      </c>
      <c r="AX1057" s="12" t="e">
        <f t="shared" si="235"/>
        <v>#REF!</v>
      </c>
      <c r="AY1057" s="12" t="e">
        <f t="shared" si="236"/>
        <v>#REF!</v>
      </c>
      <c r="AZ1057" s="12">
        <f t="shared" si="230"/>
        <v>-4168382415.4</v>
      </c>
      <c r="BA1057" s="12">
        <f t="shared" si="231"/>
        <v>227023822.970001</v>
      </c>
      <c r="BB1057" s="12" t="e">
        <f t="shared" si="237"/>
        <v>#REF!</v>
      </c>
    </row>
    <row r="1058" spans="1:54">
      <c r="A1058" s="5" t="s">
        <v>2165</v>
      </c>
      <c r="B1058" s="5" t="s">
        <v>2166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238"/>
        <v>4046992838.58</v>
      </c>
      <c r="AF1058" s="9">
        <f t="shared" si="239"/>
        <v>3903606162.49</v>
      </c>
      <c r="AG1058" s="9">
        <f t="shared" si="240"/>
        <v>105279181.16</v>
      </c>
      <c r="AH1058" s="9">
        <f t="shared" si="241"/>
        <v>106107668.4</v>
      </c>
      <c r="AI1058" s="9">
        <f t="shared" si="242"/>
        <v>95345021.68</v>
      </c>
      <c r="AJ1058" s="12" t="e">
        <f>#REF!-A1058</f>
        <v>#REF!</v>
      </c>
      <c r="AK1058" s="16"/>
      <c r="AL1058" s="9">
        <f t="shared" si="232"/>
        <v>190450627.96</v>
      </c>
      <c r="AM1058" s="16"/>
      <c r="AN1058" s="16"/>
      <c r="AO1058" s="16"/>
      <c r="AP1058" s="16"/>
      <c r="AQ1058" s="12" t="e">
        <f>#REF!+#REF!+#REF!</f>
        <v>#REF!</v>
      </c>
      <c r="AR1058" s="12">
        <f t="shared" si="229"/>
        <v>-1773887.84</v>
      </c>
      <c r="AS1058" s="12" t="e">
        <f>#REF!-AU1058+#REF!+#REF!</f>
        <v>#REF!</v>
      </c>
      <c r="AT1058" s="12" t="e">
        <f>AS1058-VLOOKUP(A1058,[1]选股结果!$A$2:$BJ$3005,48,FALSE)*0.08</f>
        <v>#REF!</v>
      </c>
      <c r="AU1058" s="12">
        <f t="shared" si="233"/>
        <v>10762646.72</v>
      </c>
      <c r="AV1058" s="12" t="e">
        <f>#REF!+S1058+H1058</f>
        <v>#REF!</v>
      </c>
      <c r="AW1058" s="12" t="e">
        <f t="shared" si="234"/>
        <v>#REF!</v>
      </c>
      <c r="AX1058" s="12" t="e">
        <f t="shared" si="235"/>
        <v>#REF!</v>
      </c>
      <c r="AY1058" s="12" t="e">
        <f t="shared" si="236"/>
        <v>#REF!</v>
      </c>
      <c r="AZ1058" s="12">
        <f t="shared" si="230"/>
        <v>-4021239137.77</v>
      </c>
      <c r="BA1058" s="12">
        <f t="shared" si="231"/>
        <v>105279181.16</v>
      </c>
      <c r="BB1058" s="12" t="e">
        <f t="shared" si="237"/>
        <v>#REF!</v>
      </c>
    </row>
    <row r="1059" spans="1:54">
      <c r="A1059" s="5" t="s">
        <v>2167</v>
      </c>
      <c r="B1059" s="5" t="s">
        <v>2168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238"/>
        <v>4041059880.12</v>
      </c>
      <c r="AF1059" s="9">
        <f t="shared" si="239"/>
        <v>4529214989.56</v>
      </c>
      <c r="AG1059" s="9">
        <f t="shared" si="240"/>
        <v>-2419528003.08</v>
      </c>
      <c r="AH1059" s="9">
        <f t="shared" si="241"/>
        <v>-2419258675.75</v>
      </c>
      <c r="AI1059" s="9">
        <f t="shared" si="242"/>
        <v>-2213836302.8</v>
      </c>
      <c r="AJ1059" s="12" t="e">
        <f>#REF!-A1059</f>
        <v>#REF!</v>
      </c>
      <c r="AK1059" s="16"/>
      <c r="AL1059" s="9">
        <f t="shared" si="232"/>
        <v>1755800172.15</v>
      </c>
      <c r="AM1059" s="16"/>
      <c r="AN1059" s="16"/>
      <c r="AO1059" s="16"/>
      <c r="AP1059" s="16"/>
      <c r="AQ1059" s="12" t="e">
        <f>#REF!+#REF!+#REF!</f>
        <v>#REF!</v>
      </c>
      <c r="AR1059" s="12">
        <f t="shared" si="229"/>
        <v>-609745.65</v>
      </c>
      <c r="AS1059" s="12" t="e">
        <f>#REF!-AU1059+#REF!+#REF!</f>
        <v>#REF!</v>
      </c>
      <c r="AT1059" s="12" t="e">
        <f>AS1059-VLOOKUP(A1059,[1]选股结果!$A$2:$BJ$3005,48,FALSE)*0.08</f>
        <v>#REF!</v>
      </c>
      <c r="AU1059" s="12">
        <f t="shared" si="233"/>
        <v>-205422372.95</v>
      </c>
      <c r="AV1059" s="12" t="e">
        <f>#REF!+S1059+H1059</f>
        <v>#REF!</v>
      </c>
      <c r="AW1059" s="12" t="e">
        <f t="shared" si="234"/>
        <v>#REF!</v>
      </c>
      <c r="AX1059" s="12" t="e">
        <f t="shared" si="235"/>
        <v>#REF!</v>
      </c>
      <c r="AY1059" s="12" t="e">
        <f t="shared" si="236"/>
        <v>#REF!</v>
      </c>
      <c r="AZ1059" s="12">
        <f t="shared" si="230"/>
        <v>-3991512952.89</v>
      </c>
      <c r="BA1059" s="12">
        <f t="shared" si="231"/>
        <v>-2419528003.08</v>
      </c>
      <c r="BB1059" s="12" t="e">
        <f t="shared" si="237"/>
        <v>#REF!</v>
      </c>
    </row>
    <row r="1060" spans="1:54">
      <c r="A1060" s="5" t="s">
        <v>2169</v>
      </c>
      <c r="B1060" s="5" t="s">
        <v>2170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238"/>
        <v>4026467776.95</v>
      </c>
      <c r="AF1060" s="9">
        <f t="shared" si="239"/>
        <v>3114155579.48</v>
      </c>
      <c r="AG1060" s="9">
        <f t="shared" si="240"/>
        <v>877904259.72</v>
      </c>
      <c r="AH1060" s="9">
        <f t="shared" si="241"/>
        <v>876771422.36</v>
      </c>
      <c r="AI1060" s="9">
        <f t="shared" si="242"/>
        <v>738584071.95</v>
      </c>
      <c r="AJ1060" s="12" t="e">
        <f>#REF!-A1060</f>
        <v>#REF!</v>
      </c>
      <c r="AK1060" s="16"/>
      <c r="AL1060" s="9">
        <f t="shared" si="232"/>
        <v>677278911.09</v>
      </c>
      <c r="AM1060" s="16"/>
      <c r="AN1060" s="16"/>
      <c r="AO1060" s="16"/>
      <c r="AP1060" s="16"/>
      <c r="AQ1060" s="12" t="e">
        <f>#REF!+#REF!+#REF!</f>
        <v>#REF!</v>
      </c>
      <c r="AR1060" s="12">
        <f t="shared" si="229"/>
        <v>-1492122.73</v>
      </c>
      <c r="AS1060" s="12" t="e">
        <f>#REF!-AU1060+#REF!+#REF!</f>
        <v>#REF!</v>
      </c>
      <c r="AT1060" s="12" t="e">
        <f>AS1060-VLOOKUP(A1060,[1]选股结果!$A$2:$BJ$3005,48,FALSE)*0.08</f>
        <v>#REF!</v>
      </c>
      <c r="AU1060" s="12">
        <f t="shared" si="233"/>
        <v>138187350.41</v>
      </c>
      <c r="AV1060" s="12" t="e">
        <f>#REF!+S1060+H1060</f>
        <v>#REF!</v>
      </c>
      <c r="AW1060" s="12" t="e">
        <f t="shared" si="234"/>
        <v>#REF!</v>
      </c>
      <c r="AX1060" s="12" t="e">
        <f t="shared" si="235"/>
        <v>#REF!</v>
      </c>
      <c r="AY1060" s="12" t="e">
        <f t="shared" si="236"/>
        <v>#REF!</v>
      </c>
      <c r="AZ1060" s="12">
        <f t="shared" si="230"/>
        <v>-4095888132.71</v>
      </c>
      <c r="BA1060" s="12">
        <f t="shared" si="231"/>
        <v>877904259.72</v>
      </c>
      <c r="BB1060" s="12" t="e">
        <f t="shared" si="237"/>
        <v>#REF!</v>
      </c>
    </row>
    <row r="1061" spans="1:54">
      <c r="A1061" s="5" t="s">
        <v>2171</v>
      </c>
      <c r="B1061" s="5" t="s">
        <v>2172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238"/>
        <v>4025338510.94</v>
      </c>
      <c r="AF1061" s="9">
        <f t="shared" si="239"/>
        <v>3922533203.51</v>
      </c>
      <c r="AG1061" s="9">
        <f t="shared" si="240"/>
        <v>96278108.8699998</v>
      </c>
      <c r="AH1061" s="9">
        <f t="shared" si="241"/>
        <v>96038083.8199998</v>
      </c>
      <c r="AI1061" s="9">
        <f t="shared" si="242"/>
        <v>94533506.4599998</v>
      </c>
      <c r="AJ1061" s="12" t="e">
        <f>#REF!-A1061</f>
        <v>#REF!</v>
      </c>
      <c r="AK1061" s="16"/>
      <c r="AL1061" s="9">
        <f t="shared" si="232"/>
        <v>180672106.54</v>
      </c>
      <c r="AM1061" s="16"/>
      <c r="AN1061" s="16"/>
      <c r="AO1061" s="16"/>
      <c r="AP1061" s="16"/>
      <c r="AQ1061" s="12" t="e">
        <f>#REF!+#REF!+#REF!</f>
        <v>#REF!</v>
      </c>
      <c r="AR1061" s="12">
        <f t="shared" si="229"/>
        <v>-1295794.51</v>
      </c>
      <c r="AS1061" s="12" t="e">
        <f>#REF!-AU1061+#REF!+#REF!</f>
        <v>#REF!</v>
      </c>
      <c r="AT1061" s="12" t="e">
        <f>AS1061-VLOOKUP(A1061,[1]选股结果!$A$2:$BJ$3005,48,FALSE)*0.08</f>
        <v>#REF!</v>
      </c>
      <c r="AU1061" s="12">
        <f t="shared" si="233"/>
        <v>1504577.36</v>
      </c>
      <c r="AV1061" s="12" t="e">
        <f>#REF!+S1061+H1061</f>
        <v>#REF!</v>
      </c>
      <c r="AW1061" s="12" t="e">
        <f t="shared" si="234"/>
        <v>#REF!</v>
      </c>
      <c r="AX1061" s="12" t="e">
        <f t="shared" si="235"/>
        <v>#REF!</v>
      </c>
      <c r="AY1061" s="12" t="e">
        <f t="shared" si="236"/>
        <v>#REF!</v>
      </c>
      <c r="AZ1061" s="12">
        <f t="shared" si="230"/>
        <v>-4067256217.79</v>
      </c>
      <c r="BA1061" s="12">
        <f t="shared" si="231"/>
        <v>96278108.8699998</v>
      </c>
      <c r="BB1061" s="12" t="e">
        <f t="shared" si="237"/>
        <v>#REF!</v>
      </c>
    </row>
    <row r="1062" spans="1:54">
      <c r="A1062" s="5" t="s">
        <v>2173</v>
      </c>
      <c r="B1062" s="5" t="s">
        <v>2174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238"/>
        <v>4025093807.13</v>
      </c>
      <c r="AF1062" s="9">
        <f t="shared" si="239"/>
        <v>3519487908.73</v>
      </c>
      <c r="AG1062" s="9">
        <f t="shared" si="240"/>
        <v>504573696.54</v>
      </c>
      <c r="AH1062" s="9">
        <f t="shared" si="241"/>
        <v>496170657.52</v>
      </c>
      <c r="AI1062" s="9">
        <f t="shared" si="242"/>
        <v>429216679.39</v>
      </c>
      <c r="AJ1062" s="12" t="e">
        <f>#REF!-A1062</f>
        <v>#REF!</v>
      </c>
      <c r="AK1062" s="16"/>
      <c r="AL1062" s="9">
        <f t="shared" si="232"/>
        <v>230399273.02</v>
      </c>
      <c r="AM1062" s="16"/>
      <c r="AN1062" s="16"/>
      <c r="AO1062" s="16"/>
      <c r="AP1062" s="16"/>
      <c r="AQ1062" s="12" t="e">
        <f>#REF!+#REF!+#REF!</f>
        <v>#REF!</v>
      </c>
      <c r="AR1062" s="12">
        <f t="shared" si="229"/>
        <v>-96870</v>
      </c>
      <c r="AS1062" s="12" t="e">
        <f>#REF!-AU1062+#REF!+#REF!</f>
        <v>#REF!</v>
      </c>
      <c r="AT1062" s="12" t="e">
        <f>AS1062-VLOOKUP(A1062,[1]选股结果!$A$2:$BJ$3005,48,FALSE)*0.08</f>
        <v>#REF!</v>
      </c>
      <c r="AU1062" s="12">
        <f t="shared" si="233"/>
        <v>66953978.13</v>
      </c>
      <c r="AV1062" s="12" t="e">
        <f>#REF!+S1062+H1062</f>
        <v>#REF!</v>
      </c>
      <c r="AW1062" s="12" t="e">
        <f t="shared" si="234"/>
        <v>#REF!</v>
      </c>
      <c r="AX1062" s="12" t="e">
        <f t="shared" si="235"/>
        <v>#REF!</v>
      </c>
      <c r="AY1062" s="12" t="e">
        <f t="shared" si="236"/>
        <v>#REF!</v>
      </c>
      <c r="AZ1062" s="12">
        <f t="shared" si="230"/>
        <v>-4090636632.95</v>
      </c>
      <c r="BA1062" s="12">
        <f t="shared" si="231"/>
        <v>504573696.54</v>
      </c>
      <c r="BB1062" s="12" t="e">
        <f t="shared" si="237"/>
        <v>#REF!</v>
      </c>
    </row>
    <row r="1063" spans="1:54">
      <c r="A1063" s="5" t="s">
        <v>2175</v>
      </c>
      <c r="B1063" s="5" t="s">
        <v>2176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238"/>
        <v>4019340205.23</v>
      </c>
      <c r="AF1063" s="9">
        <f t="shared" si="239"/>
        <v>3290362008</v>
      </c>
      <c r="AG1063" s="9">
        <f t="shared" si="240"/>
        <v>842906834.02</v>
      </c>
      <c r="AH1063" s="9">
        <f t="shared" si="241"/>
        <v>831922133.75</v>
      </c>
      <c r="AI1063" s="9">
        <f t="shared" si="242"/>
        <v>690492461.13</v>
      </c>
      <c r="AJ1063" s="12" t="e">
        <f>#REF!-A1063</f>
        <v>#REF!</v>
      </c>
      <c r="AK1063" s="16"/>
      <c r="AL1063" s="9">
        <f t="shared" si="232"/>
        <v>181305351.3</v>
      </c>
      <c r="AM1063" s="16"/>
      <c r="AN1063" s="16"/>
      <c r="AO1063" s="16"/>
      <c r="AP1063" s="16"/>
      <c r="AQ1063" s="12" t="e">
        <f>#REF!+#REF!+#REF!</f>
        <v>#REF!</v>
      </c>
      <c r="AR1063" s="12">
        <f t="shared" si="229"/>
        <v>-364588.77</v>
      </c>
      <c r="AS1063" s="12" t="e">
        <f>#REF!-AU1063+#REF!+#REF!</f>
        <v>#REF!</v>
      </c>
      <c r="AT1063" s="12" t="e">
        <f>AS1063-VLOOKUP(A1063,[1]选股结果!$A$2:$BJ$3005,48,FALSE)*0.08</f>
        <v>#REF!</v>
      </c>
      <c r="AU1063" s="12">
        <f t="shared" si="233"/>
        <v>141429672.62</v>
      </c>
      <c r="AV1063" s="12" t="e">
        <f>#REF!+S1063+H1063</f>
        <v>#REF!</v>
      </c>
      <c r="AW1063" s="12" t="e">
        <f t="shared" si="234"/>
        <v>#REF!</v>
      </c>
      <c r="AX1063" s="12" t="e">
        <f t="shared" si="235"/>
        <v>#REF!</v>
      </c>
      <c r="AY1063" s="12" t="e">
        <f t="shared" si="236"/>
        <v>#REF!</v>
      </c>
      <c r="AZ1063" s="12">
        <f t="shared" si="230"/>
        <v>-4165741896.36</v>
      </c>
      <c r="BA1063" s="12">
        <f t="shared" si="231"/>
        <v>842906834.02</v>
      </c>
      <c r="BB1063" s="12" t="e">
        <f t="shared" si="237"/>
        <v>#REF!</v>
      </c>
    </row>
    <row r="1064" spans="1:54">
      <c r="A1064" s="5" t="s">
        <v>2177</v>
      </c>
      <c r="B1064" s="5" t="s">
        <v>2178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238"/>
        <v>3999987224.5</v>
      </c>
      <c r="AF1064" s="9">
        <f t="shared" si="239"/>
        <v>3814519680.22</v>
      </c>
      <c r="AG1064" s="9">
        <f t="shared" si="240"/>
        <v>143265687.09</v>
      </c>
      <c r="AH1064" s="9">
        <f t="shared" si="241"/>
        <v>140993197.65</v>
      </c>
      <c r="AI1064" s="9">
        <f t="shared" si="242"/>
        <v>112210158.47</v>
      </c>
      <c r="AJ1064" s="12" t="e">
        <f>#REF!-A1064</f>
        <v>#REF!</v>
      </c>
      <c r="AK1064" s="16"/>
      <c r="AL1064" s="9">
        <f t="shared" si="232"/>
        <v>152056745.76</v>
      </c>
      <c r="AM1064" s="16"/>
      <c r="AN1064" s="16"/>
      <c r="AO1064" s="16"/>
      <c r="AP1064" s="16"/>
      <c r="AQ1064" s="12" t="e">
        <f>#REF!+#REF!+#REF!</f>
        <v>#REF!</v>
      </c>
      <c r="AR1064" s="12">
        <f t="shared" si="229"/>
        <v>-511060.45</v>
      </c>
      <c r="AS1064" s="12" t="e">
        <f>#REF!-AU1064+#REF!+#REF!</f>
        <v>#REF!</v>
      </c>
      <c r="AT1064" s="12" t="e">
        <f>AS1064-VLOOKUP(A1064,[1]选股结果!$A$2:$BJ$3005,48,FALSE)*0.08</f>
        <v>#REF!</v>
      </c>
      <c r="AU1064" s="12">
        <f t="shared" si="233"/>
        <v>28783039.18</v>
      </c>
      <c r="AV1064" s="12" t="e">
        <f>#REF!+S1064+H1064</f>
        <v>#REF!</v>
      </c>
      <c r="AW1064" s="12" t="e">
        <f t="shared" si="234"/>
        <v>#REF!</v>
      </c>
      <c r="AX1064" s="12" t="e">
        <f t="shared" si="235"/>
        <v>#REF!</v>
      </c>
      <c r="AY1064" s="12" t="e">
        <f t="shared" si="236"/>
        <v>#REF!</v>
      </c>
      <c r="AZ1064" s="12">
        <f t="shared" si="230"/>
        <v>-4041012445.39</v>
      </c>
      <c r="BA1064" s="12">
        <f t="shared" si="231"/>
        <v>143265687.09</v>
      </c>
      <c r="BB1064" s="12" t="e">
        <f t="shared" si="237"/>
        <v>#REF!</v>
      </c>
    </row>
    <row r="1065" spans="1:54">
      <c r="A1065" s="5" t="s">
        <v>2179</v>
      </c>
      <c r="B1065" s="5" t="s">
        <v>2180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238"/>
        <v>3998576041.29</v>
      </c>
      <c r="AF1065" s="9">
        <f t="shared" si="239"/>
        <v>3387843926.52</v>
      </c>
      <c r="AG1065" s="9">
        <f t="shared" si="240"/>
        <v>570187668.11</v>
      </c>
      <c r="AH1065" s="9">
        <f t="shared" si="241"/>
        <v>578412164.28</v>
      </c>
      <c r="AI1065" s="9">
        <f t="shared" si="242"/>
        <v>469645198.38</v>
      </c>
      <c r="AJ1065" s="12" t="e">
        <f>#REF!-A1065</f>
        <v>#REF!</v>
      </c>
      <c r="AK1065" s="16"/>
      <c r="AL1065" s="9">
        <f t="shared" si="232"/>
        <v>1087039461.02</v>
      </c>
      <c r="AM1065" s="16"/>
      <c r="AN1065" s="16"/>
      <c r="AO1065" s="16"/>
      <c r="AP1065" s="16"/>
      <c r="AQ1065" s="12" t="e">
        <f>#REF!+#REF!+#REF!</f>
        <v>#REF!</v>
      </c>
      <c r="AR1065" s="12">
        <f t="shared" si="229"/>
        <v>-12098213.78</v>
      </c>
      <c r="AS1065" s="12" t="e">
        <f>#REF!-AU1065+#REF!+#REF!</f>
        <v>#REF!</v>
      </c>
      <c r="AT1065" s="12" t="e">
        <f>AS1065-VLOOKUP(A1065,[1]选股结果!$A$2:$BJ$3005,48,FALSE)*0.08</f>
        <v>#REF!</v>
      </c>
      <c r="AU1065" s="12">
        <f t="shared" si="233"/>
        <v>108766965.9</v>
      </c>
      <c r="AV1065" s="12" t="e">
        <f>#REF!+S1065+H1065</f>
        <v>#REF!</v>
      </c>
      <c r="AW1065" s="12" t="e">
        <f t="shared" si="234"/>
        <v>#REF!</v>
      </c>
      <c r="AX1065" s="12" t="e">
        <f t="shared" si="235"/>
        <v>#REF!</v>
      </c>
      <c r="AY1065" s="12" t="e">
        <f t="shared" si="236"/>
        <v>#REF!</v>
      </c>
      <c r="AZ1065" s="12">
        <f t="shared" si="230"/>
        <v>-4081470773.89</v>
      </c>
      <c r="BA1065" s="12">
        <f t="shared" si="231"/>
        <v>570187668.11</v>
      </c>
      <c r="BB1065" s="12" t="e">
        <f t="shared" si="237"/>
        <v>#REF!</v>
      </c>
    </row>
    <row r="1066" spans="1:54">
      <c r="A1066" s="5" t="s">
        <v>2181</v>
      </c>
      <c r="B1066" s="5" t="s">
        <v>2182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238"/>
        <v>3995542385.72</v>
      </c>
      <c r="AF1066" s="9">
        <f t="shared" si="239"/>
        <v>3125188082.99</v>
      </c>
      <c r="AG1066" s="9">
        <f t="shared" si="240"/>
        <v>837705888.469999</v>
      </c>
      <c r="AH1066" s="9">
        <f t="shared" si="241"/>
        <v>836879488.829999</v>
      </c>
      <c r="AI1066" s="9">
        <f t="shared" si="242"/>
        <v>703928400.819999</v>
      </c>
      <c r="AJ1066" s="12" t="e">
        <f>#REF!-A1066</f>
        <v>#REF!</v>
      </c>
      <c r="AK1066" s="16"/>
      <c r="AL1066" s="9">
        <f t="shared" si="232"/>
        <v>166286666.55</v>
      </c>
      <c r="AM1066" s="16"/>
      <c r="AN1066" s="16"/>
      <c r="AO1066" s="16"/>
      <c r="AP1066" s="16"/>
      <c r="AQ1066" s="12" t="e">
        <f>#REF!+#REF!+#REF!</f>
        <v>#REF!</v>
      </c>
      <c r="AR1066" s="12">
        <f t="shared" si="229"/>
        <v>-113541.41</v>
      </c>
      <c r="AS1066" s="12" t="e">
        <f>#REF!-AU1066+#REF!+#REF!</f>
        <v>#REF!</v>
      </c>
      <c r="AT1066" s="12" t="e">
        <f>AS1066-VLOOKUP(A1066,[1]选股结果!$A$2:$BJ$3005,48,FALSE)*0.08</f>
        <v>#REF!</v>
      </c>
      <c r="AU1066" s="12">
        <f t="shared" si="233"/>
        <v>132951088.01</v>
      </c>
      <c r="AV1066" s="12" t="e">
        <f>#REF!+S1066+H1066</f>
        <v>#REF!</v>
      </c>
      <c r="AW1066" s="12" t="e">
        <f t="shared" si="234"/>
        <v>#REF!</v>
      </c>
      <c r="AX1066" s="12" t="e">
        <f t="shared" si="235"/>
        <v>#REF!</v>
      </c>
      <c r="AY1066" s="12" t="e">
        <f t="shared" si="236"/>
        <v>#REF!</v>
      </c>
      <c r="AZ1066" s="12">
        <f t="shared" si="230"/>
        <v>-4132221073.55</v>
      </c>
      <c r="BA1066" s="12">
        <f t="shared" si="231"/>
        <v>837705888.469999</v>
      </c>
      <c r="BB1066" s="12" t="e">
        <f t="shared" si="237"/>
        <v>#REF!</v>
      </c>
    </row>
    <row r="1067" spans="1:54">
      <c r="A1067" s="5" t="s">
        <v>2183</v>
      </c>
      <c r="B1067" s="5" t="s">
        <v>2184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238"/>
        <v>3985925502.72</v>
      </c>
      <c r="AF1067" s="9">
        <f t="shared" si="239"/>
        <v>3566225518.78</v>
      </c>
      <c r="AG1067" s="9">
        <f t="shared" si="240"/>
        <v>446997634.95</v>
      </c>
      <c r="AH1067" s="9">
        <f t="shared" si="241"/>
        <v>421112772.77</v>
      </c>
      <c r="AI1067" s="9">
        <f t="shared" si="242"/>
        <v>356669628.09</v>
      </c>
      <c r="AJ1067" s="12" t="e">
        <f>#REF!-A1067</f>
        <v>#REF!</v>
      </c>
      <c r="AK1067" s="16"/>
      <c r="AL1067" s="9">
        <f t="shared" si="232"/>
        <v>243600682.59</v>
      </c>
      <c r="AM1067" s="16"/>
      <c r="AN1067" s="16"/>
      <c r="AO1067" s="16"/>
      <c r="AP1067" s="16"/>
      <c r="AQ1067" s="12" t="e">
        <f>#REF!+#REF!+#REF!</f>
        <v>#REF!</v>
      </c>
      <c r="AR1067" s="12">
        <f t="shared" si="229"/>
        <v>-4198611.59</v>
      </c>
      <c r="AS1067" s="12" t="e">
        <f>#REF!-AU1067+#REF!+#REF!</f>
        <v>#REF!</v>
      </c>
      <c r="AT1067" s="12" t="e">
        <f>AS1067-VLOOKUP(A1067,[1]选股结果!$A$2:$BJ$3005,48,FALSE)*0.08</f>
        <v>#REF!</v>
      </c>
      <c r="AU1067" s="12">
        <f t="shared" si="233"/>
        <v>64443144.68</v>
      </c>
      <c r="AV1067" s="12" t="e">
        <f>#REF!+S1067+H1067</f>
        <v>#REF!</v>
      </c>
      <c r="AW1067" s="12" t="e">
        <f t="shared" si="234"/>
        <v>#REF!</v>
      </c>
      <c r="AX1067" s="12" t="e">
        <f t="shared" si="235"/>
        <v>#REF!</v>
      </c>
      <c r="AY1067" s="12" t="e">
        <f t="shared" si="236"/>
        <v>#REF!</v>
      </c>
      <c r="AZ1067" s="12">
        <f t="shared" si="230"/>
        <v>-4097536260.6</v>
      </c>
      <c r="BA1067" s="12">
        <f t="shared" si="231"/>
        <v>446997634.95</v>
      </c>
      <c r="BB1067" s="12" t="e">
        <f t="shared" si="237"/>
        <v>#REF!</v>
      </c>
    </row>
    <row r="1068" spans="1:54">
      <c r="A1068" s="5" t="s">
        <v>2185</v>
      </c>
      <c r="B1068" s="5" t="s">
        <v>2186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238"/>
        <v>3984897566.77</v>
      </c>
      <c r="AF1068" s="9">
        <f t="shared" si="239"/>
        <v>2824240023.13</v>
      </c>
      <c r="AG1068" s="9">
        <f t="shared" si="240"/>
        <v>1189575410.69</v>
      </c>
      <c r="AH1068" s="9">
        <f t="shared" si="241"/>
        <v>1186306932.59</v>
      </c>
      <c r="AI1068" s="9">
        <f t="shared" si="242"/>
        <v>991228437.02</v>
      </c>
      <c r="AJ1068" s="12" t="e">
        <f>#REF!-A1068</f>
        <v>#REF!</v>
      </c>
      <c r="AK1068" s="16"/>
      <c r="AL1068" s="9">
        <f t="shared" si="232"/>
        <v>245587200.57</v>
      </c>
      <c r="AM1068" s="16"/>
      <c r="AN1068" s="16"/>
      <c r="AO1068" s="16"/>
      <c r="AP1068" s="16"/>
      <c r="AQ1068" s="12" t="e">
        <f>#REF!+#REF!+#REF!</f>
        <v>#REF!</v>
      </c>
      <c r="AR1068" s="12">
        <f t="shared" si="229"/>
        <v>-2277098.58</v>
      </c>
      <c r="AS1068" s="12" t="e">
        <f>#REF!-AU1068+#REF!+#REF!</f>
        <v>#REF!</v>
      </c>
      <c r="AT1068" s="12" t="e">
        <f>AS1068-VLOOKUP(A1068,[1]选股结果!$A$2:$BJ$3005,48,FALSE)*0.08</f>
        <v>#REF!</v>
      </c>
      <c r="AU1068" s="12">
        <f t="shared" si="233"/>
        <v>195078495.57</v>
      </c>
      <c r="AV1068" s="12" t="e">
        <f>#REF!+S1068+H1068</f>
        <v>#REF!</v>
      </c>
      <c r="AW1068" s="12" t="e">
        <f t="shared" si="234"/>
        <v>#REF!</v>
      </c>
      <c r="AX1068" s="12" t="e">
        <f t="shared" si="235"/>
        <v>#REF!</v>
      </c>
      <c r="AY1068" s="12" t="e">
        <f t="shared" si="236"/>
        <v>#REF!</v>
      </c>
      <c r="AZ1068" s="12">
        <f t="shared" si="230"/>
        <v>-4144073657.84</v>
      </c>
      <c r="BA1068" s="12">
        <f t="shared" si="231"/>
        <v>1189575410.69</v>
      </c>
      <c r="BB1068" s="12" t="e">
        <f t="shared" si="237"/>
        <v>#REF!</v>
      </c>
    </row>
    <row r="1069" spans="1:54">
      <c r="A1069" s="5" t="s">
        <v>2187</v>
      </c>
      <c r="B1069" s="5" t="s">
        <v>2188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238"/>
        <v>3973832169.52</v>
      </c>
      <c r="AF1069" s="9">
        <f t="shared" si="239"/>
        <v>1685161256.67</v>
      </c>
      <c r="AG1069" s="9">
        <f t="shared" si="240"/>
        <v>2519394222.83</v>
      </c>
      <c r="AH1069" s="9">
        <f t="shared" si="241"/>
        <v>2531074863.79</v>
      </c>
      <c r="AI1069" s="9">
        <f t="shared" si="242"/>
        <v>1944568710.49</v>
      </c>
      <c r="AJ1069" s="12" t="e">
        <f>#REF!-A1069</f>
        <v>#REF!</v>
      </c>
      <c r="AK1069" s="16"/>
      <c r="AL1069" s="9">
        <f t="shared" si="232"/>
        <v>146208788.46</v>
      </c>
      <c r="AM1069" s="16"/>
      <c r="AN1069" s="16"/>
      <c r="AO1069" s="16"/>
      <c r="AP1069" s="16"/>
      <c r="AQ1069" s="12" t="e">
        <f>#REF!+#REF!+#REF!</f>
        <v>#REF!</v>
      </c>
      <c r="AR1069" s="12">
        <f t="shared" si="229"/>
        <v>-14274222.18</v>
      </c>
      <c r="AS1069" s="12" t="e">
        <f>#REF!-AU1069+#REF!+#REF!</f>
        <v>#REF!</v>
      </c>
      <c r="AT1069" s="12" t="e">
        <f>AS1069-VLOOKUP(A1069,[1]选股结果!$A$2:$BJ$3005,48,FALSE)*0.08</f>
        <v>#REF!</v>
      </c>
      <c r="AU1069" s="12">
        <f t="shared" si="233"/>
        <v>586506153.3</v>
      </c>
      <c r="AV1069" s="12" t="e">
        <f>#REF!+S1069+H1069</f>
        <v>#REF!</v>
      </c>
      <c r="AW1069" s="12" t="e">
        <f t="shared" si="234"/>
        <v>#REF!</v>
      </c>
      <c r="AX1069" s="12" t="e">
        <f t="shared" si="235"/>
        <v>#REF!</v>
      </c>
      <c r="AY1069" s="12" t="e">
        <f t="shared" si="236"/>
        <v>#REF!</v>
      </c>
      <c r="AZ1069" s="12">
        <f t="shared" si="230"/>
        <v>-4732792624.01</v>
      </c>
      <c r="BA1069" s="12">
        <f t="shared" si="231"/>
        <v>2519394222.83</v>
      </c>
      <c r="BB1069" s="12" t="e">
        <f t="shared" si="237"/>
        <v>#REF!</v>
      </c>
    </row>
    <row r="1070" spans="1:54">
      <c r="A1070" s="5" t="s">
        <v>2189</v>
      </c>
      <c r="B1070" s="5" t="s">
        <v>2190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238"/>
        <v>3973427384.84</v>
      </c>
      <c r="AF1070" s="9">
        <f t="shared" si="239"/>
        <v>3823345665.52</v>
      </c>
      <c r="AG1070" s="9">
        <f t="shared" si="240"/>
        <v>148381839.08</v>
      </c>
      <c r="AH1070" s="9">
        <f t="shared" si="241"/>
        <v>136009446.51</v>
      </c>
      <c r="AI1070" s="9">
        <f t="shared" si="242"/>
        <v>116768397.66</v>
      </c>
      <c r="AJ1070" s="12" t="e">
        <f>#REF!-A1070</f>
        <v>#REF!</v>
      </c>
      <c r="AK1070" s="16"/>
      <c r="AL1070" s="9">
        <f t="shared" si="232"/>
        <v>117866397.98</v>
      </c>
      <c r="AM1070" s="16"/>
      <c r="AN1070" s="16"/>
      <c r="AO1070" s="16"/>
      <c r="AP1070" s="16"/>
      <c r="AQ1070" s="12" t="e">
        <f>#REF!+#REF!+#REF!</f>
        <v>#REF!</v>
      </c>
      <c r="AR1070" s="12">
        <f t="shared" si="229"/>
        <v>-1619291.93</v>
      </c>
      <c r="AS1070" s="12" t="e">
        <f>#REF!-AU1070+#REF!+#REF!</f>
        <v>#REF!</v>
      </c>
      <c r="AT1070" s="12" t="e">
        <f>AS1070-VLOOKUP(A1070,[1]选股结果!$A$2:$BJ$3005,48,FALSE)*0.08</f>
        <v>#REF!</v>
      </c>
      <c r="AU1070" s="12">
        <f t="shared" si="233"/>
        <v>19241048.85</v>
      </c>
      <c r="AV1070" s="12" t="e">
        <f>#REF!+S1070+H1070</f>
        <v>#REF!</v>
      </c>
      <c r="AW1070" s="12" t="e">
        <f t="shared" si="234"/>
        <v>#REF!</v>
      </c>
      <c r="AX1070" s="12" t="e">
        <f t="shared" si="235"/>
        <v>#REF!</v>
      </c>
      <c r="AY1070" s="12" t="e">
        <f t="shared" si="236"/>
        <v>#REF!</v>
      </c>
      <c r="AZ1070" s="12">
        <f t="shared" si="230"/>
        <v>-4149949913.71</v>
      </c>
      <c r="BA1070" s="12">
        <f t="shared" si="231"/>
        <v>148381839.08</v>
      </c>
      <c r="BB1070" s="12" t="e">
        <f t="shared" si="237"/>
        <v>#REF!</v>
      </c>
    </row>
    <row r="1071" spans="1:54">
      <c r="A1071" s="5" t="s">
        <v>2191</v>
      </c>
      <c r="B1071" s="5" t="s">
        <v>2192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238"/>
        <v>3970886249.6</v>
      </c>
      <c r="AF1071" s="9">
        <f t="shared" si="239"/>
        <v>3734811313.73</v>
      </c>
      <c r="AG1071" s="9">
        <f t="shared" si="240"/>
        <v>299106179.79</v>
      </c>
      <c r="AH1071" s="9">
        <f t="shared" si="241"/>
        <v>298979262.81</v>
      </c>
      <c r="AI1071" s="9">
        <f t="shared" si="242"/>
        <v>257470207.75</v>
      </c>
      <c r="AJ1071" s="12" t="e">
        <f>#REF!-A1071</f>
        <v>#REF!</v>
      </c>
      <c r="AK1071" s="16"/>
      <c r="AL1071" s="9">
        <f t="shared" si="232"/>
        <v>476772682.51</v>
      </c>
      <c r="AM1071" s="16"/>
      <c r="AN1071" s="16"/>
      <c r="AO1071" s="16"/>
      <c r="AP1071" s="16"/>
      <c r="AQ1071" s="12" t="e">
        <f>#REF!+#REF!+#REF!</f>
        <v>#REF!</v>
      </c>
      <c r="AR1071" s="12">
        <f t="shared" si="229"/>
        <v>-261351.22</v>
      </c>
      <c r="AS1071" s="12" t="e">
        <f>#REF!-AU1071+#REF!+#REF!</f>
        <v>#REF!</v>
      </c>
      <c r="AT1071" s="12" t="e">
        <f>AS1071-VLOOKUP(A1071,[1]选股结果!$A$2:$BJ$3005,48,FALSE)*0.08</f>
        <v>#REF!</v>
      </c>
      <c r="AU1071" s="12">
        <f t="shared" si="233"/>
        <v>41509055.06</v>
      </c>
      <c r="AV1071" s="12" t="e">
        <f>#REF!+S1071+H1071</f>
        <v>#REF!</v>
      </c>
      <c r="AW1071" s="12" t="e">
        <f t="shared" si="234"/>
        <v>#REF!</v>
      </c>
      <c r="AX1071" s="12" t="e">
        <f t="shared" si="235"/>
        <v>#REF!</v>
      </c>
      <c r="AY1071" s="12" t="e">
        <f t="shared" si="236"/>
        <v>#REF!</v>
      </c>
      <c r="AZ1071" s="12">
        <f t="shared" si="230"/>
        <v>-4054054817.27</v>
      </c>
      <c r="BA1071" s="12">
        <f t="shared" si="231"/>
        <v>299106179.79</v>
      </c>
      <c r="BB1071" s="12" t="e">
        <f t="shared" si="237"/>
        <v>#REF!</v>
      </c>
    </row>
    <row r="1072" spans="1:54">
      <c r="A1072" s="5" t="s">
        <v>2193</v>
      </c>
      <c r="B1072" s="5" t="s">
        <v>2194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238"/>
        <v>3966387279.53</v>
      </c>
      <c r="AF1072" s="9">
        <f t="shared" si="239"/>
        <v>31928776.44</v>
      </c>
      <c r="AG1072" s="9">
        <f t="shared" si="240"/>
        <v>4930379780.34</v>
      </c>
      <c r="AH1072" s="9">
        <f t="shared" si="241"/>
        <v>4915205516.06</v>
      </c>
      <c r="AI1072" s="9">
        <f t="shared" si="242"/>
        <v>4506629129.44</v>
      </c>
      <c r="AJ1072" s="12" t="e">
        <f>#REF!-A1072</f>
        <v>#REF!</v>
      </c>
      <c r="AK1072" s="16"/>
      <c r="AL1072" s="9">
        <f t="shared" si="232"/>
        <v>47103040.72</v>
      </c>
      <c r="AM1072" s="16"/>
      <c r="AN1072" s="16"/>
      <c r="AO1072" s="16"/>
      <c r="AP1072" s="16"/>
      <c r="AQ1072" s="12" t="e">
        <f>#REF!+#REF!+#REF!</f>
        <v>#REF!</v>
      </c>
      <c r="AR1072" s="12">
        <f t="shared" si="229"/>
        <v>-898563.01</v>
      </c>
      <c r="AS1072" s="12" t="e">
        <f>#REF!-AU1072+#REF!+#REF!</f>
        <v>#REF!</v>
      </c>
      <c r="AT1072" s="12" t="e">
        <f>AS1072-VLOOKUP(A1072,[1]选股结果!$A$2:$BJ$3005,48,FALSE)*0.08</f>
        <v>#REF!</v>
      </c>
      <c r="AU1072" s="12">
        <f t="shared" si="233"/>
        <v>408576386.620001</v>
      </c>
      <c r="AV1072" s="12" t="e">
        <f>#REF!+S1072+H1072</f>
        <v>#REF!</v>
      </c>
      <c r="AW1072" s="12" t="e">
        <f t="shared" si="234"/>
        <v>#REF!</v>
      </c>
      <c r="AX1072" s="12" t="e">
        <f t="shared" si="235"/>
        <v>#REF!</v>
      </c>
      <c r="AY1072" s="12" t="e">
        <f t="shared" si="236"/>
        <v>#REF!</v>
      </c>
      <c r="AZ1072" s="12">
        <f t="shared" si="230"/>
        <v>-4360006280.01</v>
      </c>
      <c r="BA1072" s="12">
        <f t="shared" si="231"/>
        <v>4930379780.34</v>
      </c>
      <c r="BB1072" s="12" t="e">
        <f t="shared" si="237"/>
        <v>#REF!</v>
      </c>
    </row>
    <row r="1073" spans="1:54">
      <c r="A1073" s="5" t="s">
        <v>2195</v>
      </c>
      <c r="B1073" s="5" t="s">
        <v>2196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238"/>
        <v>3964970855</v>
      </c>
      <c r="AF1073" s="9">
        <f t="shared" si="239"/>
        <v>3666131887.26</v>
      </c>
      <c r="AG1073" s="9">
        <f t="shared" si="240"/>
        <v>297238076.839999</v>
      </c>
      <c r="AH1073" s="9">
        <f t="shared" si="241"/>
        <v>297090489.469999</v>
      </c>
      <c r="AI1073" s="9">
        <f t="shared" si="242"/>
        <v>242751663.499999</v>
      </c>
      <c r="AJ1073" s="12" t="e">
        <f>#REF!-A1073</f>
        <v>#REF!</v>
      </c>
      <c r="AK1073" s="16"/>
      <c r="AL1073" s="9">
        <f t="shared" si="232"/>
        <v>1147952629.45</v>
      </c>
      <c r="AM1073" s="16"/>
      <c r="AN1073" s="16"/>
      <c r="AO1073" s="16"/>
      <c r="AP1073" s="16"/>
      <c r="AQ1073" s="12" t="e">
        <f>#REF!+#REF!+#REF!</f>
        <v>#REF!</v>
      </c>
      <c r="AR1073" s="12">
        <f t="shared" si="229"/>
        <v>-4765288.14</v>
      </c>
      <c r="AS1073" s="12" t="e">
        <f>#REF!-AU1073+#REF!+#REF!</f>
        <v>#REF!</v>
      </c>
      <c r="AT1073" s="12" t="e">
        <f>AS1073-VLOOKUP(A1073,[1]选股结果!$A$2:$BJ$3005,48,FALSE)*0.08</f>
        <v>#REF!</v>
      </c>
      <c r="AU1073" s="12">
        <f t="shared" si="233"/>
        <v>54338825.97</v>
      </c>
      <c r="AV1073" s="12" t="e">
        <f>#REF!+S1073+H1073</f>
        <v>#REF!</v>
      </c>
      <c r="AW1073" s="12" t="e">
        <f t="shared" si="234"/>
        <v>#REF!</v>
      </c>
      <c r="AX1073" s="12" t="e">
        <f t="shared" si="235"/>
        <v>#REF!</v>
      </c>
      <c r="AY1073" s="12" t="e">
        <f t="shared" si="236"/>
        <v>#REF!</v>
      </c>
      <c r="AZ1073" s="12">
        <f t="shared" si="230"/>
        <v>-4012488720.88</v>
      </c>
      <c r="BA1073" s="12">
        <f t="shared" si="231"/>
        <v>297238076.839999</v>
      </c>
      <c r="BB1073" s="12" t="e">
        <f t="shared" si="237"/>
        <v>#REF!</v>
      </c>
    </row>
    <row r="1074" spans="1:54">
      <c r="A1074" s="5" t="s">
        <v>2197</v>
      </c>
      <c r="B1074" s="5" t="s">
        <v>2198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238"/>
        <v>3961754110.29</v>
      </c>
      <c r="AF1074" s="9">
        <f t="shared" si="239"/>
        <v>3832424838.64</v>
      </c>
      <c r="AG1074" s="9">
        <f t="shared" si="240"/>
        <v>-78836107.3600004</v>
      </c>
      <c r="AH1074" s="9">
        <f t="shared" si="241"/>
        <v>-74978193.0800004</v>
      </c>
      <c r="AI1074" s="9">
        <f t="shared" si="242"/>
        <v>-53494391.6400004</v>
      </c>
      <c r="AJ1074" s="12" t="e">
        <f>#REF!-A1074</f>
        <v>#REF!</v>
      </c>
      <c r="AK1074" s="16"/>
      <c r="AL1074" s="9">
        <f t="shared" si="232"/>
        <v>197199128.82</v>
      </c>
      <c r="AM1074" s="16"/>
      <c r="AN1074" s="16"/>
      <c r="AO1074" s="16"/>
      <c r="AP1074" s="16"/>
      <c r="AQ1074" s="12" t="e">
        <f>#REF!+#REF!+#REF!</f>
        <v>#REF!</v>
      </c>
      <c r="AR1074" s="12">
        <f t="shared" si="229"/>
        <v>-4006750.24</v>
      </c>
      <c r="AS1074" s="12" t="e">
        <f>#REF!-AU1074+#REF!+#REF!</f>
        <v>#REF!</v>
      </c>
      <c r="AT1074" s="12" t="e">
        <f>AS1074-VLOOKUP(A1074,[1]选股结果!$A$2:$BJ$3005,48,FALSE)*0.08</f>
        <v>#REF!</v>
      </c>
      <c r="AU1074" s="12">
        <f t="shared" si="233"/>
        <v>-21483801.44</v>
      </c>
      <c r="AV1074" s="12" t="e">
        <f>#REF!+S1074+H1074</f>
        <v>#REF!</v>
      </c>
      <c r="AW1074" s="12" t="e">
        <f t="shared" si="234"/>
        <v>#REF!</v>
      </c>
      <c r="AX1074" s="12" t="e">
        <f t="shared" si="235"/>
        <v>#REF!</v>
      </c>
      <c r="AY1074" s="12" t="e">
        <f t="shared" si="236"/>
        <v>#REF!</v>
      </c>
      <c r="AZ1074" s="12">
        <f t="shared" si="230"/>
        <v>-3936224578.16</v>
      </c>
      <c r="BA1074" s="12">
        <f t="shared" si="231"/>
        <v>-78836107.3600004</v>
      </c>
      <c r="BB1074" s="12" t="e">
        <f t="shared" si="237"/>
        <v>#REF!</v>
      </c>
    </row>
    <row r="1075" spans="1:54">
      <c r="A1075" s="5" t="s">
        <v>2199</v>
      </c>
      <c r="B1075" s="5" t="s">
        <v>2200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238"/>
        <v>3955189341.59</v>
      </c>
      <c r="AF1075" s="9">
        <f t="shared" si="239"/>
        <v>3146314191.97</v>
      </c>
      <c r="AG1075" s="9">
        <f t="shared" si="240"/>
        <v>947885886.21</v>
      </c>
      <c r="AH1075" s="9">
        <f t="shared" si="241"/>
        <v>938785294.9</v>
      </c>
      <c r="AI1075" s="9">
        <f t="shared" si="242"/>
        <v>841575981.16</v>
      </c>
      <c r="AJ1075" s="12" t="e">
        <f>#REF!-A1075</f>
        <v>#REF!</v>
      </c>
      <c r="AK1075" s="16"/>
      <c r="AL1075" s="9">
        <f t="shared" si="232"/>
        <v>346689549.45</v>
      </c>
      <c r="AM1075" s="16"/>
      <c r="AN1075" s="16"/>
      <c r="AO1075" s="16"/>
      <c r="AP1075" s="16"/>
      <c r="AQ1075" s="12" t="e">
        <f>#REF!+#REF!+#REF!</f>
        <v>#REF!</v>
      </c>
      <c r="AR1075" s="12">
        <f t="shared" si="229"/>
        <v>-2789605.76</v>
      </c>
      <c r="AS1075" s="12" t="e">
        <f>#REF!-AU1075+#REF!+#REF!</f>
        <v>#REF!</v>
      </c>
      <c r="AT1075" s="12" t="e">
        <f>AS1075-VLOOKUP(A1075,[1]选股结果!$A$2:$BJ$3005,48,FALSE)*0.08</f>
        <v>#REF!</v>
      </c>
      <c r="AU1075" s="12">
        <f t="shared" si="233"/>
        <v>97209313.74</v>
      </c>
      <c r="AV1075" s="12" t="e">
        <f>#REF!+S1075+H1075</f>
        <v>#REF!</v>
      </c>
      <c r="AW1075" s="12" t="e">
        <f t="shared" si="234"/>
        <v>#REF!</v>
      </c>
      <c r="AX1075" s="12" t="e">
        <f t="shared" si="235"/>
        <v>#REF!</v>
      </c>
      <c r="AY1075" s="12" t="e">
        <f t="shared" si="236"/>
        <v>#REF!</v>
      </c>
      <c r="AZ1075" s="12">
        <f t="shared" si="230"/>
        <v>-4035292330.38</v>
      </c>
      <c r="BA1075" s="12">
        <f t="shared" si="231"/>
        <v>947885886.21</v>
      </c>
      <c r="BB1075" s="12" t="e">
        <f t="shared" si="237"/>
        <v>#REF!</v>
      </c>
    </row>
    <row r="1076" spans="1:54">
      <c r="A1076" s="5" t="s">
        <v>2201</v>
      </c>
      <c r="B1076" s="5" t="s">
        <v>2202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238"/>
        <v>3950398071.39</v>
      </c>
      <c r="AF1076" s="9">
        <f t="shared" si="239"/>
        <v>3768338588.48</v>
      </c>
      <c r="AG1076" s="9">
        <f t="shared" si="240"/>
        <v>198385010.91</v>
      </c>
      <c r="AH1076" s="9">
        <f t="shared" si="241"/>
        <v>194467667.47</v>
      </c>
      <c r="AI1076" s="9">
        <f t="shared" si="242"/>
        <v>165772540.31</v>
      </c>
      <c r="AJ1076" s="12" t="e">
        <f>#REF!-A1076</f>
        <v>#REF!</v>
      </c>
      <c r="AK1076" s="16"/>
      <c r="AL1076" s="9">
        <f t="shared" si="232"/>
        <v>324488944.77</v>
      </c>
      <c r="AM1076" s="16"/>
      <c r="AN1076" s="16"/>
      <c r="AO1076" s="16"/>
      <c r="AP1076" s="16"/>
      <c r="AQ1076" s="12" t="e">
        <f>#REF!+#REF!+#REF!</f>
        <v>#REF!</v>
      </c>
      <c r="AR1076" s="12">
        <f t="shared" si="229"/>
        <v>-1112857.4</v>
      </c>
      <c r="AS1076" s="12" t="e">
        <f>#REF!-AU1076+#REF!+#REF!</f>
        <v>#REF!</v>
      </c>
      <c r="AT1076" s="12" t="e">
        <f>AS1076-VLOOKUP(A1076,[1]选股结果!$A$2:$BJ$3005,48,FALSE)*0.08</f>
        <v>#REF!</v>
      </c>
      <c r="AU1076" s="12">
        <f t="shared" si="233"/>
        <v>28695127.16</v>
      </c>
      <c r="AV1076" s="12" t="e">
        <f>#REF!+S1076+H1076</f>
        <v>#REF!</v>
      </c>
      <c r="AW1076" s="12" t="e">
        <f t="shared" si="234"/>
        <v>#REF!</v>
      </c>
      <c r="AX1076" s="12" t="e">
        <f t="shared" si="235"/>
        <v>#REF!</v>
      </c>
      <c r="AY1076" s="12" t="e">
        <f t="shared" si="236"/>
        <v>#REF!</v>
      </c>
      <c r="AZ1076" s="12">
        <f t="shared" si="230"/>
        <v>-3965386371.76</v>
      </c>
      <c r="BA1076" s="12">
        <f t="shared" si="231"/>
        <v>198385010.91</v>
      </c>
      <c r="BB1076" s="12" t="e">
        <f t="shared" si="237"/>
        <v>#REF!</v>
      </c>
    </row>
    <row r="1077" spans="1:54">
      <c r="A1077" s="5" t="s">
        <v>2203</v>
      </c>
      <c r="B1077" s="5" t="s">
        <v>2204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238"/>
        <v>3949770495.16</v>
      </c>
      <c r="AF1077" s="9">
        <f t="shared" si="239"/>
        <v>3664568752.26</v>
      </c>
      <c r="AG1077" s="9">
        <f t="shared" si="240"/>
        <v>253751830.839999</v>
      </c>
      <c r="AH1077" s="9">
        <f t="shared" si="241"/>
        <v>259687002.269999</v>
      </c>
      <c r="AI1077" s="9">
        <f t="shared" si="242"/>
        <v>254421622.439999</v>
      </c>
      <c r="AJ1077" s="12" t="e">
        <f>#REF!-A1077</f>
        <v>#REF!</v>
      </c>
      <c r="AK1077" s="16"/>
      <c r="AL1077" s="9">
        <f t="shared" si="232"/>
        <v>310056332.21</v>
      </c>
      <c r="AM1077" s="16"/>
      <c r="AN1077" s="16"/>
      <c r="AO1077" s="16"/>
      <c r="AP1077" s="16"/>
      <c r="AQ1077" s="12" t="e">
        <f>#REF!+#REF!+#REF!</f>
        <v>#REF!</v>
      </c>
      <c r="AR1077" s="12">
        <f t="shared" si="229"/>
        <v>-6233035.08</v>
      </c>
      <c r="AS1077" s="12" t="e">
        <f>#REF!-AU1077+#REF!+#REF!</f>
        <v>#REF!</v>
      </c>
      <c r="AT1077" s="12" t="e">
        <f>AS1077-VLOOKUP(A1077,[1]选股结果!$A$2:$BJ$3005,48,FALSE)*0.08</f>
        <v>#REF!</v>
      </c>
      <c r="AU1077" s="12">
        <f t="shared" si="233"/>
        <v>5265379.82999998</v>
      </c>
      <c r="AV1077" s="12" t="e">
        <f>#REF!+S1077+H1077</f>
        <v>#REF!</v>
      </c>
      <c r="AW1077" s="12" t="e">
        <f t="shared" si="234"/>
        <v>#REF!</v>
      </c>
      <c r="AX1077" s="12" t="e">
        <f t="shared" si="235"/>
        <v>#REF!</v>
      </c>
      <c r="AY1077" s="12" t="e">
        <f t="shared" si="236"/>
        <v>#REF!</v>
      </c>
      <c r="AZ1077" s="12">
        <f t="shared" si="230"/>
        <v>-3925196219.64</v>
      </c>
      <c r="BA1077" s="12">
        <f t="shared" si="231"/>
        <v>253751830.839999</v>
      </c>
      <c r="BB1077" s="12" t="e">
        <f t="shared" si="237"/>
        <v>#REF!</v>
      </c>
    </row>
    <row r="1078" spans="1:54">
      <c r="A1078" s="5" t="s">
        <v>2205</v>
      </c>
      <c r="B1078" s="5" t="s">
        <v>2206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238"/>
        <v>3940218003.22</v>
      </c>
      <c r="AF1078" s="9">
        <f t="shared" si="239"/>
        <v>22348103.83</v>
      </c>
      <c r="AG1078" s="9">
        <f t="shared" si="240"/>
        <v>5063907043.27</v>
      </c>
      <c r="AH1078" s="9">
        <f t="shared" si="241"/>
        <v>5065681968.16</v>
      </c>
      <c r="AI1078" s="9">
        <f t="shared" si="242"/>
        <v>4779309575.86</v>
      </c>
      <c r="AJ1078" s="12" t="e">
        <f>#REF!-A1078</f>
        <v>#REF!</v>
      </c>
      <c r="AK1078" s="16"/>
      <c r="AL1078" s="9">
        <f t="shared" si="232"/>
        <v>20573178.94</v>
      </c>
      <c r="AM1078" s="16"/>
      <c r="AN1078" s="16"/>
      <c r="AO1078" s="16"/>
      <c r="AP1078" s="16"/>
      <c r="AQ1078" s="12" t="e">
        <f>#REF!+#REF!+#REF!</f>
        <v>#REF!</v>
      </c>
      <c r="AR1078" s="12">
        <f t="shared" si="229"/>
        <v>-7418215.54</v>
      </c>
      <c r="AS1078" s="12" t="e">
        <f>#REF!-AU1078+#REF!+#REF!</f>
        <v>#REF!</v>
      </c>
      <c r="AT1078" s="12" t="e">
        <f>AS1078-VLOOKUP(A1078,[1]选股结果!$A$2:$BJ$3005,48,FALSE)*0.08</f>
        <v>#REF!</v>
      </c>
      <c r="AU1078" s="12">
        <f t="shared" si="233"/>
        <v>286372392.3</v>
      </c>
      <c r="AV1078" s="12" t="e">
        <f>#REF!+S1078+H1078</f>
        <v>#REF!</v>
      </c>
      <c r="AW1078" s="12" t="e">
        <f t="shared" si="234"/>
        <v>#REF!</v>
      </c>
      <c r="AX1078" s="12" t="e">
        <f t="shared" si="235"/>
        <v>#REF!</v>
      </c>
      <c r="AY1078" s="12" t="e">
        <f t="shared" si="236"/>
        <v>#REF!</v>
      </c>
      <c r="AZ1078" s="12">
        <f t="shared" si="230"/>
        <v>-4217303797.88</v>
      </c>
      <c r="BA1078" s="12">
        <f t="shared" si="231"/>
        <v>5063907043.27</v>
      </c>
      <c r="BB1078" s="12" t="e">
        <f t="shared" si="237"/>
        <v>#REF!</v>
      </c>
    </row>
    <row r="1079" spans="1:54">
      <c r="A1079" s="5" t="s">
        <v>2207</v>
      </c>
      <c r="B1079" s="5" t="s">
        <v>2208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238"/>
        <v>3936939513.95</v>
      </c>
      <c r="AF1079" s="9">
        <f t="shared" si="239"/>
        <v>3824651636.49</v>
      </c>
      <c r="AG1079" s="9">
        <f t="shared" si="240"/>
        <v>121959597.9</v>
      </c>
      <c r="AH1079" s="9">
        <f t="shared" si="241"/>
        <v>127325857.54</v>
      </c>
      <c r="AI1079" s="9">
        <f t="shared" si="242"/>
        <v>89569494.64</v>
      </c>
      <c r="AJ1079" s="12" t="e">
        <f>#REF!-A1079</f>
        <v>#REF!</v>
      </c>
      <c r="AK1079" s="16"/>
      <c r="AL1079" s="9">
        <f t="shared" si="232"/>
        <v>620497948</v>
      </c>
      <c r="AM1079" s="16"/>
      <c r="AN1079" s="16"/>
      <c r="AO1079" s="16"/>
      <c r="AP1079" s="16"/>
      <c r="AQ1079" s="12" t="e">
        <f>#REF!+#REF!+#REF!</f>
        <v>#REF!</v>
      </c>
      <c r="AR1079" s="12">
        <f t="shared" si="229"/>
        <v>-9043281.6</v>
      </c>
      <c r="AS1079" s="12" t="e">
        <f>#REF!-AU1079+#REF!+#REF!</f>
        <v>#REF!</v>
      </c>
      <c r="AT1079" s="12" t="e">
        <f>AS1079-VLOOKUP(A1079,[1]选股结果!$A$2:$BJ$3005,48,FALSE)*0.08</f>
        <v>#REF!</v>
      </c>
      <c r="AU1079" s="12">
        <f t="shared" si="233"/>
        <v>37756362.9</v>
      </c>
      <c r="AV1079" s="12" t="e">
        <f>#REF!+S1079+H1079</f>
        <v>#REF!</v>
      </c>
      <c r="AW1079" s="12" t="e">
        <f t="shared" si="234"/>
        <v>#REF!</v>
      </c>
      <c r="AX1079" s="12" t="e">
        <f t="shared" si="235"/>
        <v>#REF!</v>
      </c>
      <c r="AY1079" s="12" t="e">
        <f t="shared" si="236"/>
        <v>#REF!</v>
      </c>
      <c r="AZ1079" s="12">
        <f t="shared" si="230"/>
        <v>-4104315579.48</v>
      </c>
      <c r="BA1079" s="12">
        <f t="shared" si="231"/>
        <v>121959597.9</v>
      </c>
      <c r="BB1079" s="12" t="e">
        <f t="shared" si="237"/>
        <v>#REF!</v>
      </c>
    </row>
    <row r="1080" spans="1:54">
      <c r="A1080" s="5" t="s">
        <v>2209</v>
      </c>
      <c r="B1080" s="5" t="s">
        <v>2210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238"/>
        <v>3936480032.72</v>
      </c>
      <c r="AF1080" s="9">
        <f t="shared" si="239"/>
        <v>3963703054.16</v>
      </c>
      <c r="AG1080" s="9">
        <f t="shared" si="240"/>
        <v>10481173.3299995</v>
      </c>
      <c r="AH1080" s="9">
        <f t="shared" si="241"/>
        <v>8018882.9999995</v>
      </c>
      <c r="AI1080" s="9">
        <f t="shared" si="242"/>
        <v>875307.3199995</v>
      </c>
      <c r="AJ1080" s="12" t="e">
        <f>#REF!-A1080</f>
        <v>#REF!</v>
      </c>
      <c r="AK1080" s="16"/>
      <c r="AL1080" s="9">
        <f t="shared" si="232"/>
        <v>174925859.16</v>
      </c>
      <c r="AM1080" s="16"/>
      <c r="AN1080" s="16"/>
      <c r="AO1080" s="16"/>
      <c r="AP1080" s="16"/>
      <c r="AQ1080" s="12" t="e">
        <f>#REF!+#REF!+#REF!</f>
        <v>#REF!</v>
      </c>
      <c r="AR1080" s="12">
        <f t="shared" si="229"/>
        <v>-207676.12</v>
      </c>
      <c r="AS1080" s="12" t="e">
        <f>#REF!-AU1080+#REF!+#REF!</f>
        <v>#REF!</v>
      </c>
      <c r="AT1080" s="12" t="e">
        <f>AS1080-VLOOKUP(A1080,[1]选股结果!$A$2:$BJ$3005,48,FALSE)*0.08</f>
        <v>#REF!</v>
      </c>
      <c r="AU1080" s="12">
        <f t="shared" si="233"/>
        <v>7143575.68</v>
      </c>
      <c r="AV1080" s="12" t="e">
        <f>#REF!+S1080+H1080</f>
        <v>#REF!</v>
      </c>
      <c r="AW1080" s="12" t="e">
        <f t="shared" si="234"/>
        <v>#REF!</v>
      </c>
      <c r="AX1080" s="12" t="e">
        <f t="shared" si="235"/>
        <v>#REF!</v>
      </c>
      <c r="AY1080" s="12" t="e">
        <f t="shared" si="236"/>
        <v>#REF!</v>
      </c>
      <c r="AZ1080" s="12">
        <f t="shared" si="230"/>
        <v>-3950792481.42</v>
      </c>
      <c r="BA1080" s="12">
        <f t="shared" si="231"/>
        <v>10481173.3299995</v>
      </c>
      <c r="BB1080" s="12" t="e">
        <f t="shared" si="237"/>
        <v>#REF!</v>
      </c>
    </row>
    <row r="1081" spans="1:54">
      <c r="A1081" s="5" t="s">
        <v>2211</v>
      </c>
      <c r="B1081" s="5" t="s">
        <v>2212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238"/>
        <v>3935141878.15</v>
      </c>
      <c r="AF1081" s="9">
        <f t="shared" si="239"/>
        <v>5204160533.04</v>
      </c>
      <c r="AG1081" s="9">
        <f t="shared" si="240"/>
        <v>-1675269032.08</v>
      </c>
      <c r="AH1081" s="9">
        <f t="shared" si="241"/>
        <v>-1661259740.41</v>
      </c>
      <c r="AI1081" s="9">
        <f t="shared" si="242"/>
        <v>-1715143990.12</v>
      </c>
      <c r="AJ1081" s="12" t="e">
        <f>#REF!-A1081</f>
        <v>#REF!</v>
      </c>
      <c r="AK1081" s="16"/>
      <c r="AL1081" s="9">
        <f t="shared" si="232"/>
        <v>1330009508.19</v>
      </c>
      <c r="AM1081" s="16"/>
      <c r="AN1081" s="16"/>
      <c r="AO1081" s="16"/>
      <c r="AP1081" s="16"/>
      <c r="AQ1081" s="12" t="e">
        <f>#REF!+#REF!+#REF!</f>
        <v>#REF!</v>
      </c>
      <c r="AR1081" s="12">
        <f t="shared" si="229"/>
        <v>-17513660.46</v>
      </c>
      <c r="AS1081" s="12" t="e">
        <f>#REF!-AU1081+#REF!+#REF!</f>
        <v>#REF!</v>
      </c>
      <c r="AT1081" s="12" t="e">
        <f>AS1081-VLOOKUP(A1081,[1]选股结果!$A$2:$BJ$3005,48,FALSE)*0.08</f>
        <v>#REF!</v>
      </c>
      <c r="AU1081" s="12">
        <f t="shared" si="233"/>
        <v>53884249.7099998</v>
      </c>
      <c r="AV1081" s="12" t="e">
        <f>#REF!+S1081+H1081</f>
        <v>#REF!</v>
      </c>
      <c r="AW1081" s="12" t="e">
        <f t="shared" si="234"/>
        <v>#REF!</v>
      </c>
      <c r="AX1081" s="12" t="e">
        <f t="shared" si="235"/>
        <v>#REF!</v>
      </c>
      <c r="AY1081" s="12" t="e">
        <f t="shared" si="236"/>
        <v>#REF!</v>
      </c>
      <c r="AZ1081" s="12">
        <f t="shared" si="230"/>
        <v>-4655748504.92</v>
      </c>
      <c r="BA1081" s="12">
        <f t="shared" si="231"/>
        <v>-1675269032.08</v>
      </c>
      <c r="BB1081" s="12" t="e">
        <f t="shared" si="237"/>
        <v>#REF!</v>
      </c>
    </row>
    <row r="1082" spans="1:54">
      <c r="A1082" s="5" t="s">
        <v>2213</v>
      </c>
      <c r="B1082" s="5" t="s">
        <v>2214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238"/>
        <v>3934468535.86</v>
      </c>
      <c r="AF1082" s="9">
        <f t="shared" si="239"/>
        <v>3828243495.04</v>
      </c>
      <c r="AG1082" s="9">
        <f t="shared" si="240"/>
        <v>136060498.030001</v>
      </c>
      <c r="AH1082" s="9">
        <f t="shared" si="241"/>
        <v>144144583.660001</v>
      </c>
      <c r="AI1082" s="9">
        <f t="shared" si="242"/>
        <v>120517237.540001</v>
      </c>
      <c r="AJ1082" s="12" t="e">
        <f>#REF!-A1082</f>
        <v>#REF!</v>
      </c>
      <c r="AK1082" s="16"/>
      <c r="AL1082" s="9">
        <f t="shared" si="232"/>
        <v>647238282.7</v>
      </c>
      <c r="AM1082" s="16"/>
      <c r="AN1082" s="16"/>
      <c r="AO1082" s="16"/>
      <c r="AP1082" s="16"/>
      <c r="AQ1082" s="12" t="e">
        <f>#REF!+#REF!+#REF!</f>
        <v>#REF!</v>
      </c>
      <c r="AR1082" s="12">
        <f t="shared" si="229"/>
        <v>-10932179.74</v>
      </c>
      <c r="AS1082" s="12" t="e">
        <f>#REF!-AU1082+#REF!+#REF!</f>
        <v>#REF!</v>
      </c>
      <c r="AT1082" s="12" t="e">
        <f>AS1082-VLOOKUP(A1082,[1]选股结果!$A$2:$BJ$3005,48,FALSE)*0.08</f>
        <v>#REF!</v>
      </c>
      <c r="AU1082" s="12">
        <f t="shared" si="233"/>
        <v>23627346.12</v>
      </c>
      <c r="AV1082" s="12" t="e">
        <f>#REF!+S1082+H1082</f>
        <v>#REF!</v>
      </c>
      <c r="AW1082" s="12" t="e">
        <f t="shared" si="234"/>
        <v>#REF!</v>
      </c>
      <c r="AX1082" s="12" t="e">
        <f t="shared" si="235"/>
        <v>#REF!</v>
      </c>
      <c r="AY1082" s="12" t="e">
        <f t="shared" si="236"/>
        <v>#REF!</v>
      </c>
      <c r="AZ1082" s="12">
        <f t="shared" si="230"/>
        <v>-4066457596.82</v>
      </c>
      <c r="BA1082" s="12">
        <f t="shared" si="231"/>
        <v>136060498.030001</v>
      </c>
      <c r="BB1082" s="12" t="e">
        <f t="shared" si="237"/>
        <v>#REF!</v>
      </c>
    </row>
    <row r="1083" spans="1:54">
      <c r="A1083" s="5" t="s">
        <v>2215</v>
      </c>
      <c r="B1083" s="5" t="s">
        <v>2216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238"/>
        <v>3923458295.56</v>
      </c>
      <c r="AF1083" s="9">
        <f t="shared" si="239"/>
        <v>3386161474.54</v>
      </c>
      <c r="AG1083" s="9">
        <f t="shared" si="240"/>
        <v>554091897.75</v>
      </c>
      <c r="AH1083" s="9">
        <f t="shared" si="241"/>
        <v>554724374.61</v>
      </c>
      <c r="AI1083" s="9">
        <f t="shared" si="242"/>
        <v>411153645.43</v>
      </c>
      <c r="AJ1083" s="12" t="e">
        <f>#REF!-A1083</f>
        <v>#REF!</v>
      </c>
      <c r="AK1083" s="16"/>
      <c r="AL1083" s="9">
        <f t="shared" si="232"/>
        <v>281229952.02</v>
      </c>
      <c r="AM1083" s="16"/>
      <c r="AN1083" s="16"/>
      <c r="AO1083" s="16"/>
      <c r="AP1083" s="16"/>
      <c r="AQ1083" s="12" t="e">
        <f>#REF!+#REF!+#REF!</f>
        <v>#REF!</v>
      </c>
      <c r="AR1083" s="12">
        <f t="shared" si="229"/>
        <v>-1577068.14</v>
      </c>
      <c r="AS1083" s="12" t="e">
        <f>#REF!-AU1083+#REF!+#REF!</f>
        <v>#REF!</v>
      </c>
      <c r="AT1083" s="12" t="e">
        <f>AS1083-VLOOKUP(A1083,[1]选股结果!$A$2:$BJ$3005,48,FALSE)*0.08</f>
        <v>#REF!</v>
      </c>
      <c r="AU1083" s="12">
        <f t="shared" si="233"/>
        <v>143570729.18</v>
      </c>
      <c r="AV1083" s="12" t="e">
        <f>#REF!+S1083+H1083</f>
        <v>#REF!</v>
      </c>
      <c r="AW1083" s="12" t="e">
        <f t="shared" si="234"/>
        <v>#REF!</v>
      </c>
      <c r="AX1083" s="12" t="e">
        <f t="shared" si="235"/>
        <v>#REF!</v>
      </c>
      <c r="AY1083" s="12" t="e">
        <f t="shared" si="236"/>
        <v>#REF!</v>
      </c>
      <c r="AZ1083" s="12">
        <f t="shared" si="230"/>
        <v>-3995833367.35</v>
      </c>
      <c r="BA1083" s="12">
        <f t="shared" si="231"/>
        <v>554091897.75</v>
      </c>
      <c r="BB1083" s="12" t="e">
        <f t="shared" si="237"/>
        <v>#REF!</v>
      </c>
    </row>
    <row r="1084" spans="1:54">
      <c r="A1084" s="5" t="s">
        <v>2217</v>
      </c>
      <c r="B1084" s="5" t="s">
        <v>2218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238"/>
        <v>3919950721.68</v>
      </c>
      <c r="AF1084" s="9">
        <f t="shared" si="239"/>
        <v>3402049303.08</v>
      </c>
      <c r="AG1084" s="9">
        <f t="shared" si="240"/>
        <v>501124846.63</v>
      </c>
      <c r="AH1084" s="9">
        <f t="shared" si="241"/>
        <v>497321258.23</v>
      </c>
      <c r="AI1084" s="9">
        <f t="shared" si="242"/>
        <v>442051118.59</v>
      </c>
      <c r="AJ1084" s="12" t="e">
        <f>#REF!-A1084</f>
        <v>#REF!</v>
      </c>
      <c r="AK1084" s="16"/>
      <c r="AL1084" s="9">
        <f t="shared" si="232"/>
        <v>558429053.65</v>
      </c>
      <c r="AM1084" s="16"/>
      <c r="AN1084" s="16"/>
      <c r="AO1084" s="16"/>
      <c r="AP1084" s="16"/>
      <c r="AQ1084" s="12" t="e">
        <f>#REF!+#REF!+#REF!</f>
        <v>#REF!</v>
      </c>
      <c r="AR1084" s="12">
        <f t="shared" si="229"/>
        <v>-2081096.21</v>
      </c>
      <c r="AS1084" s="12" t="e">
        <f>#REF!-AU1084+#REF!+#REF!</f>
        <v>#REF!</v>
      </c>
      <c r="AT1084" s="12" t="e">
        <f>AS1084-VLOOKUP(A1084,[1]选股结果!$A$2:$BJ$3005,48,FALSE)*0.08</f>
        <v>#REF!</v>
      </c>
      <c r="AU1084" s="12">
        <f t="shared" si="233"/>
        <v>55270139.64</v>
      </c>
      <c r="AV1084" s="12" t="e">
        <f>#REF!+S1084+H1084</f>
        <v>#REF!</v>
      </c>
      <c r="AW1084" s="12" t="e">
        <f t="shared" si="234"/>
        <v>#REF!</v>
      </c>
      <c r="AX1084" s="12" t="e">
        <f t="shared" si="235"/>
        <v>#REF!</v>
      </c>
      <c r="AY1084" s="12" t="e">
        <f t="shared" si="236"/>
        <v>#REF!</v>
      </c>
      <c r="AZ1084" s="12">
        <f t="shared" si="230"/>
        <v>-4035136900.09</v>
      </c>
      <c r="BA1084" s="12">
        <f t="shared" si="231"/>
        <v>501124846.63</v>
      </c>
      <c r="BB1084" s="12" t="e">
        <f t="shared" si="237"/>
        <v>#REF!</v>
      </c>
    </row>
    <row r="1085" spans="1:54">
      <c r="A1085" s="5" t="s">
        <v>2219</v>
      </c>
      <c r="B1085" s="5" t="s">
        <v>2220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238"/>
        <v>3916440204.96</v>
      </c>
      <c r="AF1085" s="9">
        <f t="shared" si="239"/>
        <v>3980076817.44</v>
      </c>
      <c r="AG1085" s="9">
        <f t="shared" si="240"/>
        <v>-53900081.86</v>
      </c>
      <c r="AH1085" s="9">
        <f t="shared" si="241"/>
        <v>-51914173.17</v>
      </c>
      <c r="AI1085" s="9">
        <f t="shared" si="242"/>
        <v>-61196100.04</v>
      </c>
      <c r="AJ1085" s="12" t="e">
        <f>#REF!-A1085</f>
        <v>#REF!</v>
      </c>
      <c r="AK1085" s="16"/>
      <c r="AL1085" s="9">
        <f t="shared" si="232"/>
        <v>302172244.38</v>
      </c>
      <c r="AM1085" s="16"/>
      <c r="AN1085" s="16"/>
      <c r="AO1085" s="16"/>
      <c r="AP1085" s="16"/>
      <c r="AQ1085" s="12" t="e">
        <f>#REF!+#REF!+#REF!</f>
        <v>#REF!</v>
      </c>
      <c r="AR1085" s="12">
        <f t="shared" si="229"/>
        <v>-1994823.66</v>
      </c>
      <c r="AS1085" s="12" t="e">
        <f>#REF!-AU1085+#REF!+#REF!</f>
        <v>#REF!</v>
      </c>
      <c r="AT1085" s="12" t="e">
        <f>AS1085-VLOOKUP(A1085,[1]选股结果!$A$2:$BJ$3005,48,FALSE)*0.08</f>
        <v>#REF!</v>
      </c>
      <c r="AU1085" s="12">
        <f t="shared" si="233"/>
        <v>9281926.87</v>
      </c>
      <c r="AV1085" s="12" t="e">
        <f>#REF!+S1085+H1085</f>
        <v>#REF!</v>
      </c>
      <c r="AW1085" s="12" t="e">
        <f t="shared" si="234"/>
        <v>#REF!</v>
      </c>
      <c r="AX1085" s="12" t="e">
        <f t="shared" si="235"/>
        <v>#REF!</v>
      </c>
      <c r="AY1085" s="12" t="e">
        <f t="shared" si="236"/>
        <v>#REF!</v>
      </c>
      <c r="AZ1085" s="12">
        <f t="shared" si="230"/>
        <v>-3919928593.45</v>
      </c>
      <c r="BA1085" s="12">
        <f t="shared" si="231"/>
        <v>-53900081.86</v>
      </c>
      <c r="BB1085" s="12" t="e">
        <f t="shared" si="237"/>
        <v>#REF!</v>
      </c>
    </row>
    <row r="1086" spans="1:54">
      <c r="A1086" s="5" t="s">
        <v>2221</v>
      </c>
      <c r="B1086" s="5" t="s">
        <v>2222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238"/>
        <v>3905489465.23</v>
      </c>
      <c r="AF1086" s="9">
        <f t="shared" si="239"/>
        <v>3453125606.14</v>
      </c>
      <c r="AG1086" s="9">
        <f t="shared" si="240"/>
        <v>593470426.66</v>
      </c>
      <c r="AH1086" s="9">
        <f t="shared" si="241"/>
        <v>599210584.18</v>
      </c>
      <c r="AI1086" s="9">
        <f t="shared" si="242"/>
        <v>513532194.01</v>
      </c>
      <c r="AJ1086" s="12" t="e">
        <f>#REF!-A1086</f>
        <v>#REF!</v>
      </c>
      <c r="AK1086" s="16"/>
      <c r="AL1086" s="9">
        <f t="shared" si="232"/>
        <v>559604517.46</v>
      </c>
      <c r="AM1086" s="16"/>
      <c r="AN1086" s="16"/>
      <c r="AO1086" s="16"/>
      <c r="AP1086" s="16"/>
      <c r="AQ1086" s="12" t="e">
        <f>#REF!+#REF!+#REF!</f>
        <v>#REF!</v>
      </c>
      <c r="AR1086" s="12">
        <f t="shared" si="229"/>
        <v>-6720022.59</v>
      </c>
      <c r="AS1086" s="12" t="e">
        <f>#REF!-AU1086+#REF!+#REF!</f>
        <v>#REF!</v>
      </c>
      <c r="AT1086" s="12" t="e">
        <f>AS1086-VLOOKUP(A1086,[1]选股结果!$A$2:$BJ$3005,48,FALSE)*0.08</f>
        <v>#REF!</v>
      </c>
      <c r="AU1086" s="12">
        <f t="shared" si="233"/>
        <v>85678390.17</v>
      </c>
      <c r="AV1086" s="12" t="e">
        <f>#REF!+S1086+H1086</f>
        <v>#REF!</v>
      </c>
      <c r="AW1086" s="12" t="e">
        <f t="shared" si="234"/>
        <v>#REF!</v>
      </c>
      <c r="AX1086" s="12" t="e">
        <f t="shared" si="235"/>
        <v>#REF!</v>
      </c>
      <c r="AY1086" s="12" t="e">
        <f t="shared" si="236"/>
        <v>#REF!</v>
      </c>
      <c r="AZ1086" s="12">
        <f t="shared" si="230"/>
        <v>-3973655122.66</v>
      </c>
      <c r="BA1086" s="12">
        <f t="shared" si="231"/>
        <v>593470426.66</v>
      </c>
      <c r="BB1086" s="12" t="e">
        <f t="shared" si="237"/>
        <v>#REF!</v>
      </c>
    </row>
    <row r="1087" spans="1:54">
      <c r="A1087" s="5" t="s">
        <v>2223</v>
      </c>
      <c r="B1087" s="5" t="s">
        <v>2224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238"/>
        <v>3900330872.7</v>
      </c>
      <c r="AF1087" s="9">
        <f t="shared" si="239"/>
        <v>4524412510.53</v>
      </c>
      <c r="AG1087" s="9">
        <f t="shared" si="240"/>
        <v>-591016420.51</v>
      </c>
      <c r="AH1087" s="9">
        <f t="shared" si="241"/>
        <v>-651816578.14</v>
      </c>
      <c r="AI1087" s="9">
        <f t="shared" si="242"/>
        <v>-654033785.44</v>
      </c>
      <c r="AJ1087" s="12" t="e">
        <f>#REF!-A1087</f>
        <v>#REF!</v>
      </c>
      <c r="AK1087" s="16"/>
      <c r="AL1087" s="9">
        <f t="shared" si="232"/>
        <v>1462199276.82</v>
      </c>
      <c r="AM1087" s="16"/>
      <c r="AN1087" s="16"/>
      <c r="AO1087" s="16"/>
      <c r="AP1087" s="16"/>
      <c r="AQ1087" s="12" t="e">
        <f>#REF!+#REF!+#REF!</f>
        <v>#REF!</v>
      </c>
      <c r="AR1087" s="12">
        <f t="shared" si="229"/>
        <v>-8055547.37</v>
      </c>
      <c r="AS1087" s="12" t="e">
        <f>#REF!-AU1087+#REF!+#REF!</f>
        <v>#REF!</v>
      </c>
      <c r="AT1087" s="12" t="e">
        <f>AS1087-VLOOKUP(A1087,[1]选股结果!$A$2:$BJ$3005,48,FALSE)*0.08</f>
        <v>#REF!</v>
      </c>
      <c r="AU1087" s="12">
        <f t="shared" si="233"/>
        <v>2217207.30000007</v>
      </c>
      <c r="AV1087" s="12" t="e">
        <f>#REF!+S1087+H1087</f>
        <v>#REF!</v>
      </c>
      <c r="AW1087" s="12" t="e">
        <f t="shared" si="234"/>
        <v>#REF!</v>
      </c>
      <c r="AX1087" s="12" t="e">
        <f t="shared" si="235"/>
        <v>#REF!</v>
      </c>
      <c r="AY1087" s="12" t="e">
        <f t="shared" si="236"/>
        <v>#REF!</v>
      </c>
      <c r="AZ1087" s="12">
        <f t="shared" si="230"/>
        <v>-4099161419.92</v>
      </c>
      <c r="BA1087" s="12">
        <f t="shared" si="231"/>
        <v>-591016420.51</v>
      </c>
      <c r="BB1087" s="12" t="e">
        <f t="shared" si="237"/>
        <v>#REF!</v>
      </c>
    </row>
    <row r="1088" spans="1:54">
      <c r="A1088" s="5" t="s">
        <v>2225</v>
      </c>
      <c r="B1088" s="5" t="s">
        <v>2226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238"/>
        <v>3896324575.9</v>
      </c>
      <c r="AF1088" s="9">
        <f t="shared" si="239"/>
        <v>3700123196.83</v>
      </c>
      <c r="AG1088" s="9">
        <f t="shared" si="240"/>
        <v>241742640.92</v>
      </c>
      <c r="AH1088" s="9">
        <f t="shared" si="241"/>
        <v>240705796</v>
      </c>
      <c r="AI1088" s="9">
        <f t="shared" si="242"/>
        <v>206292180.2</v>
      </c>
      <c r="AJ1088" s="12" t="e">
        <f>#REF!-A1088</f>
        <v>#REF!</v>
      </c>
      <c r="AK1088" s="16"/>
      <c r="AL1088" s="9">
        <f t="shared" si="232"/>
        <v>509014362.09</v>
      </c>
      <c r="AM1088" s="16"/>
      <c r="AN1088" s="16"/>
      <c r="AO1088" s="16"/>
      <c r="AP1088" s="16"/>
      <c r="AQ1088" s="12" t="e">
        <f>#REF!+#REF!+#REF!</f>
        <v>#REF!</v>
      </c>
      <c r="AR1088" s="12">
        <f t="shared" si="229"/>
        <v>-1134938.29</v>
      </c>
      <c r="AS1088" s="12" t="e">
        <f>#REF!-AU1088+#REF!+#REF!</f>
        <v>#REF!</v>
      </c>
      <c r="AT1088" s="12" t="e">
        <f>AS1088-VLOOKUP(A1088,[1]选股结果!$A$2:$BJ$3005,48,FALSE)*0.08</f>
        <v>#REF!</v>
      </c>
      <c r="AU1088" s="12">
        <f t="shared" si="233"/>
        <v>34413615.8</v>
      </c>
      <c r="AV1088" s="12" t="e">
        <f>#REF!+S1088+H1088</f>
        <v>#REF!</v>
      </c>
      <c r="AW1088" s="12" t="e">
        <f t="shared" si="234"/>
        <v>#REF!</v>
      </c>
      <c r="AX1088" s="12" t="e">
        <f t="shared" si="235"/>
        <v>#REF!</v>
      </c>
      <c r="AY1088" s="12" t="e">
        <f t="shared" si="236"/>
        <v>#REF!</v>
      </c>
      <c r="AZ1088" s="12">
        <f t="shared" si="230"/>
        <v>-3921632787.55</v>
      </c>
      <c r="BA1088" s="12">
        <f t="shared" si="231"/>
        <v>241742640.92</v>
      </c>
      <c r="BB1088" s="12" t="e">
        <f t="shared" si="237"/>
        <v>#REF!</v>
      </c>
    </row>
    <row r="1089" spans="1:54">
      <c r="A1089" s="5" t="s">
        <v>2227</v>
      </c>
      <c r="B1089" s="5" t="s">
        <v>2228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238"/>
        <v>3894045395.84</v>
      </c>
      <c r="AF1089" s="9">
        <f t="shared" si="239"/>
        <v>3566272196.28</v>
      </c>
      <c r="AG1089" s="9">
        <f t="shared" si="240"/>
        <v>404986121.3</v>
      </c>
      <c r="AH1089" s="9">
        <f t="shared" si="241"/>
        <v>449837419.84</v>
      </c>
      <c r="AI1089" s="9">
        <f t="shared" si="242"/>
        <v>396055047.05</v>
      </c>
      <c r="AJ1089" s="12" t="e">
        <f>#REF!-A1089</f>
        <v>#REF!</v>
      </c>
      <c r="AK1089" s="16"/>
      <c r="AL1089" s="9">
        <f t="shared" si="232"/>
        <v>793322722.07</v>
      </c>
      <c r="AM1089" s="16"/>
      <c r="AN1089" s="16"/>
      <c r="AO1089" s="16"/>
      <c r="AP1089" s="16"/>
      <c r="AQ1089" s="12" t="e">
        <f>#REF!+#REF!+#REF!</f>
        <v>#REF!</v>
      </c>
      <c r="AR1089" s="12">
        <f t="shared" si="229"/>
        <v>-45354611.3</v>
      </c>
      <c r="AS1089" s="12" t="e">
        <f>#REF!-AU1089+#REF!+#REF!</f>
        <v>#REF!</v>
      </c>
      <c r="AT1089" s="12" t="e">
        <f>AS1089-VLOOKUP(A1089,[1]选股结果!$A$2:$BJ$3005,48,FALSE)*0.08</f>
        <v>#REF!</v>
      </c>
      <c r="AU1089" s="12">
        <f t="shared" si="233"/>
        <v>53782372.79</v>
      </c>
      <c r="AV1089" s="12" t="e">
        <f>#REF!+S1089+H1089</f>
        <v>#REF!</v>
      </c>
      <c r="AW1089" s="12" t="e">
        <f t="shared" si="234"/>
        <v>#REF!</v>
      </c>
      <c r="AX1089" s="12" t="e">
        <f t="shared" si="235"/>
        <v>#REF!</v>
      </c>
      <c r="AY1089" s="12" t="e">
        <f t="shared" si="236"/>
        <v>#REF!</v>
      </c>
      <c r="AZ1089" s="12">
        <f t="shared" si="230"/>
        <v>-3956803507.56</v>
      </c>
      <c r="BA1089" s="12">
        <f t="shared" si="231"/>
        <v>404986121.3</v>
      </c>
      <c r="BB1089" s="12" t="e">
        <f t="shared" si="237"/>
        <v>#REF!</v>
      </c>
    </row>
    <row r="1090" spans="1:54">
      <c r="A1090" s="5" t="s">
        <v>2229</v>
      </c>
      <c r="B1090" s="5" t="s">
        <v>2230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238"/>
        <v>3882451927.52</v>
      </c>
      <c r="AF1090" s="9">
        <f t="shared" si="239"/>
        <v>3249233830.02</v>
      </c>
      <c r="AG1090" s="9">
        <f t="shared" si="240"/>
        <v>675247879.87</v>
      </c>
      <c r="AH1090" s="9">
        <f t="shared" si="241"/>
        <v>758825805.92</v>
      </c>
      <c r="AI1090" s="9">
        <f t="shared" si="242"/>
        <v>588913866.06</v>
      </c>
      <c r="AJ1090" s="12" t="e">
        <f>#REF!-A1090</f>
        <v>#REF!</v>
      </c>
      <c r="AK1090" s="16"/>
      <c r="AL1090" s="9">
        <f t="shared" si="232"/>
        <v>486388405.21</v>
      </c>
      <c r="AM1090" s="16"/>
      <c r="AN1090" s="16"/>
      <c r="AO1090" s="16"/>
      <c r="AP1090" s="16"/>
      <c r="AQ1090" s="12" t="e">
        <f>#REF!+#REF!+#REF!</f>
        <v>#REF!</v>
      </c>
      <c r="AR1090" s="12">
        <f t="shared" ref="AR1090:AR1153" si="243">AA1090-AB1090</f>
        <v>-90824272.03</v>
      </c>
      <c r="AS1090" s="12" t="e">
        <f>#REF!-AU1090+#REF!+#REF!</f>
        <v>#REF!</v>
      </c>
      <c r="AT1090" s="12" t="e">
        <f>AS1090-VLOOKUP(A1090,[1]选股结果!$A$2:$BJ$3005,48,FALSE)*0.08</f>
        <v>#REF!</v>
      </c>
      <c r="AU1090" s="12">
        <f t="shared" si="233"/>
        <v>169911939.86</v>
      </c>
      <c r="AV1090" s="12" t="e">
        <f>#REF!+S1090+H1090</f>
        <v>#REF!</v>
      </c>
      <c r="AW1090" s="12" t="e">
        <f t="shared" si="234"/>
        <v>#REF!</v>
      </c>
      <c r="AX1090" s="12" t="e">
        <f t="shared" si="235"/>
        <v>#REF!</v>
      </c>
      <c r="AY1090" s="12" t="e">
        <f t="shared" si="236"/>
        <v>#REF!</v>
      </c>
      <c r="AZ1090" s="12">
        <f t="shared" ref="AZ1090:AZ1153" si="244">O1090-S1090-AA1090-AB1090-AC1090-AD1090+AK1090-AE1090</f>
        <v>-4093696001.64</v>
      </c>
      <c r="BA1090" s="12">
        <f t="shared" ref="BA1090:BA1153" si="245">AG1090</f>
        <v>675247879.87</v>
      </c>
      <c r="BB1090" s="12" t="e">
        <f t="shared" si="237"/>
        <v>#REF!</v>
      </c>
    </row>
    <row r="1091" spans="1:54">
      <c r="A1091" s="5" t="s">
        <v>2231</v>
      </c>
      <c r="B1091" s="5" t="s">
        <v>2232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238"/>
        <v>3872718580.34</v>
      </c>
      <c r="AF1091" s="9">
        <f t="shared" si="239"/>
        <v>3689355591.24</v>
      </c>
      <c r="AG1091" s="9">
        <f t="shared" si="240"/>
        <v>1126693358.83</v>
      </c>
      <c r="AH1091" s="9">
        <f t="shared" si="241"/>
        <v>1138221648.1</v>
      </c>
      <c r="AI1091" s="9">
        <f t="shared" si="242"/>
        <v>690849365.11</v>
      </c>
      <c r="AJ1091" s="12" t="e">
        <f>#REF!-A1091</f>
        <v>#REF!</v>
      </c>
      <c r="AK1091" s="16"/>
      <c r="AL1091" s="9">
        <f t="shared" ref="AL1091:AL1154" si="246">O1091+P1091+Q1091+Y1091-AB1091+AC1091</f>
        <v>334962880.74</v>
      </c>
      <c r="AM1091" s="16"/>
      <c r="AN1091" s="16"/>
      <c r="AO1091" s="16"/>
      <c r="AP1091" s="16"/>
      <c r="AQ1091" s="12" t="e">
        <f>#REF!+#REF!+#REF!</f>
        <v>#REF!</v>
      </c>
      <c r="AR1091" s="12">
        <f t="shared" si="243"/>
        <v>-23359570.71</v>
      </c>
      <c r="AS1091" s="12" t="e">
        <f>#REF!-AU1091+#REF!+#REF!</f>
        <v>#REF!</v>
      </c>
      <c r="AT1091" s="12" t="e">
        <f>AS1091-VLOOKUP(A1091,[1]选股结果!$A$2:$BJ$3005,48,FALSE)*0.08</f>
        <v>#REF!</v>
      </c>
      <c r="AU1091" s="12">
        <f t="shared" ref="AU1091:AU1154" si="247">AH1091-AI1091</f>
        <v>447372282.99</v>
      </c>
      <c r="AV1091" s="12" t="e">
        <f>#REF!+S1091+H1091</f>
        <v>#REF!</v>
      </c>
      <c r="AW1091" s="12" t="e">
        <f t="shared" ref="AW1091:AW1154" si="248">AV1091-AU1091</f>
        <v>#REF!</v>
      </c>
      <c r="AX1091" s="12" t="e">
        <f t="shared" ref="AX1091:AX1154" si="249">AV1091-H1091</f>
        <v>#REF!</v>
      </c>
      <c r="AY1091" s="12" t="e">
        <f t="shared" ref="AY1091:AY1154" si="250">AV1091-H1091-AU1091</f>
        <v>#REF!</v>
      </c>
      <c r="AZ1091" s="12">
        <f t="shared" si="244"/>
        <v>-5850634478.79</v>
      </c>
      <c r="BA1091" s="12">
        <f t="shared" si="245"/>
        <v>1126693358.83</v>
      </c>
      <c r="BB1091" s="12" t="e">
        <f t="shared" ref="BB1091:BB1154" si="251">AF1091-AG1091+AH1091+AI1091-AJ1091+AL1091+AM1091-AO1091+AN1091</f>
        <v>#REF!</v>
      </c>
    </row>
    <row r="1092" spans="1:54">
      <c r="A1092" s="5" t="s">
        <v>2233</v>
      </c>
      <c r="B1092" s="5" t="s">
        <v>2234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238"/>
        <v>3869742901.49</v>
      </c>
      <c r="AF1092" s="9">
        <f t="shared" si="239"/>
        <v>3778253347.03</v>
      </c>
      <c r="AG1092" s="9">
        <f t="shared" si="240"/>
        <v>25598342.0599991</v>
      </c>
      <c r="AH1092" s="9">
        <f t="shared" si="241"/>
        <v>26585105.9199991</v>
      </c>
      <c r="AI1092" s="9">
        <f t="shared" si="242"/>
        <v>23812703.8199991</v>
      </c>
      <c r="AJ1092" s="12" t="e">
        <f>#REF!-A1092</f>
        <v>#REF!</v>
      </c>
      <c r="AK1092" s="16"/>
      <c r="AL1092" s="9">
        <f t="shared" si="246"/>
        <v>193375638.33</v>
      </c>
      <c r="AM1092" s="16"/>
      <c r="AN1092" s="16"/>
      <c r="AO1092" s="16"/>
      <c r="AP1092" s="16"/>
      <c r="AQ1092" s="12" t="e">
        <f>#REF!+#REF!+#REF!</f>
        <v>#REF!</v>
      </c>
      <c r="AR1092" s="12">
        <f t="shared" si="243"/>
        <v>-1812889.14</v>
      </c>
      <c r="AS1092" s="12" t="e">
        <f>#REF!-AU1092+#REF!+#REF!</f>
        <v>#REF!</v>
      </c>
      <c r="AT1092" s="12" t="e">
        <f>AS1092-VLOOKUP(A1092,[1]选股结果!$A$2:$BJ$3005,48,FALSE)*0.08</f>
        <v>#REF!</v>
      </c>
      <c r="AU1092" s="12">
        <f t="shared" si="247"/>
        <v>2772402.1</v>
      </c>
      <c r="AV1092" s="12" t="e">
        <f>#REF!+S1092+H1092</f>
        <v>#REF!</v>
      </c>
      <c r="AW1092" s="12" t="e">
        <f t="shared" si="248"/>
        <v>#REF!</v>
      </c>
      <c r="AX1092" s="12" t="e">
        <f t="shared" si="249"/>
        <v>#REF!</v>
      </c>
      <c r="AY1092" s="12" t="e">
        <f t="shared" si="250"/>
        <v>#REF!</v>
      </c>
      <c r="AZ1092" s="12">
        <f t="shared" si="244"/>
        <v>-4131535726.24</v>
      </c>
      <c r="BA1092" s="12">
        <f t="shared" si="245"/>
        <v>25598342.0599991</v>
      </c>
      <c r="BB1092" s="12" t="e">
        <f t="shared" si="251"/>
        <v>#REF!</v>
      </c>
    </row>
    <row r="1093" spans="1:54">
      <c r="A1093" s="5" t="s">
        <v>2235</v>
      </c>
      <c r="B1093" s="5" t="s">
        <v>2236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238"/>
        <v>3865486602.32</v>
      </c>
      <c r="AF1093" s="9">
        <f t="shared" si="239"/>
        <v>3132866527.79</v>
      </c>
      <c r="AG1093" s="9">
        <f t="shared" si="240"/>
        <v>804200213.29</v>
      </c>
      <c r="AH1093" s="9">
        <f t="shared" si="241"/>
        <v>653858253.09</v>
      </c>
      <c r="AI1093" s="9">
        <f t="shared" si="242"/>
        <v>526111272.05</v>
      </c>
      <c r="AJ1093" s="12" t="e">
        <f>#REF!-A1093</f>
        <v>#REF!</v>
      </c>
      <c r="AK1093" s="16"/>
      <c r="AL1093" s="9">
        <f t="shared" si="246"/>
        <v>242347799.71</v>
      </c>
      <c r="AM1093" s="16"/>
      <c r="AN1093" s="16"/>
      <c r="AO1093" s="16"/>
      <c r="AP1093" s="16"/>
      <c r="AQ1093" s="12" t="e">
        <f>#REF!+#REF!+#REF!</f>
        <v>#REF!</v>
      </c>
      <c r="AR1093" s="12">
        <f t="shared" si="243"/>
        <v>-20987302.31</v>
      </c>
      <c r="AS1093" s="12" t="e">
        <f>#REF!-AU1093+#REF!+#REF!</f>
        <v>#REF!</v>
      </c>
      <c r="AT1093" s="12" t="e">
        <f>AS1093-VLOOKUP(A1093,[1]选股结果!$A$2:$BJ$3005,48,FALSE)*0.08</f>
        <v>#REF!</v>
      </c>
      <c r="AU1093" s="12">
        <f t="shared" si="247"/>
        <v>127746981.04</v>
      </c>
      <c r="AV1093" s="12" t="e">
        <f>#REF!+S1093+H1093</f>
        <v>#REF!</v>
      </c>
      <c r="AW1093" s="12" t="e">
        <f t="shared" si="248"/>
        <v>#REF!</v>
      </c>
      <c r="AX1093" s="12" t="e">
        <f t="shared" si="249"/>
        <v>#REF!</v>
      </c>
      <c r="AY1093" s="12" t="e">
        <f t="shared" si="250"/>
        <v>#REF!</v>
      </c>
      <c r="AZ1093" s="12">
        <f t="shared" si="244"/>
        <v>-4156565102.2</v>
      </c>
      <c r="BA1093" s="12">
        <f t="shared" si="245"/>
        <v>804200213.29</v>
      </c>
      <c r="BB1093" s="12" t="e">
        <f t="shared" si="251"/>
        <v>#REF!</v>
      </c>
    </row>
    <row r="1094" spans="1:54">
      <c r="A1094" s="5" t="s">
        <v>2237</v>
      </c>
      <c r="B1094" s="5" t="s">
        <v>2238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238"/>
        <v>3864771681.38</v>
      </c>
      <c r="AF1094" s="9">
        <f t="shared" si="239"/>
        <v>3232862456.24</v>
      </c>
      <c r="AG1094" s="9">
        <f t="shared" si="240"/>
        <v>588168991.1</v>
      </c>
      <c r="AH1094" s="9">
        <f t="shared" si="241"/>
        <v>588241051.87</v>
      </c>
      <c r="AI1094" s="9">
        <f t="shared" si="242"/>
        <v>562034946.9</v>
      </c>
      <c r="AJ1094" s="12" t="e">
        <f>#REF!-A1094</f>
        <v>#REF!</v>
      </c>
      <c r="AK1094" s="16"/>
      <c r="AL1094" s="9">
        <f t="shared" si="246"/>
        <v>214568053.55</v>
      </c>
      <c r="AM1094" s="16"/>
      <c r="AN1094" s="16"/>
      <c r="AO1094" s="16"/>
      <c r="AP1094" s="16"/>
      <c r="AQ1094" s="12" t="e">
        <f>#REF!+#REF!+#REF!</f>
        <v>#REF!</v>
      </c>
      <c r="AR1094" s="12">
        <f t="shared" si="243"/>
        <v>-131791.77</v>
      </c>
      <c r="AS1094" s="12" t="e">
        <f>#REF!-AU1094+#REF!+#REF!</f>
        <v>#REF!</v>
      </c>
      <c r="AT1094" s="12" t="e">
        <f>AS1094-VLOOKUP(A1094,[1]选股结果!$A$2:$BJ$3005,48,FALSE)*0.08</f>
        <v>#REF!</v>
      </c>
      <c r="AU1094" s="12">
        <f t="shared" si="247"/>
        <v>26206104.97</v>
      </c>
      <c r="AV1094" s="12" t="e">
        <f>#REF!+S1094+H1094</f>
        <v>#REF!</v>
      </c>
      <c r="AW1094" s="12" t="e">
        <f t="shared" si="248"/>
        <v>#REF!</v>
      </c>
      <c r="AX1094" s="12" t="e">
        <f t="shared" si="249"/>
        <v>#REF!</v>
      </c>
      <c r="AY1094" s="12" t="e">
        <f t="shared" si="250"/>
        <v>#REF!</v>
      </c>
      <c r="AZ1094" s="12">
        <f t="shared" si="244"/>
        <v>-3919617943.67</v>
      </c>
      <c r="BA1094" s="12">
        <f t="shared" si="245"/>
        <v>588168991.1</v>
      </c>
      <c r="BB1094" s="12" t="e">
        <f t="shared" si="251"/>
        <v>#REF!</v>
      </c>
    </row>
    <row r="1095" spans="1:54">
      <c r="A1095" s="5" t="s">
        <v>2239</v>
      </c>
      <c r="B1095" s="5" t="s">
        <v>2240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238"/>
        <v>3864517449.08</v>
      </c>
      <c r="AF1095" s="9">
        <f t="shared" si="239"/>
        <v>3539261307.1</v>
      </c>
      <c r="AG1095" s="9">
        <f t="shared" si="240"/>
        <v>277617640.11</v>
      </c>
      <c r="AH1095" s="9">
        <f t="shared" si="241"/>
        <v>278518896.62</v>
      </c>
      <c r="AI1095" s="9">
        <f t="shared" si="242"/>
        <v>261079036.38</v>
      </c>
      <c r="AJ1095" s="12" t="e">
        <f>#REF!-A1095</f>
        <v>#REF!</v>
      </c>
      <c r="AK1095" s="16"/>
      <c r="AL1095" s="9">
        <f t="shared" si="246"/>
        <v>1004540925.89</v>
      </c>
      <c r="AM1095" s="16"/>
      <c r="AN1095" s="16"/>
      <c r="AO1095" s="16"/>
      <c r="AP1095" s="16"/>
      <c r="AQ1095" s="12" t="e">
        <f>#REF!+#REF!+#REF!</f>
        <v>#REF!</v>
      </c>
      <c r="AR1095" s="12">
        <f t="shared" si="243"/>
        <v>-6065501.13</v>
      </c>
      <c r="AS1095" s="12" t="e">
        <f>#REF!-AU1095+#REF!+#REF!</f>
        <v>#REF!</v>
      </c>
      <c r="AT1095" s="12" t="e">
        <f>AS1095-VLOOKUP(A1095,[1]选股结果!$A$2:$BJ$3005,48,FALSE)*0.08</f>
        <v>#REF!</v>
      </c>
      <c r="AU1095" s="12">
        <f t="shared" si="247"/>
        <v>17439860.24</v>
      </c>
      <c r="AV1095" s="12" t="e">
        <f>#REF!+S1095+H1095</f>
        <v>#REF!</v>
      </c>
      <c r="AW1095" s="12" t="e">
        <f t="shared" si="248"/>
        <v>#REF!</v>
      </c>
      <c r="AX1095" s="12" t="e">
        <f t="shared" si="249"/>
        <v>#REF!</v>
      </c>
      <c r="AY1095" s="12" t="e">
        <f t="shared" si="250"/>
        <v>#REF!</v>
      </c>
      <c r="AZ1095" s="12">
        <f t="shared" si="244"/>
        <v>-3868781086.96</v>
      </c>
      <c r="BA1095" s="12">
        <f t="shared" si="245"/>
        <v>277617640.11</v>
      </c>
      <c r="BB1095" s="12" t="e">
        <f t="shared" si="251"/>
        <v>#REF!</v>
      </c>
    </row>
    <row r="1096" spans="1:54">
      <c r="A1096" s="5" t="s">
        <v>2241</v>
      </c>
      <c r="B1096" s="5" t="s">
        <v>2242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238"/>
        <v>3862648045.72</v>
      </c>
      <c r="AF1096" s="9">
        <f t="shared" si="239"/>
        <v>3257979534.5</v>
      </c>
      <c r="AG1096" s="9">
        <f t="shared" si="240"/>
        <v>619207726.22</v>
      </c>
      <c r="AH1096" s="9">
        <f t="shared" si="241"/>
        <v>618592354.12</v>
      </c>
      <c r="AI1096" s="9">
        <f t="shared" si="242"/>
        <v>536115827.87</v>
      </c>
      <c r="AJ1096" s="12" t="e">
        <f>#REF!-A1096</f>
        <v>#REF!</v>
      </c>
      <c r="AK1096" s="16"/>
      <c r="AL1096" s="9">
        <f t="shared" si="246"/>
        <v>646509055.56</v>
      </c>
      <c r="AM1096" s="16"/>
      <c r="AN1096" s="16"/>
      <c r="AO1096" s="16"/>
      <c r="AP1096" s="16"/>
      <c r="AQ1096" s="12" t="e">
        <f>#REF!+#REF!+#REF!</f>
        <v>#REF!</v>
      </c>
      <c r="AR1096" s="12">
        <f t="shared" si="243"/>
        <v>-2174020.74</v>
      </c>
      <c r="AS1096" s="12" t="e">
        <f>#REF!-AU1096+#REF!+#REF!</f>
        <v>#REF!</v>
      </c>
      <c r="AT1096" s="12" t="e">
        <f>AS1096-VLOOKUP(A1096,[1]选股结果!$A$2:$BJ$3005,48,FALSE)*0.08</f>
        <v>#REF!</v>
      </c>
      <c r="AU1096" s="12">
        <f t="shared" si="247"/>
        <v>82476526.25</v>
      </c>
      <c r="AV1096" s="12" t="e">
        <f>#REF!+S1096+H1096</f>
        <v>#REF!</v>
      </c>
      <c r="AW1096" s="12" t="e">
        <f t="shared" si="248"/>
        <v>#REF!</v>
      </c>
      <c r="AX1096" s="12" t="e">
        <f t="shared" si="249"/>
        <v>#REF!</v>
      </c>
      <c r="AY1096" s="12" t="e">
        <f t="shared" si="250"/>
        <v>#REF!</v>
      </c>
      <c r="AZ1096" s="12">
        <f t="shared" si="244"/>
        <v>-3920125029.9</v>
      </c>
      <c r="BA1096" s="12">
        <f t="shared" si="245"/>
        <v>619207726.22</v>
      </c>
      <c r="BB1096" s="12" t="e">
        <f t="shared" si="251"/>
        <v>#REF!</v>
      </c>
    </row>
    <row r="1097" spans="1:54">
      <c r="A1097" s="5" t="s">
        <v>2243</v>
      </c>
      <c r="B1097" s="5" t="s">
        <v>2244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238"/>
        <v>3855748000</v>
      </c>
      <c r="AF1097" s="9">
        <f t="shared" si="239"/>
        <v>41278000</v>
      </c>
      <c r="AG1097" s="9">
        <f t="shared" si="240"/>
        <v>3256948000</v>
      </c>
      <c r="AH1097" s="9">
        <f t="shared" si="241"/>
        <v>3252093000</v>
      </c>
      <c r="AI1097" s="9">
        <f t="shared" si="242"/>
        <v>3141701000</v>
      </c>
      <c r="AJ1097" s="12" t="e">
        <f>#REF!-A1097</f>
        <v>#REF!</v>
      </c>
      <c r="AK1097" s="16"/>
      <c r="AL1097" s="9">
        <f t="shared" si="246"/>
        <v>73555000</v>
      </c>
      <c r="AM1097" s="16"/>
      <c r="AN1097" s="16"/>
      <c r="AO1097" s="16"/>
      <c r="AP1097" s="16"/>
      <c r="AQ1097" s="12" t="e">
        <f>#REF!+#REF!+#REF!</f>
        <v>#REF!</v>
      </c>
      <c r="AR1097" s="12">
        <f t="shared" si="243"/>
        <v>-7314000</v>
      </c>
      <c r="AS1097" s="12" t="e">
        <f>#REF!-AU1097+#REF!+#REF!</f>
        <v>#REF!</v>
      </c>
      <c r="AT1097" s="12" t="e">
        <f>AS1097-VLOOKUP(A1097,[1]选股结果!$A$2:$BJ$3005,48,FALSE)*0.08</f>
        <v>#REF!</v>
      </c>
      <c r="AU1097" s="12">
        <f t="shared" si="247"/>
        <v>110392000</v>
      </c>
      <c r="AV1097" s="12" t="e">
        <f>#REF!+S1097+H1097</f>
        <v>#REF!</v>
      </c>
      <c r="AW1097" s="12" t="e">
        <f t="shared" si="248"/>
        <v>#REF!</v>
      </c>
      <c r="AX1097" s="12" t="e">
        <f t="shared" si="249"/>
        <v>#REF!</v>
      </c>
      <c r="AY1097" s="12" t="e">
        <f t="shared" si="250"/>
        <v>#REF!</v>
      </c>
      <c r="AZ1097" s="12">
        <f t="shared" si="244"/>
        <v>-3944345000</v>
      </c>
      <c r="BA1097" s="12">
        <f t="shared" si="245"/>
        <v>3256948000</v>
      </c>
      <c r="BB1097" s="12" t="e">
        <f t="shared" si="251"/>
        <v>#REF!</v>
      </c>
    </row>
    <row r="1098" spans="1:54">
      <c r="A1098" s="5" t="s">
        <v>2245</v>
      </c>
      <c r="B1098" s="5" t="s">
        <v>2246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238"/>
        <v>3852490504.31</v>
      </c>
      <c r="AF1098" s="9">
        <f t="shared" si="239"/>
        <v>3551334548.15</v>
      </c>
      <c r="AG1098" s="9">
        <f t="shared" si="240"/>
        <v>288588646.74</v>
      </c>
      <c r="AH1098" s="9">
        <f t="shared" si="241"/>
        <v>289658334.63</v>
      </c>
      <c r="AI1098" s="9">
        <f t="shared" si="242"/>
        <v>257533957.91</v>
      </c>
      <c r="AJ1098" s="12" t="e">
        <f>#REF!-A1098</f>
        <v>#REF!</v>
      </c>
      <c r="AK1098" s="16"/>
      <c r="AL1098" s="9">
        <f t="shared" si="246"/>
        <v>463425614.02</v>
      </c>
      <c r="AM1098" s="16"/>
      <c r="AN1098" s="16"/>
      <c r="AO1098" s="16"/>
      <c r="AP1098" s="16"/>
      <c r="AQ1098" s="12" t="e">
        <f>#REF!+#REF!+#REF!</f>
        <v>#REF!</v>
      </c>
      <c r="AR1098" s="12">
        <f t="shared" si="243"/>
        <v>-1745590.2</v>
      </c>
      <c r="AS1098" s="12" t="e">
        <f>#REF!-AU1098+#REF!+#REF!</f>
        <v>#REF!</v>
      </c>
      <c r="AT1098" s="12" t="e">
        <f>AS1098-VLOOKUP(A1098,[1]选股结果!$A$2:$BJ$3005,48,FALSE)*0.08</f>
        <v>#REF!</v>
      </c>
      <c r="AU1098" s="12">
        <f t="shared" si="247"/>
        <v>32124376.72</v>
      </c>
      <c r="AV1098" s="12" t="e">
        <f>#REF!+S1098+H1098</f>
        <v>#REF!</v>
      </c>
      <c r="AW1098" s="12" t="e">
        <f t="shared" si="248"/>
        <v>#REF!</v>
      </c>
      <c r="AX1098" s="12" t="e">
        <f t="shared" si="249"/>
        <v>#REF!</v>
      </c>
      <c r="AY1098" s="12" t="e">
        <f t="shared" si="250"/>
        <v>#REF!</v>
      </c>
      <c r="AZ1098" s="12">
        <f t="shared" si="244"/>
        <v>-3893347239.76</v>
      </c>
      <c r="BA1098" s="12">
        <f t="shared" si="245"/>
        <v>288588646.74</v>
      </c>
      <c r="BB1098" s="12" t="e">
        <f t="shared" si="251"/>
        <v>#REF!</v>
      </c>
    </row>
    <row r="1099" spans="1:54">
      <c r="A1099" s="5" t="s">
        <v>2247</v>
      </c>
      <c r="B1099" s="5" t="s">
        <v>2248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252">C1099</f>
        <v>3846901269.58</v>
      </c>
      <c r="AF1099" s="9">
        <f t="shared" ref="AF1099:AF1162" si="253">(G1099+O1099+P1099+Q1099+R1099)+S1099</f>
        <v>3563570366.79</v>
      </c>
      <c r="AG1099" s="9">
        <f t="shared" ref="AG1099:AG1162" si="254">AE1099-AF1099+T1099+V1099+W1099-X1099-Y1099+Z1099+AA1099</f>
        <v>274736620.06</v>
      </c>
      <c r="AH1099" s="9">
        <f t="shared" ref="AH1099:AH1162" si="255">AG1099+AB1099-AC1099</f>
        <v>274964783.01</v>
      </c>
      <c r="AI1099" s="9">
        <f t="shared" ref="AI1099:AI1162" si="256">AH1099-AD1099</f>
        <v>227450340.18</v>
      </c>
      <c r="AJ1099" s="12" t="e">
        <f>#REF!-A1099</f>
        <v>#REF!</v>
      </c>
      <c r="AK1099" s="16"/>
      <c r="AL1099" s="9">
        <f t="shared" si="246"/>
        <v>1163700354.76</v>
      </c>
      <c r="AM1099" s="16"/>
      <c r="AN1099" s="16"/>
      <c r="AO1099" s="16"/>
      <c r="AP1099" s="16"/>
      <c r="AQ1099" s="12" t="e">
        <f>#REF!+#REF!+#REF!</f>
        <v>#REF!</v>
      </c>
      <c r="AR1099" s="12">
        <f t="shared" si="243"/>
        <v>-1758695.2</v>
      </c>
      <c r="AS1099" s="12" t="e">
        <f>#REF!-AU1099+#REF!+#REF!</f>
        <v>#REF!</v>
      </c>
      <c r="AT1099" s="12" t="e">
        <f>AS1099-VLOOKUP(A1099,[1]选股结果!$A$2:$BJ$3005,48,FALSE)*0.08</f>
        <v>#REF!</v>
      </c>
      <c r="AU1099" s="12">
        <f t="shared" si="247"/>
        <v>47514442.83</v>
      </c>
      <c r="AV1099" s="12" t="e">
        <f>#REF!+S1099+H1099</f>
        <v>#REF!</v>
      </c>
      <c r="AW1099" s="12" t="e">
        <f t="shared" si="248"/>
        <v>#REF!</v>
      </c>
      <c r="AX1099" s="12" t="e">
        <f t="shared" si="249"/>
        <v>#REF!</v>
      </c>
      <c r="AY1099" s="12" t="e">
        <f t="shared" si="250"/>
        <v>#REF!</v>
      </c>
      <c r="AZ1099" s="12">
        <f t="shared" si="244"/>
        <v>-3907231884.13</v>
      </c>
      <c r="BA1099" s="12">
        <f t="shared" si="245"/>
        <v>274736620.06</v>
      </c>
      <c r="BB1099" s="12" t="e">
        <f t="shared" si="251"/>
        <v>#REF!</v>
      </c>
    </row>
    <row r="1100" spans="1:54">
      <c r="A1100" s="5" t="s">
        <v>2249</v>
      </c>
      <c r="B1100" s="5" t="s">
        <v>2250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252"/>
        <v>3830664588.14</v>
      </c>
      <c r="AF1100" s="9">
        <f t="shared" si="253"/>
        <v>5173309948.85</v>
      </c>
      <c r="AG1100" s="9">
        <f t="shared" si="254"/>
        <v>-1647401079.01</v>
      </c>
      <c r="AH1100" s="9">
        <f t="shared" si="255"/>
        <v>-1653995543.12</v>
      </c>
      <c r="AI1100" s="9">
        <f t="shared" si="256"/>
        <v>-1798261258.93</v>
      </c>
      <c r="AJ1100" s="12" t="e">
        <f>#REF!-A1100</f>
        <v>#REF!</v>
      </c>
      <c r="AK1100" s="16"/>
      <c r="AL1100" s="9">
        <f t="shared" si="246"/>
        <v>979866108.03</v>
      </c>
      <c r="AM1100" s="16"/>
      <c r="AN1100" s="16"/>
      <c r="AO1100" s="16"/>
      <c r="AP1100" s="16"/>
      <c r="AQ1100" s="12" t="e">
        <f>#REF!+#REF!+#REF!</f>
        <v>#REF!</v>
      </c>
      <c r="AR1100" s="12">
        <f t="shared" si="243"/>
        <v>-6862093.44</v>
      </c>
      <c r="AS1100" s="12" t="e">
        <f>#REF!-AU1100+#REF!+#REF!</f>
        <v>#REF!</v>
      </c>
      <c r="AT1100" s="12" t="e">
        <f>AS1100-VLOOKUP(A1100,[1]选股结果!$A$2:$BJ$3005,48,FALSE)*0.08</f>
        <v>#REF!</v>
      </c>
      <c r="AU1100" s="12">
        <f t="shared" si="247"/>
        <v>144265715.81</v>
      </c>
      <c r="AV1100" s="12" t="e">
        <f>#REF!+S1100+H1100</f>
        <v>#REF!</v>
      </c>
      <c r="AW1100" s="12" t="e">
        <f t="shared" si="248"/>
        <v>#REF!</v>
      </c>
      <c r="AX1100" s="12" t="e">
        <f t="shared" si="249"/>
        <v>#REF!</v>
      </c>
      <c r="AY1100" s="12" t="e">
        <f t="shared" si="250"/>
        <v>#REF!</v>
      </c>
      <c r="AZ1100" s="12">
        <f t="shared" si="244"/>
        <v>-4582091481.61</v>
      </c>
      <c r="BA1100" s="12">
        <f t="shared" si="245"/>
        <v>-1647401079.01</v>
      </c>
      <c r="BB1100" s="12" t="e">
        <f t="shared" si="251"/>
        <v>#REF!</v>
      </c>
    </row>
    <row r="1101" spans="1:54">
      <c r="A1101" s="5" t="s">
        <v>2251</v>
      </c>
      <c r="B1101" s="5" t="s">
        <v>2252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252"/>
        <v>3830236140.41</v>
      </c>
      <c r="AF1101" s="9">
        <f t="shared" si="253"/>
        <v>2138344850.83</v>
      </c>
      <c r="AG1101" s="9">
        <f t="shared" si="254"/>
        <v>1689316732.68</v>
      </c>
      <c r="AH1101" s="9">
        <f t="shared" si="255"/>
        <v>1682380344</v>
      </c>
      <c r="AI1101" s="9">
        <f t="shared" si="256"/>
        <v>1411873243.22</v>
      </c>
      <c r="AJ1101" s="12" t="e">
        <f>#REF!-A1101</f>
        <v>#REF!</v>
      </c>
      <c r="AK1101" s="16"/>
      <c r="AL1101" s="9">
        <f t="shared" si="246"/>
        <v>417197890.69</v>
      </c>
      <c r="AM1101" s="16"/>
      <c r="AN1101" s="16"/>
      <c r="AO1101" s="16"/>
      <c r="AP1101" s="16"/>
      <c r="AQ1101" s="12" t="e">
        <f>#REF!+#REF!+#REF!</f>
        <v>#REF!</v>
      </c>
      <c r="AR1101" s="12">
        <f t="shared" si="243"/>
        <v>-1927795.81</v>
      </c>
      <c r="AS1101" s="12" t="e">
        <f>#REF!-AU1101+#REF!+#REF!</f>
        <v>#REF!</v>
      </c>
      <c r="AT1101" s="12" t="e">
        <f>AS1101-VLOOKUP(A1101,[1]选股结果!$A$2:$BJ$3005,48,FALSE)*0.08</f>
        <v>#REF!</v>
      </c>
      <c r="AU1101" s="12">
        <f t="shared" si="247"/>
        <v>270507100.78</v>
      </c>
      <c r="AV1101" s="12" t="e">
        <f>#REF!+S1101+H1101</f>
        <v>#REF!</v>
      </c>
      <c r="AW1101" s="12" t="e">
        <f t="shared" si="248"/>
        <v>#REF!</v>
      </c>
      <c r="AX1101" s="12" t="e">
        <f t="shared" si="249"/>
        <v>#REF!</v>
      </c>
      <c r="AY1101" s="12" t="e">
        <f t="shared" si="250"/>
        <v>#REF!</v>
      </c>
      <c r="AZ1101" s="12">
        <f t="shared" si="244"/>
        <v>-4089207766.65</v>
      </c>
      <c r="BA1101" s="12">
        <f t="shared" si="245"/>
        <v>1689316732.68</v>
      </c>
      <c r="BB1101" s="12" t="e">
        <f t="shared" si="251"/>
        <v>#REF!</v>
      </c>
    </row>
    <row r="1102" spans="1:54">
      <c r="A1102" s="5" t="s">
        <v>2253</v>
      </c>
      <c r="B1102" s="5" t="s">
        <v>2254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252"/>
        <v>3826807865.29</v>
      </c>
      <c r="AF1102" s="9">
        <f t="shared" si="253"/>
        <v>3594446226.21</v>
      </c>
      <c r="AG1102" s="9">
        <f t="shared" si="254"/>
        <v>284910007.89</v>
      </c>
      <c r="AH1102" s="9">
        <f t="shared" si="255"/>
        <v>281822914.19</v>
      </c>
      <c r="AI1102" s="9">
        <f t="shared" si="256"/>
        <v>161805739.27</v>
      </c>
      <c r="AJ1102" s="12" t="e">
        <f>#REF!-A1102</f>
        <v>#REF!</v>
      </c>
      <c r="AK1102" s="16"/>
      <c r="AL1102" s="9">
        <f t="shared" si="246"/>
        <v>498371805.35</v>
      </c>
      <c r="AM1102" s="16"/>
      <c r="AN1102" s="16"/>
      <c r="AO1102" s="16"/>
      <c r="AP1102" s="16"/>
      <c r="AQ1102" s="12" t="e">
        <f>#REF!+#REF!+#REF!</f>
        <v>#REF!</v>
      </c>
      <c r="AR1102" s="12">
        <f t="shared" si="243"/>
        <v>-12224304.75</v>
      </c>
      <c r="AS1102" s="12" t="e">
        <f>#REF!-AU1102+#REF!+#REF!</f>
        <v>#REF!</v>
      </c>
      <c r="AT1102" s="12" t="e">
        <f>AS1102-VLOOKUP(A1102,[1]选股结果!$A$2:$BJ$3005,48,FALSE)*0.08</f>
        <v>#REF!</v>
      </c>
      <c r="AU1102" s="12">
        <f t="shared" si="247"/>
        <v>120017174.92</v>
      </c>
      <c r="AV1102" s="12" t="e">
        <f>#REF!+S1102+H1102</f>
        <v>#REF!</v>
      </c>
      <c r="AW1102" s="12" t="e">
        <f t="shared" si="248"/>
        <v>#REF!</v>
      </c>
      <c r="AX1102" s="12" t="e">
        <f t="shared" si="249"/>
        <v>#REF!</v>
      </c>
      <c r="AY1102" s="12" t="e">
        <f t="shared" si="250"/>
        <v>#REF!</v>
      </c>
      <c r="AZ1102" s="12">
        <f t="shared" si="244"/>
        <v>-3911465683.69</v>
      </c>
      <c r="BA1102" s="12">
        <f t="shared" si="245"/>
        <v>284910007.89</v>
      </c>
      <c r="BB1102" s="12" t="e">
        <f t="shared" si="251"/>
        <v>#REF!</v>
      </c>
    </row>
    <row r="1103" spans="1:54">
      <c r="A1103" s="5" t="s">
        <v>2255</v>
      </c>
      <c r="B1103" s="5" t="s">
        <v>2256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252"/>
        <v>3824878302.18</v>
      </c>
      <c r="AF1103" s="9">
        <f t="shared" si="253"/>
        <v>21250438.05</v>
      </c>
      <c r="AG1103" s="9">
        <f t="shared" si="254"/>
        <v>4328358060.67</v>
      </c>
      <c r="AH1103" s="9">
        <f t="shared" si="255"/>
        <v>4330687996.85</v>
      </c>
      <c r="AI1103" s="9">
        <f t="shared" si="256"/>
        <v>4153516902.59</v>
      </c>
      <c r="AJ1103" s="12" t="e">
        <f>#REF!-A1103</f>
        <v>#REF!</v>
      </c>
      <c r="AK1103" s="16"/>
      <c r="AL1103" s="9">
        <f t="shared" si="246"/>
        <v>18920501.87</v>
      </c>
      <c r="AM1103" s="16"/>
      <c r="AN1103" s="16"/>
      <c r="AO1103" s="16"/>
      <c r="AP1103" s="16"/>
      <c r="AQ1103" s="12" t="e">
        <f>#REF!+#REF!+#REF!</f>
        <v>#REF!</v>
      </c>
      <c r="AR1103" s="12">
        <f t="shared" si="243"/>
        <v>-3074576.03</v>
      </c>
      <c r="AS1103" s="12" t="e">
        <f>#REF!-AU1103+#REF!+#REF!</f>
        <v>#REF!</v>
      </c>
      <c r="AT1103" s="12" t="e">
        <f>AS1103-VLOOKUP(A1103,[1]选股结果!$A$2:$BJ$3005,48,FALSE)*0.08</f>
        <v>#REF!</v>
      </c>
      <c r="AU1103" s="12">
        <f t="shared" si="247"/>
        <v>177171094.26</v>
      </c>
      <c r="AV1103" s="12" t="e">
        <f>#REF!+S1103+H1103</f>
        <v>#REF!</v>
      </c>
      <c r="AW1103" s="12" t="e">
        <f t="shared" si="248"/>
        <v>#REF!</v>
      </c>
      <c r="AX1103" s="12" t="e">
        <f t="shared" si="249"/>
        <v>#REF!</v>
      </c>
      <c r="AY1103" s="12" t="e">
        <f t="shared" si="250"/>
        <v>#REF!</v>
      </c>
      <c r="AZ1103" s="12">
        <f t="shared" si="244"/>
        <v>-3984618174.27</v>
      </c>
      <c r="BA1103" s="12">
        <f t="shared" si="245"/>
        <v>4328358060.67</v>
      </c>
      <c r="BB1103" s="12" t="e">
        <f t="shared" si="251"/>
        <v>#REF!</v>
      </c>
    </row>
    <row r="1104" spans="1:54">
      <c r="A1104" s="5" t="s">
        <v>2257</v>
      </c>
      <c r="B1104" s="5" t="s">
        <v>2258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252"/>
        <v>3807024729.43</v>
      </c>
      <c r="AF1104" s="9">
        <f t="shared" si="253"/>
        <v>3590747282.32</v>
      </c>
      <c r="AG1104" s="9">
        <f t="shared" si="254"/>
        <v>228911917.729999</v>
      </c>
      <c r="AH1104" s="9">
        <f t="shared" si="255"/>
        <v>229204422.559999</v>
      </c>
      <c r="AI1104" s="9">
        <f t="shared" si="256"/>
        <v>196143064.449999</v>
      </c>
      <c r="AJ1104" s="12" t="e">
        <f>#REF!-A1104</f>
        <v>#REF!</v>
      </c>
      <c r="AK1104" s="16"/>
      <c r="AL1104" s="9">
        <f t="shared" si="246"/>
        <v>109208238.94</v>
      </c>
      <c r="AM1104" s="16"/>
      <c r="AN1104" s="16"/>
      <c r="AO1104" s="16"/>
      <c r="AP1104" s="16"/>
      <c r="AQ1104" s="12" t="e">
        <f>#REF!+#REF!+#REF!</f>
        <v>#REF!</v>
      </c>
      <c r="AR1104" s="12">
        <f t="shared" si="243"/>
        <v>-433167.35</v>
      </c>
      <c r="AS1104" s="12" t="e">
        <f>#REF!-AU1104+#REF!+#REF!</f>
        <v>#REF!</v>
      </c>
      <c r="AT1104" s="12" t="e">
        <f>AS1104-VLOOKUP(A1104,[1]选股结果!$A$2:$BJ$3005,48,FALSE)*0.08</f>
        <v>#REF!</v>
      </c>
      <c r="AU1104" s="12">
        <f t="shared" si="247"/>
        <v>33061358.11</v>
      </c>
      <c r="AV1104" s="12" t="e">
        <f>#REF!+S1104+H1104</f>
        <v>#REF!</v>
      </c>
      <c r="AW1104" s="12" t="e">
        <f t="shared" si="248"/>
        <v>#REF!</v>
      </c>
      <c r="AX1104" s="12" t="e">
        <f t="shared" si="249"/>
        <v>#REF!</v>
      </c>
      <c r="AY1104" s="12" t="e">
        <f t="shared" si="250"/>
        <v>#REF!</v>
      </c>
      <c r="AZ1104" s="12">
        <f t="shared" si="244"/>
        <v>-3804657319.95</v>
      </c>
      <c r="BA1104" s="12">
        <f t="shared" si="245"/>
        <v>228911917.729999</v>
      </c>
      <c r="BB1104" s="12" t="e">
        <f t="shared" si="251"/>
        <v>#REF!</v>
      </c>
    </row>
    <row r="1105" spans="1:54">
      <c r="A1105" s="5" t="s">
        <v>2259</v>
      </c>
      <c r="B1105" s="5" t="s">
        <v>2260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252"/>
        <v>3799517563.87</v>
      </c>
      <c r="AF1105" s="9">
        <f t="shared" si="253"/>
        <v>3560389276.67</v>
      </c>
      <c r="AG1105" s="9">
        <f t="shared" si="254"/>
        <v>233933130.91</v>
      </c>
      <c r="AH1105" s="9">
        <f t="shared" si="255"/>
        <v>234626978.13</v>
      </c>
      <c r="AI1105" s="9">
        <f t="shared" si="256"/>
        <v>198558053.25</v>
      </c>
      <c r="AJ1105" s="12" t="e">
        <f>#REF!-A1105</f>
        <v>#REF!</v>
      </c>
      <c r="AK1105" s="16"/>
      <c r="AL1105" s="9">
        <f t="shared" si="246"/>
        <v>32249762.3</v>
      </c>
      <c r="AM1105" s="16"/>
      <c r="AN1105" s="16"/>
      <c r="AO1105" s="16"/>
      <c r="AP1105" s="16"/>
      <c r="AQ1105" s="12" t="e">
        <f>#REF!+#REF!+#REF!</f>
        <v>#REF!</v>
      </c>
      <c r="AR1105" s="12">
        <f t="shared" si="243"/>
        <v>-756920.01</v>
      </c>
      <c r="AS1105" s="12" t="e">
        <f>#REF!-AU1105+#REF!+#REF!</f>
        <v>#REF!</v>
      </c>
      <c r="AT1105" s="12" t="e">
        <f>AS1105-VLOOKUP(A1105,[1]选股结果!$A$2:$BJ$3005,48,FALSE)*0.08</f>
        <v>#REF!</v>
      </c>
      <c r="AU1105" s="12">
        <f t="shared" si="247"/>
        <v>36068924.88</v>
      </c>
      <c r="AV1105" s="12" t="e">
        <f>#REF!+S1105+H1105</f>
        <v>#REF!</v>
      </c>
      <c r="AW1105" s="12" t="e">
        <f t="shared" si="248"/>
        <v>#REF!</v>
      </c>
      <c r="AX1105" s="12" t="e">
        <f t="shared" si="249"/>
        <v>#REF!</v>
      </c>
      <c r="AY1105" s="12" t="e">
        <f t="shared" si="250"/>
        <v>#REF!</v>
      </c>
      <c r="AZ1105" s="12">
        <f t="shared" si="244"/>
        <v>-3820261837.05</v>
      </c>
      <c r="BA1105" s="12">
        <f t="shared" si="245"/>
        <v>233933130.91</v>
      </c>
      <c r="BB1105" s="12" t="e">
        <f t="shared" si="251"/>
        <v>#REF!</v>
      </c>
    </row>
    <row r="1106" spans="1:54">
      <c r="A1106" s="5" t="s">
        <v>2261</v>
      </c>
      <c r="B1106" s="5" t="s">
        <v>2262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252"/>
        <v>3796028917.51</v>
      </c>
      <c r="AF1106" s="9">
        <f t="shared" si="253"/>
        <v>3375254767.86</v>
      </c>
      <c r="AG1106" s="9">
        <f t="shared" si="254"/>
        <v>417194737.520001</v>
      </c>
      <c r="AH1106" s="9">
        <f t="shared" si="255"/>
        <v>415363661.620001</v>
      </c>
      <c r="AI1106" s="9">
        <f t="shared" si="256"/>
        <v>364640442.430001</v>
      </c>
      <c r="AJ1106" s="12" t="e">
        <f>#REF!-A1106</f>
        <v>#REF!</v>
      </c>
      <c r="AK1106" s="16"/>
      <c r="AL1106" s="9">
        <f t="shared" si="246"/>
        <v>167687128.17</v>
      </c>
      <c r="AM1106" s="16"/>
      <c r="AN1106" s="16"/>
      <c r="AO1106" s="16"/>
      <c r="AP1106" s="16"/>
      <c r="AQ1106" s="12" t="e">
        <f>#REF!+#REF!+#REF!</f>
        <v>#REF!</v>
      </c>
      <c r="AR1106" s="12">
        <f t="shared" si="243"/>
        <v>-1132059.2</v>
      </c>
      <c r="AS1106" s="12" t="e">
        <f>#REF!-AU1106+#REF!+#REF!</f>
        <v>#REF!</v>
      </c>
      <c r="AT1106" s="12" t="e">
        <f>AS1106-VLOOKUP(A1106,[1]选股结果!$A$2:$BJ$3005,48,FALSE)*0.08</f>
        <v>#REF!</v>
      </c>
      <c r="AU1106" s="12">
        <f t="shared" si="247"/>
        <v>50723219.19</v>
      </c>
      <c r="AV1106" s="12" t="e">
        <f>#REF!+S1106+H1106</f>
        <v>#REF!</v>
      </c>
      <c r="AW1106" s="12" t="e">
        <f t="shared" si="248"/>
        <v>#REF!</v>
      </c>
      <c r="AX1106" s="12" t="e">
        <f t="shared" si="249"/>
        <v>#REF!</v>
      </c>
      <c r="AY1106" s="12" t="e">
        <f t="shared" si="250"/>
        <v>#REF!</v>
      </c>
      <c r="AZ1106" s="12">
        <f t="shared" si="244"/>
        <v>-3835712751.4</v>
      </c>
      <c r="BA1106" s="12">
        <f t="shared" si="245"/>
        <v>417194737.520001</v>
      </c>
      <c r="BB1106" s="12" t="e">
        <f t="shared" si="251"/>
        <v>#REF!</v>
      </c>
    </row>
    <row r="1107" spans="1:54">
      <c r="A1107" s="5" t="s">
        <v>2263</v>
      </c>
      <c r="B1107" s="5" t="s">
        <v>2264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252"/>
        <v>3789596936.81</v>
      </c>
      <c r="AF1107" s="9">
        <f t="shared" si="253"/>
        <v>2249968614.7</v>
      </c>
      <c r="AG1107" s="9">
        <f t="shared" si="254"/>
        <v>1603375573.11</v>
      </c>
      <c r="AH1107" s="9">
        <f t="shared" si="255"/>
        <v>1603785665.34</v>
      </c>
      <c r="AI1107" s="9">
        <f t="shared" si="256"/>
        <v>1443379890.84</v>
      </c>
      <c r="AJ1107" s="12" t="e">
        <f>#REF!-A1107</f>
        <v>#REF!</v>
      </c>
      <c r="AK1107" s="16"/>
      <c r="AL1107" s="9">
        <f t="shared" si="246"/>
        <v>352167733.57</v>
      </c>
      <c r="AM1107" s="16"/>
      <c r="AN1107" s="16"/>
      <c r="AO1107" s="16"/>
      <c r="AP1107" s="16"/>
      <c r="AQ1107" s="12" t="e">
        <f>#REF!+#REF!+#REF!</f>
        <v>#REF!</v>
      </c>
      <c r="AR1107" s="12">
        <f t="shared" si="243"/>
        <v>-912963.07</v>
      </c>
      <c r="AS1107" s="12" t="e">
        <f>#REF!-AU1107+#REF!+#REF!</f>
        <v>#REF!</v>
      </c>
      <c r="AT1107" s="12" t="e">
        <f>AS1107-VLOOKUP(A1107,[1]选股结果!$A$2:$BJ$3005,48,FALSE)*0.08</f>
        <v>#REF!</v>
      </c>
      <c r="AU1107" s="12">
        <f t="shared" si="247"/>
        <v>160405774.5</v>
      </c>
      <c r="AV1107" s="12" t="e">
        <f>#REF!+S1107+H1107</f>
        <v>#REF!</v>
      </c>
      <c r="AW1107" s="12" t="e">
        <f t="shared" si="248"/>
        <v>#REF!</v>
      </c>
      <c r="AX1107" s="12" t="e">
        <f t="shared" si="249"/>
        <v>#REF!</v>
      </c>
      <c r="AY1107" s="12" t="e">
        <f t="shared" si="250"/>
        <v>#REF!</v>
      </c>
      <c r="AZ1107" s="12">
        <f t="shared" si="244"/>
        <v>-3929913924.09</v>
      </c>
      <c r="BA1107" s="12">
        <f t="shared" si="245"/>
        <v>1603375573.11</v>
      </c>
      <c r="BB1107" s="12" t="e">
        <f t="shared" si="251"/>
        <v>#REF!</v>
      </c>
    </row>
    <row r="1108" spans="1:54">
      <c r="A1108" s="5" t="s">
        <v>2265</v>
      </c>
      <c r="B1108" s="5" t="s">
        <v>2266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252"/>
        <v>3789082503.62</v>
      </c>
      <c r="AF1108" s="9">
        <f t="shared" si="253"/>
        <v>3761696928.91</v>
      </c>
      <c r="AG1108" s="9">
        <f t="shared" si="254"/>
        <v>39309361.9899996</v>
      </c>
      <c r="AH1108" s="9">
        <f t="shared" si="255"/>
        <v>38220846.2299996</v>
      </c>
      <c r="AI1108" s="9">
        <f t="shared" si="256"/>
        <v>24868770.1799996</v>
      </c>
      <c r="AJ1108" s="12" t="e">
        <f>#REF!-A1108</f>
        <v>#REF!</v>
      </c>
      <c r="AK1108" s="16"/>
      <c r="AL1108" s="9">
        <f t="shared" si="246"/>
        <v>316752561.99</v>
      </c>
      <c r="AM1108" s="16"/>
      <c r="AN1108" s="16"/>
      <c r="AO1108" s="16"/>
      <c r="AP1108" s="16"/>
      <c r="AQ1108" s="12" t="e">
        <f>#REF!+#REF!+#REF!</f>
        <v>#REF!</v>
      </c>
      <c r="AR1108" s="12">
        <f t="shared" si="243"/>
        <v>-258202.53</v>
      </c>
      <c r="AS1108" s="12" t="e">
        <f>#REF!-AU1108+#REF!+#REF!</f>
        <v>#REF!</v>
      </c>
      <c r="AT1108" s="12" t="e">
        <f>AS1108-VLOOKUP(A1108,[1]选股结果!$A$2:$BJ$3005,48,FALSE)*0.08</f>
        <v>#REF!</v>
      </c>
      <c r="AU1108" s="12">
        <f t="shared" si="247"/>
        <v>13352076.05</v>
      </c>
      <c r="AV1108" s="12" t="e">
        <f>#REF!+S1108+H1108</f>
        <v>#REF!</v>
      </c>
      <c r="AW1108" s="12" t="e">
        <f t="shared" si="248"/>
        <v>#REF!</v>
      </c>
      <c r="AX1108" s="12" t="e">
        <f t="shared" si="249"/>
        <v>#REF!</v>
      </c>
      <c r="AY1108" s="12" t="e">
        <f t="shared" si="250"/>
        <v>#REF!</v>
      </c>
      <c r="AZ1108" s="12">
        <f t="shared" si="244"/>
        <v>-3802976582.29</v>
      </c>
      <c r="BA1108" s="12">
        <f t="shared" si="245"/>
        <v>39309361.9899996</v>
      </c>
      <c r="BB1108" s="12" t="e">
        <f t="shared" si="251"/>
        <v>#REF!</v>
      </c>
    </row>
    <row r="1109" spans="1:54">
      <c r="A1109" s="5" t="s">
        <v>2267</v>
      </c>
      <c r="B1109" s="5" t="s">
        <v>2268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252"/>
        <v>3781913442.58</v>
      </c>
      <c r="AF1109" s="9">
        <f t="shared" si="253"/>
        <v>2976303814.78</v>
      </c>
      <c r="AG1109" s="9">
        <f t="shared" si="254"/>
        <v>878047787.660001</v>
      </c>
      <c r="AH1109" s="9">
        <f t="shared" si="255"/>
        <v>877262483.020001</v>
      </c>
      <c r="AI1109" s="9">
        <f t="shared" si="256"/>
        <v>728085607.690001</v>
      </c>
      <c r="AJ1109" s="12" t="e">
        <f>#REF!-A1109</f>
        <v>#REF!</v>
      </c>
      <c r="AK1109" s="16"/>
      <c r="AL1109" s="9">
        <f t="shared" si="246"/>
        <v>197649473.07</v>
      </c>
      <c r="AM1109" s="16"/>
      <c r="AN1109" s="16"/>
      <c r="AO1109" s="16"/>
      <c r="AP1109" s="16"/>
      <c r="AQ1109" s="12" t="e">
        <f>#REF!+#REF!+#REF!</f>
        <v>#REF!</v>
      </c>
      <c r="AR1109" s="12">
        <f t="shared" si="243"/>
        <v>-736659.51</v>
      </c>
      <c r="AS1109" s="12" t="e">
        <f>#REF!-AU1109+#REF!+#REF!</f>
        <v>#REF!</v>
      </c>
      <c r="AT1109" s="12" t="e">
        <f>AS1109-VLOOKUP(A1109,[1]选股结果!$A$2:$BJ$3005,48,FALSE)*0.08</f>
        <v>#REF!</v>
      </c>
      <c r="AU1109" s="12">
        <f t="shared" si="247"/>
        <v>149176875.33</v>
      </c>
      <c r="AV1109" s="12" t="e">
        <f>#REF!+S1109+H1109</f>
        <v>#REF!</v>
      </c>
      <c r="AW1109" s="12" t="e">
        <f t="shared" si="248"/>
        <v>#REF!</v>
      </c>
      <c r="AX1109" s="12" t="e">
        <f t="shared" si="249"/>
        <v>#REF!</v>
      </c>
      <c r="AY1109" s="12" t="e">
        <f t="shared" si="250"/>
        <v>#REF!</v>
      </c>
      <c r="AZ1109" s="12">
        <f t="shared" si="244"/>
        <v>-4233806595.67</v>
      </c>
      <c r="BA1109" s="12">
        <f t="shared" si="245"/>
        <v>878047787.660001</v>
      </c>
      <c r="BB1109" s="12" t="e">
        <f t="shared" si="251"/>
        <v>#REF!</v>
      </c>
    </row>
    <row r="1110" spans="1:54">
      <c r="A1110" s="5" t="s">
        <v>2269</v>
      </c>
      <c r="B1110" s="5" t="s">
        <v>2270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252"/>
        <v>3775782624.56</v>
      </c>
      <c r="AF1110" s="9">
        <f t="shared" si="253"/>
        <v>3663302504.78</v>
      </c>
      <c r="AG1110" s="9">
        <f t="shared" si="254"/>
        <v>245065455.77</v>
      </c>
      <c r="AH1110" s="9">
        <f t="shared" si="255"/>
        <v>234190292.55</v>
      </c>
      <c r="AI1110" s="9">
        <f t="shared" si="256"/>
        <v>129550364.54</v>
      </c>
      <c r="AJ1110" s="12" t="e">
        <f>#REF!-A1110</f>
        <v>#REF!</v>
      </c>
      <c r="AK1110" s="16"/>
      <c r="AL1110" s="9">
        <f t="shared" si="246"/>
        <v>541443026.53</v>
      </c>
      <c r="AM1110" s="16"/>
      <c r="AN1110" s="16"/>
      <c r="AO1110" s="16"/>
      <c r="AP1110" s="16"/>
      <c r="AQ1110" s="12" t="e">
        <f>#REF!+#REF!+#REF!</f>
        <v>#REF!</v>
      </c>
      <c r="AR1110" s="12">
        <f t="shared" si="243"/>
        <v>-2108078.49</v>
      </c>
      <c r="AS1110" s="12" t="e">
        <f>#REF!-AU1110+#REF!+#REF!</f>
        <v>#REF!</v>
      </c>
      <c r="AT1110" s="12" t="e">
        <f>AS1110-VLOOKUP(A1110,[1]选股结果!$A$2:$BJ$3005,48,FALSE)*0.08</f>
        <v>#REF!</v>
      </c>
      <c r="AU1110" s="12">
        <f t="shared" si="247"/>
        <v>104639928.01</v>
      </c>
      <c r="AV1110" s="12" t="e">
        <f>#REF!+S1110+H1110</f>
        <v>#REF!</v>
      </c>
      <c r="AW1110" s="12" t="e">
        <f t="shared" si="248"/>
        <v>#REF!</v>
      </c>
      <c r="AX1110" s="12" t="e">
        <f t="shared" si="249"/>
        <v>#REF!</v>
      </c>
      <c r="AY1110" s="12" t="e">
        <f t="shared" si="250"/>
        <v>#REF!</v>
      </c>
      <c r="AZ1110" s="12">
        <f t="shared" si="244"/>
        <v>-3715899657.14</v>
      </c>
      <c r="BA1110" s="12">
        <f t="shared" si="245"/>
        <v>245065455.77</v>
      </c>
      <c r="BB1110" s="12" t="e">
        <f t="shared" si="251"/>
        <v>#REF!</v>
      </c>
    </row>
    <row r="1111" spans="1:54">
      <c r="A1111" s="5" t="s">
        <v>2271</v>
      </c>
      <c r="B1111" s="5" t="s">
        <v>2272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252"/>
        <v>3751353135.86</v>
      </c>
      <c r="AF1111" s="9">
        <f t="shared" si="253"/>
        <v>3494404483.32</v>
      </c>
      <c r="AG1111" s="9">
        <f t="shared" si="254"/>
        <v>308422130.05</v>
      </c>
      <c r="AH1111" s="9">
        <f t="shared" si="255"/>
        <v>306992000.58</v>
      </c>
      <c r="AI1111" s="9">
        <f t="shared" si="256"/>
        <v>236459404.98</v>
      </c>
      <c r="AJ1111" s="12" t="e">
        <f>#REF!-A1111</f>
        <v>#REF!</v>
      </c>
      <c r="AK1111" s="16"/>
      <c r="AL1111" s="9">
        <f t="shared" si="246"/>
        <v>304494849.91</v>
      </c>
      <c r="AM1111" s="16"/>
      <c r="AN1111" s="16"/>
      <c r="AO1111" s="16"/>
      <c r="AP1111" s="16"/>
      <c r="AQ1111" s="12" t="e">
        <f>#REF!+#REF!+#REF!</f>
        <v>#REF!</v>
      </c>
      <c r="AR1111" s="12">
        <f t="shared" si="243"/>
        <v>-1527946.68</v>
      </c>
      <c r="AS1111" s="12" t="e">
        <f>#REF!-AU1111+#REF!+#REF!</f>
        <v>#REF!</v>
      </c>
      <c r="AT1111" s="12" t="e">
        <f>AS1111-VLOOKUP(A1111,[1]选股结果!$A$2:$BJ$3005,48,FALSE)*0.08</f>
        <v>#REF!</v>
      </c>
      <c r="AU1111" s="12">
        <f t="shared" si="247"/>
        <v>70532595.6</v>
      </c>
      <c r="AV1111" s="12" t="e">
        <f>#REF!+S1111+H1111</f>
        <v>#REF!</v>
      </c>
      <c r="AW1111" s="12" t="e">
        <f t="shared" si="248"/>
        <v>#REF!</v>
      </c>
      <c r="AX1111" s="12" t="e">
        <f t="shared" si="249"/>
        <v>#REF!</v>
      </c>
      <c r="AY1111" s="12" t="e">
        <f t="shared" si="250"/>
        <v>#REF!</v>
      </c>
      <c r="AZ1111" s="12">
        <f t="shared" si="244"/>
        <v>-3850336504.39</v>
      </c>
      <c r="BA1111" s="12">
        <f t="shared" si="245"/>
        <v>308422130.05</v>
      </c>
      <c r="BB1111" s="12" t="e">
        <f t="shared" si="251"/>
        <v>#REF!</v>
      </c>
    </row>
    <row r="1112" spans="1:54">
      <c r="A1112" s="5" t="s">
        <v>2273</v>
      </c>
      <c r="B1112" s="5" t="s">
        <v>2274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252"/>
        <v>3746085701.55</v>
      </c>
      <c r="AF1112" s="9">
        <f t="shared" si="253"/>
        <v>3888989878.31</v>
      </c>
      <c r="AG1112" s="9">
        <f t="shared" si="254"/>
        <v>-64618153.7599998</v>
      </c>
      <c r="AH1112" s="9">
        <f t="shared" si="255"/>
        <v>-39977589.3699998</v>
      </c>
      <c r="AI1112" s="9">
        <f t="shared" si="256"/>
        <v>-33790320.2599998</v>
      </c>
      <c r="AJ1112" s="12" t="e">
        <f>#REF!-A1112</f>
        <v>#REF!</v>
      </c>
      <c r="AK1112" s="16"/>
      <c r="AL1112" s="9">
        <f t="shared" si="246"/>
        <v>353468240.77</v>
      </c>
      <c r="AM1112" s="16"/>
      <c r="AN1112" s="16"/>
      <c r="AO1112" s="16"/>
      <c r="AP1112" s="16"/>
      <c r="AQ1112" s="12" t="e">
        <f>#REF!+#REF!+#REF!</f>
        <v>#REF!</v>
      </c>
      <c r="AR1112" s="12">
        <f t="shared" si="243"/>
        <v>-32404206.22</v>
      </c>
      <c r="AS1112" s="12" t="e">
        <f>#REF!-AU1112+#REF!+#REF!</f>
        <v>#REF!</v>
      </c>
      <c r="AT1112" s="12" t="e">
        <f>AS1112-VLOOKUP(A1112,[1]选股结果!$A$2:$BJ$3005,48,FALSE)*0.08</f>
        <v>#REF!</v>
      </c>
      <c r="AU1112" s="12">
        <f t="shared" si="247"/>
        <v>-6187269.11000001</v>
      </c>
      <c r="AV1112" s="12" t="e">
        <f>#REF!+S1112+H1112</f>
        <v>#REF!</v>
      </c>
      <c r="AW1112" s="12" t="e">
        <f t="shared" si="248"/>
        <v>#REF!</v>
      </c>
      <c r="AX1112" s="12" t="e">
        <f t="shared" si="249"/>
        <v>#REF!</v>
      </c>
      <c r="AY1112" s="12" t="e">
        <f t="shared" si="250"/>
        <v>#REF!</v>
      </c>
      <c r="AZ1112" s="12">
        <f t="shared" si="244"/>
        <v>-3878899655.63</v>
      </c>
      <c r="BA1112" s="12">
        <f t="shared" si="245"/>
        <v>-64618153.7599998</v>
      </c>
      <c r="BB1112" s="12" t="e">
        <f t="shared" si="251"/>
        <v>#REF!</v>
      </c>
    </row>
    <row r="1113" spans="1:54">
      <c r="A1113" s="5" t="s">
        <v>2275</v>
      </c>
      <c r="B1113" s="5" t="s">
        <v>2276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252"/>
        <v>3744447837</v>
      </c>
      <c r="AF1113" s="9">
        <f t="shared" si="253"/>
        <v>3705387530.85</v>
      </c>
      <c r="AG1113" s="9">
        <f t="shared" si="254"/>
        <v>47783623.5400006</v>
      </c>
      <c r="AH1113" s="9">
        <f t="shared" si="255"/>
        <v>37938501.6100006</v>
      </c>
      <c r="AI1113" s="9">
        <f t="shared" si="256"/>
        <v>32025838.0900006</v>
      </c>
      <c r="AJ1113" s="12" t="e">
        <f>#REF!-A1113</f>
        <v>#REF!</v>
      </c>
      <c r="AK1113" s="16"/>
      <c r="AL1113" s="9">
        <f t="shared" si="246"/>
        <v>843997677.3</v>
      </c>
      <c r="AM1113" s="16"/>
      <c r="AN1113" s="16"/>
      <c r="AO1113" s="16"/>
      <c r="AP1113" s="16"/>
      <c r="AQ1113" s="12" t="e">
        <f>#REF!+#REF!+#REF!</f>
        <v>#REF!</v>
      </c>
      <c r="AR1113" s="12">
        <f t="shared" si="243"/>
        <v>-1210947.47</v>
      </c>
      <c r="AS1113" s="12" t="e">
        <f>#REF!-AU1113+#REF!+#REF!</f>
        <v>#REF!</v>
      </c>
      <c r="AT1113" s="12" t="e">
        <f>AS1113-VLOOKUP(A1113,[1]选股结果!$A$2:$BJ$3005,48,FALSE)*0.08</f>
        <v>#REF!</v>
      </c>
      <c r="AU1113" s="12">
        <f t="shared" si="247"/>
        <v>5912663.52</v>
      </c>
      <c r="AV1113" s="12" t="e">
        <f>#REF!+S1113+H1113</f>
        <v>#REF!</v>
      </c>
      <c r="AW1113" s="12" t="e">
        <f t="shared" si="248"/>
        <v>#REF!</v>
      </c>
      <c r="AX1113" s="12" t="e">
        <f t="shared" si="249"/>
        <v>#REF!</v>
      </c>
      <c r="AY1113" s="12" t="e">
        <f t="shared" si="250"/>
        <v>#REF!</v>
      </c>
      <c r="AZ1113" s="12">
        <f t="shared" si="244"/>
        <v>-3796953836.91</v>
      </c>
      <c r="BA1113" s="12">
        <f t="shared" si="245"/>
        <v>47783623.5400006</v>
      </c>
      <c r="BB1113" s="12" t="e">
        <f t="shared" si="251"/>
        <v>#REF!</v>
      </c>
    </row>
    <row r="1114" spans="1:54">
      <c r="A1114" s="5" t="s">
        <v>2277</v>
      </c>
      <c r="B1114" s="5" t="s">
        <v>2278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252"/>
        <v>3742735764.25</v>
      </c>
      <c r="AF1114" s="9">
        <f t="shared" si="253"/>
        <v>3506962259.29</v>
      </c>
      <c r="AG1114" s="9">
        <f t="shared" si="254"/>
        <v>221865388.62</v>
      </c>
      <c r="AH1114" s="9">
        <f t="shared" si="255"/>
        <v>223278856.59</v>
      </c>
      <c r="AI1114" s="9">
        <f t="shared" si="256"/>
        <v>180967744.55</v>
      </c>
      <c r="AJ1114" s="12" t="e">
        <f>#REF!-A1114</f>
        <v>#REF!</v>
      </c>
      <c r="AK1114" s="16"/>
      <c r="AL1114" s="9">
        <f t="shared" si="246"/>
        <v>1134629842.15</v>
      </c>
      <c r="AM1114" s="16"/>
      <c r="AN1114" s="16"/>
      <c r="AO1114" s="16"/>
      <c r="AP1114" s="16"/>
      <c r="AQ1114" s="12" t="e">
        <f>#REF!+#REF!+#REF!</f>
        <v>#REF!</v>
      </c>
      <c r="AR1114" s="12">
        <f t="shared" si="243"/>
        <v>-1539315.79</v>
      </c>
      <c r="AS1114" s="12" t="e">
        <f>#REF!-AU1114+#REF!+#REF!</f>
        <v>#REF!</v>
      </c>
      <c r="AT1114" s="12" t="e">
        <f>AS1114-VLOOKUP(A1114,[1]选股结果!$A$2:$BJ$3005,48,FALSE)*0.08</f>
        <v>#REF!</v>
      </c>
      <c r="AU1114" s="12">
        <f t="shared" si="247"/>
        <v>42311112.04</v>
      </c>
      <c r="AV1114" s="12" t="e">
        <f>#REF!+S1114+H1114</f>
        <v>#REF!</v>
      </c>
      <c r="AW1114" s="12" t="e">
        <f t="shared" si="248"/>
        <v>#REF!</v>
      </c>
      <c r="AX1114" s="12" t="e">
        <f t="shared" si="249"/>
        <v>#REF!</v>
      </c>
      <c r="AY1114" s="12" t="e">
        <f t="shared" si="250"/>
        <v>#REF!</v>
      </c>
      <c r="AZ1114" s="12">
        <f t="shared" si="244"/>
        <v>-3923366146.11</v>
      </c>
      <c r="BA1114" s="12">
        <f t="shared" si="245"/>
        <v>221865388.62</v>
      </c>
      <c r="BB1114" s="12" t="e">
        <f t="shared" si="251"/>
        <v>#REF!</v>
      </c>
    </row>
    <row r="1115" spans="1:54">
      <c r="A1115" s="5" t="s">
        <v>2279</v>
      </c>
      <c r="B1115" s="5" t="s">
        <v>2280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252"/>
        <v>3727801760.84</v>
      </c>
      <c r="AF1115" s="9">
        <f t="shared" si="253"/>
        <v>2361153719.21</v>
      </c>
      <c r="AG1115" s="9">
        <f t="shared" si="254"/>
        <v>1346768492.94</v>
      </c>
      <c r="AH1115" s="9">
        <f t="shared" si="255"/>
        <v>1346615918.99</v>
      </c>
      <c r="AI1115" s="9">
        <f t="shared" si="256"/>
        <v>1122332802.64</v>
      </c>
      <c r="AJ1115" s="12" t="e">
        <f>#REF!-A1115</f>
        <v>#REF!</v>
      </c>
      <c r="AK1115" s="16"/>
      <c r="AL1115" s="9">
        <f t="shared" si="246"/>
        <v>688824130.41</v>
      </c>
      <c r="AM1115" s="16"/>
      <c r="AN1115" s="16"/>
      <c r="AO1115" s="16"/>
      <c r="AP1115" s="16"/>
      <c r="AQ1115" s="12" t="e">
        <f>#REF!+#REF!+#REF!</f>
        <v>#REF!</v>
      </c>
      <c r="AR1115" s="12">
        <f t="shared" si="243"/>
        <v>-663940.8</v>
      </c>
      <c r="AS1115" s="12" t="e">
        <f>#REF!-AU1115+#REF!+#REF!</f>
        <v>#REF!</v>
      </c>
      <c r="AT1115" s="12" t="e">
        <f>AS1115-VLOOKUP(A1115,[1]选股结果!$A$2:$BJ$3005,48,FALSE)*0.08</f>
        <v>#REF!</v>
      </c>
      <c r="AU1115" s="12">
        <f t="shared" si="247"/>
        <v>224283116.35</v>
      </c>
      <c r="AV1115" s="12" t="e">
        <f>#REF!+S1115+H1115</f>
        <v>#REF!</v>
      </c>
      <c r="AW1115" s="12" t="e">
        <f t="shared" si="248"/>
        <v>#REF!</v>
      </c>
      <c r="AX1115" s="12" t="e">
        <f t="shared" si="249"/>
        <v>#REF!</v>
      </c>
      <c r="AY1115" s="12" t="e">
        <f t="shared" si="250"/>
        <v>#REF!</v>
      </c>
      <c r="AZ1115" s="12">
        <f t="shared" si="244"/>
        <v>-3951878831.85</v>
      </c>
      <c r="BA1115" s="12">
        <f t="shared" si="245"/>
        <v>1346768492.94</v>
      </c>
      <c r="BB1115" s="12" t="e">
        <f t="shared" si="251"/>
        <v>#REF!</v>
      </c>
    </row>
    <row r="1116" spans="1:54">
      <c r="A1116" s="5" t="s">
        <v>2281</v>
      </c>
      <c r="B1116" s="5" t="s">
        <v>2282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252"/>
        <v>3727536352.9</v>
      </c>
      <c r="AF1116" s="9">
        <f t="shared" si="253"/>
        <v>3379263458.32</v>
      </c>
      <c r="AG1116" s="9">
        <f t="shared" si="254"/>
        <v>349350080.67</v>
      </c>
      <c r="AH1116" s="9">
        <f t="shared" si="255"/>
        <v>352025124.96</v>
      </c>
      <c r="AI1116" s="9">
        <f t="shared" si="256"/>
        <v>308661077.56</v>
      </c>
      <c r="AJ1116" s="12" t="e">
        <f>#REF!-A1116</f>
        <v>#REF!</v>
      </c>
      <c r="AK1116" s="16"/>
      <c r="AL1116" s="9">
        <f t="shared" si="246"/>
        <v>282109717.28</v>
      </c>
      <c r="AM1116" s="16"/>
      <c r="AN1116" s="16"/>
      <c r="AO1116" s="16"/>
      <c r="AP1116" s="16"/>
      <c r="AQ1116" s="12" t="e">
        <f>#REF!+#REF!+#REF!</f>
        <v>#REF!</v>
      </c>
      <c r="AR1116" s="12">
        <f t="shared" si="243"/>
        <v>-3752979.24</v>
      </c>
      <c r="AS1116" s="12" t="e">
        <f>#REF!-AU1116+#REF!+#REF!</f>
        <v>#REF!</v>
      </c>
      <c r="AT1116" s="12" t="e">
        <f>AS1116-VLOOKUP(A1116,[1]选股结果!$A$2:$BJ$3005,48,FALSE)*0.08</f>
        <v>#REF!</v>
      </c>
      <c r="AU1116" s="12">
        <f t="shared" si="247"/>
        <v>43364047.4</v>
      </c>
      <c r="AV1116" s="12" t="e">
        <f>#REF!+S1116+H1116</f>
        <v>#REF!</v>
      </c>
      <c r="AW1116" s="12" t="e">
        <f t="shared" si="248"/>
        <v>#REF!</v>
      </c>
      <c r="AX1116" s="12" t="e">
        <f t="shared" si="249"/>
        <v>#REF!</v>
      </c>
      <c r="AY1116" s="12" t="e">
        <f t="shared" si="250"/>
        <v>#REF!</v>
      </c>
      <c r="AZ1116" s="12">
        <f t="shared" si="244"/>
        <v>-3956718600.91</v>
      </c>
      <c r="BA1116" s="12">
        <f t="shared" si="245"/>
        <v>349350080.67</v>
      </c>
      <c r="BB1116" s="12" t="e">
        <f t="shared" si="251"/>
        <v>#REF!</v>
      </c>
    </row>
    <row r="1117" spans="1:54">
      <c r="A1117" s="5" t="s">
        <v>2283</v>
      </c>
      <c r="B1117" s="5" t="s">
        <v>2284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252"/>
        <v>3722851390.98</v>
      </c>
      <c r="AF1117" s="9">
        <f t="shared" si="253"/>
        <v>3562810394.31</v>
      </c>
      <c r="AG1117" s="9">
        <f t="shared" si="254"/>
        <v>148414309.8</v>
      </c>
      <c r="AH1117" s="9">
        <f t="shared" si="255"/>
        <v>154105573.09</v>
      </c>
      <c r="AI1117" s="9">
        <f t="shared" si="256"/>
        <v>126549955.86</v>
      </c>
      <c r="AJ1117" s="12" t="e">
        <f>#REF!-A1117</f>
        <v>#REF!</v>
      </c>
      <c r="AK1117" s="16"/>
      <c r="AL1117" s="9">
        <f t="shared" si="246"/>
        <v>1508951078.1</v>
      </c>
      <c r="AM1117" s="16"/>
      <c r="AN1117" s="16"/>
      <c r="AO1117" s="16"/>
      <c r="AP1117" s="16"/>
      <c r="AQ1117" s="12" t="e">
        <f>#REF!+#REF!+#REF!</f>
        <v>#REF!</v>
      </c>
      <c r="AR1117" s="12">
        <f t="shared" si="243"/>
        <v>-12524106.76</v>
      </c>
      <c r="AS1117" s="12" t="e">
        <f>#REF!-AU1117+#REF!+#REF!</f>
        <v>#REF!</v>
      </c>
      <c r="AT1117" s="12" t="e">
        <f>AS1117-VLOOKUP(A1117,[1]选股结果!$A$2:$BJ$3005,48,FALSE)*0.08</f>
        <v>#REF!</v>
      </c>
      <c r="AU1117" s="12">
        <f t="shared" si="247"/>
        <v>27555617.23</v>
      </c>
      <c r="AV1117" s="12" t="e">
        <f>#REF!+S1117+H1117</f>
        <v>#REF!</v>
      </c>
      <c r="AW1117" s="12" t="e">
        <f t="shared" si="248"/>
        <v>#REF!</v>
      </c>
      <c r="AX1117" s="12" t="e">
        <f t="shared" si="249"/>
        <v>#REF!</v>
      </c>
      <c r="AY1117" s="12" t="e">
        <f t="shared" si="250"/>
        <v>#REF!</v>
      </c>
      <c r="AZ1117" s="12">
        <f t="shared" si="244"/>
        <v>-3856581551.2</v>
      </c>
      <c r="BA1117" s="12">
        <f t="shared" si="245"/>
        <v>148414309.8</v>
      </c>
      <c r="BB1117" s="12" t="e">
        <f t="shared" si="251"/>
        <v>#REF!</v>
      </c>
    </row>
    <row r="1118" spans="1:54">
      <c r="A1118" s="5" t="s">
        <v>2285</v>
      </c>
      <c r="B1118" s="5" t="s">
        <v>2286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252"/>
        <v>3718298958.94</v>
      </c>
      <c r="AF1118" s="9">
        <f t="shared" si="253"/>
        <v>3085691990.47</v>
      </c>
      <c r="AG1118" s="9">
        <f t="shared" si="254"/>
        <v>656148738.08</v>
      </c>
      <c r="AH1118" s="9">
        <f t="shared" si="255"/>
        <v>659813407.66</v>
      </c>
      <c r="AI1118" s="9">
        <f t="shared" si="256"/>
        <v>541606603.02</v>
      </c>
      <c r="AJ1118" s="12" t="e">
        <f>#REF!-A1118</f>
        <v>#REF!</v>
      </c>
      <c r="AK1118" s="16"/>
      <c r="AL1118" s="9">
        <f t="shared" si="246"/>
        <v>1254699814.71</v>
      </c>
      <c r="AM1118" s="16"/>
      <c r="AN1118" s="16"/>
      <c r="AO1118" s="16"/>
      <c r="AP1118" s="16"/>
      <c r="AQ1118" s="12" t="e">
        <f>#REF!+#REF!+#REF!</f>
        <v>#REF!</v>
      </c>
      <c r="AR1118" s="12">
        <f t="shared" si="243"/>
        <v>-4947303.69</v>
      </c>
      <c r="AS1118" s="12" t="e">
        <f>#REF!-AU1118+#REF!+#REF!</f>
        <v>#REF!</v>
      </c>
      <c r="AT1118" s="12" t="e">
        <f>AS1118-VLOOKUP(A1118,[1]选股结果!$A$2:$BJ$3005,48,FALSE)*0.08</f>
        <v>#REF!</v>
      </c>
      <c r="AU1118" s="12">
        <f t="shared" si="247"/>
        <v>118206804.64</v>
      </c>
      <c r="AV1118" s="12" t="e">
        <f>#REF!+S1118+H1118</f>
        <v>#REF!</v>
      </c>
      <c r="AW1118" s="12" t="e">
        <f t="shared" si="248"/>
        <v>#REF!</v>
      </c>
      <c r="AX1118" s="12" t="e">
        <f t="shared" si="249"/>
        <v>#REF!</v>
      </c>
      <c r="AY1118" s="12" t="e">
        <f t="shared" si="250"/>
        <v>#REF!</v>
      </c>
      <c r="AZ1118" s="12">
        <f t="shared" si="244"/>
        <v>-3329653079.33</v>
      </c>
      <c r="BA1118" s="12">
        <f t="shared" si="245"/>
        <v>656148738.08</v>
      </c>
      <c r="BB1118" s="12" t="e">
        <f t="shared" si="251"/>
        <v>#REF!</v>
      </c>
    </row>
    <row r="1119" spans="1:54">
      <c r="A1119" s="5" t="s">
        <v>2287</v>
      </c>
      <c r="B1119" s="5" t="s">
        <v>2288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252"/>
        <v>3716513512.93</v>
      </c>
      <c r="AF1119" s="9">
        <f t="shared" si="253"/>
        <v>3174251089.28</v>
      </c>
      <c r="AG1119" s="9">
        <f t="shared" si="254"/>
        <v>517372309.429999</v>
      </c>
      <c r="AH1119" s="9">
        <f t="shared" si="255"/>
        <v>530702290.189999</v>
      </c>
      <c r="AI1119" s="9">
        <f t="shared" si="256"/>
        <v>476519545.959999</v>
      </c>
      <c r="AJ1119" s="12" t="e">
        <f>#REF!-A1119</f>
        <v>#REF!</v>
      </c>
      <c r="AK1119" s="16"/>
      <c r="AL1119" s="9">
        <f t="shared" si="246"/>
        <v>405438344.86</v>
      </c>
      <c r="AM1119" s="16"/>
      <c r="AN1119" s="16"/>
      <c r="AO1119" s="16"/>
      <c r="AP1119" s="16"/>
      <c r="AQ1119" s="12" t="e">
        <f>#REF!+#REF!+#REF!</f>
        <v>#REF!</v>
      </c>
      <c r="AR1119" s="12">
        <f t="shared" si="243"/>
        <v>-18309455.04</v>
      </c>
      <c r="AS1119" s="12" t="e">
        <f>#REF!-AU1119+#REF!+#REF!</f>
        <v>#REF!</v>
      </c>
      <c r="AT1119" s="12" t="e">
        <f>AS1119-VLOOKUP(A1119,[1]选股结果!$A$2:$BJ$3005,48,FALSE)*0.08</f>
        <v>#REF!</v>
      </c>
      <c r="AU1119" s="12">
        <f t="shared" si="247"/>
        <v>54182744.23</v>
      </c>
      <c r="AV1119" s="12" t="e">
        <f>#REF!+S1119+H1119</f>
        <v>#REF!</v>
      </c>
      <c r="AW1119" s="12" t="e">
        <f t="shared" si="248"/>
        <v>#REF!</v>
      </c>
      <c r="AX1119" s="12" t="e">
        <f t="shared" si="249"/>
        <v>#REF!</v>
      </c>
      <c r="AY1119" s="12" t="e">
        <f t="shared" si="250"/>
        <v>#REF!</v>
      </c>
      <c r="AZ1119" s="12">
        <f t="shared" si="244"/>
        <v>-3835212560.33</v>
      </c>
      <c r="BA1119" s="12">
        <f t="shared" si="245"/>
        <v>517372309.429999</v>
      </c>
      <c r="BB1119" s="12" t="e">
        <f t="shared" si="251"/>
        <v>#REF!</v>
      </c>
    </row>
    <row r="1120" spans="1:54">
      <c r="A1120" s="5" t="s">
        <v>2289</v>
      </c>
      <c r="B1120" s="5" t="s">
        <v>2290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252"/>
        <v>3708298268.03</v>
      </c>
      <c r="AF1120" s="9">
        <f t="shared" si="253"/>
        <v>33468410.79</v>
      </c>
      <c r="AG1120" s="9">
        <f t="shared" si="254"/>
        <v>4470104006.28</v>
      </c>
      <c r="AH1120" s="9">
        <f t="shared" si="255"/>
        <v>4470024953.8</v>
      </c>
      <c r="AI1120" s="9">
        <f t="shared" si="256"/>
        <v>4110673257.93</v>
      </c>
      <c r="AJ1120" s="12" t="e">
        <f>#REF!-A1120</f>
        <v>#REF!</v>
      </c>
      <c r="AK1120" s="16"/>
      <c r="AL1120" s="9">
        <f t="shared" si="246"/>
        <v>37862322.94</v>
      </c>
      <c r="AM1120" s="16"/>
      <c r="AN1120" s="16"/>
      <c r="AO1120" s="16"/>
      <c r="AP1120" s="16"/>
      <c r="AQ1120" s="12" t="e">
        <f>#REF!+#REF!+#REF!</f>
        <v>#REF!</v>
      </c>
      <c r="AR1120" s="12">
        <f t="shared" si="243"/>
        <v>-1212549.11</v>
      </c>
      <c r="AS1120" s="12" t="e">
        <f>#REF!-AU1120+#REF!+#REF!</f>
        <v>#REF!</v>
      </c>
      <c r="AT1120" s="12" t="e">
        <f>AS1120-VLOOKUP(A1120,[1]选股结果!$A$2:$BJ$3005,48,FALSE)*0.08</f>
        <v>#REF!</v>
      </c>
      <c r="AU1120" s="12">
        <f t="shared" si="247"/>
        <v>359351695.87</v>
      </c>
      <c r="AV1120" s="12" t="e">
        <f>#REF!+S1120+H1120</f>
        <v>#REF!</v>
      </c>
      <c r="AW1120" s="12" t="e">
        <f t="shared" si="248"/>
        <v>#REF!</v>
      </c>
      <c r="AX1120" s="12" t="e">
        <f t="shared" si="249"/>
        <v>#REF!</v>
      </c>
      <c r="AY1120" s="12" t="e">
        <f t="shared" si="250"/>
        <v>#REF!</v>
      </c>
      <c r="AZ1120" s="12">
        <f t="shared" si="244"/>
        <v>-4036685703.81</v>
      </c>
      <c r="BA1120" s="12">
        <f t="shared" si="245"/>
        <v>4470104006.28</v>
      </c>
      <c r="BB1120" s="12" t="e">
        <f t="shared" si="251"/>
        <v>#REF!</v>
      </c>
    </row>
    <row r="1121" spans="1:54">
      <c r="A1121" s="5" t="s">
        <v>2291</v>
      </c>
      <c r="B1121" s="5" t="s">
        <v>2292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252"/>
        <v>3708144305.51</v>
      </c>
      <c r="AF1121" s="9">
        <f t="shared" si="253"/>
        <v>3984811253.34</v>
      </c>
      <c r="AG1121" s="9">
        <f t="shared" si="254"/>
        <v>-322680542.52</v>
      </c>
      <c r="AH1121" s="9">
        <f t="shared" si="255"/>
        <v>-308599049.53</v>
      </c>
      <c r="AI1121" s="9">
        <f t="shared" si="256"/>
        <v>-246275133.02</v>
      </c>
      <c r="AJ1121" s="12" t="e">
        <f>#REF!-A1121</f>
        <v>#REF!</v>
      </c>
      <c r="AK1121" s="16"/>
      <c r="AL1121" s="9">
        <f t="shared" si="246"/>
        <v>639421986.92</v>
      </c>
      <c r="AM1121" s="16"/>
      <c r="AN1121" s="16"/>
      <c r="AO1121" s="16"/>
      <c r="AP1121" s="16"/>
      <c r="AQ1121" s="12" t="e">
        <f>#REF!+#REF!+#REF!</f>
        <v>#REF!</v>
      </c>
      <c r="AR1121" s="12">
        <f t="shared" si="243"/>
        <v>-18445169.9</v>
      </c>
      <c r="AS1121" s="12" t="e">
        <f>#REF!-AU1121+#REF!+#REF!</f>
        <v>#REF!</v>
      </c>
      <c r="AT1121" s="12" t="e">
        <f>AS1121-VLOOKUP(A1121,[1]选股结果!$A$2:$BJ$3005,48,FALSE)*0.08</f>
        <v>#REF!</v>
      </c>
      <c r="AU1121" s="12">
        <f t="shared" si="247"/>
        <v>-62323916.51</v>
      </c>
      <c r="AV1121" s="12" t="e">
        <f>#REF!+S1121+H1121</f>
        <v>#REF!</v>
      </c>
      <c r="AW1121" s="12" t="e">
        <f t="shared" si="248"/>
        <v>#REF!</v>
      </c>
      <c r="AX1121" s="12" t="e">
        <f t="shared" si="249"/>
        <v>#REF!</v>
      </c>
      <c r="AY1121" s="12" t="e">
        <f t="shared" si="250"/>
        <v>#REF!</v>
      </c>
      <c r="AZ1121" s="12">
        <f t="shared" si="244"/>
        <v>-3657880501.54</v>
      </c>
      <c r="BA1121" s="12">
        <f t="shared" si="245"/>
        <v>-322680542.52</v>
      </c>
      <c r="BB1121" s="12" t="e">
        <f t="shared" si="251"/>
        <v>#REF!</v>
      </c>
    </row>
    <row r="1122" spans="1:54">
      <c r="A1122" s="5" t="s">
        <v>2293</v>
      </c>
      <c r="B1122" s="5" t="s">
        <v>2294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252"/>
        <v>3706901910.9</v>
      </c>
      <c r="AF1122" s="9">
        <f t="shared" si="253"/>
        <v>3443038797.92</v>
      </c>
      <c r="AG1122" s="9">
        <f t="shared" si="254"/>
        <v>273954506.58</v>
      </c>
      <c r="AH1122" s="9">
        <f t="shared" si="255"/>
        <v>318799504.89</v>
      </c>
      <c r="AI1122" s="9">
        <f t="shared" si="256"/>
        <v>276203990.4</v>
      </c>
      <c r="AJ1122" s="12" t="e">
        <f>#REF!-A1122</f>
        <v>#REF!</v>
      </c>
      <c r="AK1122" s="16"/>
      <c r="AL1122" s="9">
        <f t="shared" si="246"/>
        <v>192247483.54</v>
      </c>
      <c r="AM1122" s="16"/>
      <c r="AN1122" s="16"/>
      <c r="AO1122" s="16"/>
      <c r="AP1122" s="16"/>
      <c r="AQ1122" s="12" t="e">
        <f>#REF!+#REF!+#REF!</f>
        <v>#REF!</v>
      </c>
      <c r="AR1122" s="12">
        <f t="shared" si="243"/>
        <v>-45910047.45</v>
      </c>
      <c r="AS1122" s="12" t="e">
        <f>#REF!-AU1122+#REF!+#REF!</f>
        <v>#REF!</v>
      </c>
      <c r="AT1122" s="12" t="e">
        <f>AS1122-VLOOKUP(A1122,[1]选股结果!$A$2:$BJ$3005,48,FALSE)*0.08</f>
        <v>#REF!</v>
      </c>
      <c r="AU1122" s="12">
        <f t="shared" si="247"/>
        <v>42595514.49</v>
      </c>
      <c r="AV1122" s="12" t="e">
        <f>#REF!+S1122+H1122</f>
        <v>#REF!</v>
      </c>
      <c r="AW1122" s="12" t="e">
        <f t="shared" si="248"/>
        <v>#REF!</v>
      </c>
      <c r="AX1122" s="12" t="e">
        <f t="shared" si="249"/>
        <v>#REF!</v>
      </c>
      <c r="AY1122" s="12" t="e">
        <f t="shared" si="250"/>
        <v>#REF!</v>
      </c>
      <c r="AZ1122" s="12">
        <f t="shared" si="244"/>
        <v>-3746256331.49</v>
      </c>
      <c r="BA1122" s="12">
        <f t="shared" si="245"/>
        <v>273954506.58</v>
      </c>
      <c r="BB1122" s="12" t="e">
        <f t="shared" si="251"/>
        <v>#REF!</v>
      </c>
    </row>
    <row r="1123" spans="1:54">
      <c r="A1123" s="5" t="s">
        <v>2295</v>
      </c>
      <c r="B1123" s="5" t="s">
        <v>2296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252"/>
        <v>3706610089.7</v>
      </c>
      <c r="AF1123" s="9">
        <f t="shared" si="253"/>
        <v>3146123485.55</v>
      </c>
      <c r="AG1123" s="9">
        <f t="shared" si="254"/>
        <v>548560454.03</v>
      </c>
      <c r="AH1123" s="9">
        <f t="shared" si="255"/>
        <v>548761612.71</v>
      </c>
      <c r="AI1123" s="9">
        <f t="shared" si="256"/>
        <v>457987353.24</v>
      </c>
      <c r="AJ1123" s="12" t="e">
        <f>#REF!-A1123</f>
        <v>#REF!</v>
      </c>
      <c r="AK1123" s="16"/>
      <c r="AL1123" s="9">
        <f t="shared" si="246"/>
        <v>115098444.55</v>
      </c>
      <c r="AM1123" s="16"/>
      <c r="AN1123" s="16"/>
      <c r="AO1123" s="16"/>
      <c r="AP1123" s="16"/>
      <c r="AQ1123" s="12" t="e">
        <f>#REF!+#REF!+#REF!</f>
        <v>#REF!</v>
      </c>
      <c r="AR1123" s="12">
        <f t="shared" si="243"/>
        <v>-703040.43</v>
      </c>
      <c r="AS1123" s="12" t="e">
        <f>#REF!-AU1123+#REF!+#REF!</f>
        <v>#REF!</v>
      </c>
      <c r="AT1123" s="12" t="e">
        <f>AS1123-VLOOKUP(A1123,[1]选股结果!$A$2:$BJ$3005,48,FALSE)*0.08</f>
        <v>#REF!</v>
      </c>
      <c r="AU1123" s="12">
        <f t="shared" si="247"/>
        <v>90774259.47</v>
      </c>
      <c r="AV1123" s="12" t="e">
        <f>#REF!+S1123+H1123</f>
        <v>#REF!</v>
      </c>
      <c r="AW1123" s="12" t="e">
        <f t="shared" si="248"/>
        <v>#REF!</v>
      </c>
      <c r="AX1123" s="12" t="e">
        <f t="shared" si="249"/>
        <v>#REF!</v>
      </c>
      <c r="AY1123" s="12" t="e">
        <f t="shared" si="250"/>
        <v>#REF!</v>
      </c>
      <c r="AZ1123" s="12">
        <f t="shared" si="244"/>
        <v>-4032807553.54</v>
      </c>
      <c r="BA1123" s="12">
        <f t="shared" si="245"/>
        <v>548560454.03</v>
      </c>
      <c r="BB1123" s="12" t="e">
        <f t="shared" si="251"/>
        <v>#REF!</v>
      </c>
    </row>
    <row r="1124" spans="1:54">
      <c r="A1124" s="5" t="s">
        <v>2297</v>
      </c>
      <c r="B1124" s="5" t="s">
        <v>2298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252"/>
        <v>3701281699.85</v>
      </c>
      <c r="AF1124" s="9">
        <f t="shared" si="253"/>
        <v>3370136249.68</v>
      </c>
      <c r="AG1124" s="9">
        <f t="shared" si="254"/>
        <v>337316668.62</v>
      </c>
      <c r="AH1124" s="9">
        <f t="shared" si="255"/>
        <v>332147882.39</v>
      </c>
      <c r="AI1124" s="9">
        <f t="shared" si="256"/>
        <v>275631810.24</v>
      </c>
      <c r="AJ1124" s="12" t="e">
        <f>#REF!-A1124</f>
        <v>#REF!</v>
      </c>
      <c r="AK1124" s="16"/>
      <c r="AL1124" s="9">
        <f t="shared" si="246"/>
        <v>332193232.99</v>
      </c>
      <c r="AM1124" s="16"/>
      <c r="AN1124" s="16"/>
      <c r="AO1124" s="16"/>
      <c r="AP1124" s="16"/>
      <c r="AQ1124" s="12" t="e">
        <f>#REF!+#REF!+#REF!</f>
        <v>#REF!</v>
      </c>
      <c r="AR1124" s="12">
        <f t="shared" si="243"/>
        <v>-1268393.25</v>
      </c>
      <c r="AS1124" s="12" t="e">
        <f>#REF!-AU1124+#REF!+#REF!</f>
        <v>#REF!</v>
      </c>
      <c r="AT1124" s="12" t="e">
        <f>AS1124-VLOOKUP(A1124,[1]选股结果!$A$2:$BJ$3005,48,FALSE)*0.08</f>
        <v>#REF!</v>
      </c>
      <c r="AU1124" s="12">
        <f t="shared" si="247"/>
        <v>56516072.15</v>
      </c>
      <c r="AV1124" s="12" t="e">
        <f>#REF!+S1124+H1124</f>
        <v>#REF!</v>
      </c>
      <c r="AW1124" s="12" t="e">
        <f t="shared" si="248"/>
        <v>#REF!</v>
      </c>
      <c r="AX1124" s="12" t="e">
        <f t="shared" si="249"/>
        <v>#REF!</v>
      </c>
      <c r="AY1124" s="12" t="e">
        <f t="shared" si="250"/>
        <v>#REF!</v>
      </c>
      <c r="AZ1124" s="12">
        <f t="shared" si="244"/>
        <v>-3796423889.25</v>
      </c>
      <c r="BA1124" s="12">
        <f t="shared" si="245"/>
        <v>337316668.62</v>
      </c>
      <c r="BB1124" s="12" t="e">
        <f t="shared" si="251"/>
        <v>#REF!</v>
      </c>
    </row>
    <row r="1125" spans="1:54">
      <c r="A1125" s="5" t="s">
        <v>2299</v>
      </c>
      <c r="B1125" s="5" t="s">
        <v>2300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252"/>
        <v>3700014985.05</v>
      </c>
      <c r="AF1125" s="9">
        <f t="shared" si="253"/>
        <v>3650071029.44</v>
      </c>
      <c r="AG1125" s="9">
        <f t="shared" si="254"/>
        <v>63586638.2700001</v>
      </c>
      <c r="AH1125" s="9">
        <f t="shared" si="255"/>
        <v>63440929.1100001</v>
      </c>
      <c r="AI1125" s="9">
        <f t="shared" si="256"/>
        <v>39670599.5700001</v>
      </c>
      <c r="AJ1125" s="12" t="e">
        <f>#REF!-A1125</f>
        <v>#REF!</v>
      </c>
      <c r="AK1125" s="16"/>
      <c r="AL1125" s="9">
        <f t="shared" si="246"/>
        <v>93899955.36</v>
      </c>
      <c r="AM1125" s="16"/>
      <c r="AN1125" s="16"/>
      <c r="AO1125" s="16"/>
      <c r="AP1125" s="16"/>
      <c r="AQ1125" s="12" t="e">
        <f>#REF!+#REF!+#REF!</f>
        <v>#REF!</v>
      </c>
      <c r="AR1125" s="12">
        <f t="shared" si="243"/>
        <v>-158467.61</v>
      </c>
      <c r="AS1125" s="12" t="e">
        <f>#REF!-AU1125+#REF!+#REF!</f>
        <v>#REF!</v>
      </c>
      <c r="AT1125" s="12" t="e">
        <f>AS1125-VLOOKUP(A1125,[1]选股结果!$A$2:$BJ$3005,48,FALSE)*0.08</f>
        <v>#REF!</v>
      </c>
      <c r="AU1125" s="12">
        <f t="shared" si="247"/>
        <v>23770329.54</v>
      </c>
      <c r="AV1125" s="12" t="e">
        <f>#REF!+S1125+H1125</f>
        <v>#REF!</v>
      </c>
      <c r="AW1125" s="12" t="e">
        <f t="shared" si="248"/>
        <v>#REF!</v>
      </c>
      <c r="AX1125" s="12" t="e">
        <f t="shared" si="249"/>
        <v>#REF!</v>
      </c>
      <c r="AY1125" s="12" t="e">
        <f t="shared" si="250"/>
        <v>#REF!</v>
      </c>
      <c r="AZ1125" s="12">
        <f t="shared" si="244"/>
        <v>-3734975782.17</v>
      </c>
      <c r="BA1125" s="12">
        <f t="shared" si="245"/>
        <v>63586638.2700001</v>
      </c>
      <c r="BB1125" s="12" t="e">
        <f t="shared" si="251"/>
        <v>#REF!</v>
      </c>
    </row>
    <row r="1126" spans="1:54">
      <c r="A1126" s="5" t="s">
        <v>2301</v>
      </c>
      <c r="B1126" s="5" t="s">
        <v>2302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252"/>
        <v>3698096346.75</v>
      </c>
      <c r="AF1126" s="9">
        <f t="shared" si="253"/>
        <v>3654043230.08</v>
      </c>
      <c r="AG1126" s="9">
        <f t="shared" si="254"/>
        <v>-173027097.72</v>
      </c>
      <c r="AH1126" s="9">
        <f t="shared" si="255"/>
        <v>-346533967.07</v>
      </c>
      <c r="AI1126" s="9">
        <f t="shared" si="256"/>
        <v>-356360697.64</v>
      </c>
      <c r="AJ1126" s="12" t="e">
        <f>#REF!-A1126</f>
        <v>#REF!</v>
      </c>
      <c r="AK1126" s="16"/>
      <c r="AL1126" s="9">
        <f t="shared" si="246"/>
        <v>735421531.71</v>
      </c>
      <c r="AM1126" s="16"/>
      <c r="AN1126" s="16"/>
      <c r="AO1126" s="16"/>
      <c r="AP1126" s="16"/>
      <c r="AQ1126" s="12" t="e">
        <f>#REF!+#REF!+#REF!</f>
        <v>#REF!</v>
      </c>
      <c r="AR1126" s="12">
        <f t="shared" si="243"/>
        <v>-6342497.64</v>
      </c>
      <c r="AS1126" s="12" t="e">
        <f>#REF!-AU1126+#REF!+#REF!</f>
        <v>#REF!</v>
      </c>
      <c r="AT1126" s="12" t="e">
        <f>AS1126-VLOOKUP(A1126,[1]选股结果!$A$2:$BJ$3005,48,FALSE)*0.08</f>
        <v>#REF!</v>
      </c>
      <c r="AU1126" s="12">
        <f t="shared" si="247"/>
        <v>9826730.56999999</v>
      </c>
      <c r="AV1126" s="12" t="e">
        <f>#REF!+S1126+H1126</f>
        <v>#REF!</v>
      </c>
      <c r="AW1126" s="12" t="e">
        <f t="shared" si="248"/>
        <v>#REF!</v>
      </c>
      <c r="AX1126" s="12" t="e">
        <f t="shared" si="249"/>
        <v>#REF!</v>
      </c>
      <c r="AY1126" s="12" t="e">
        <f t="shared" si="250"/>
        <v>#REF!</v>
      </c>
      <c r="AZ1126" s="12">
        <f t="shared" si="244"/>
        <v>-3984899551.64</v>
      </c>
      <c r="BA1126" s="12">
        <f t="shared" si="245"/>
        <v>-173027097.72</v>
      </c>
      <c r="BB1126" s="12" t="e">
        <f t="shared" si="251"/>
        <v>#REF!</v>
      </c>
    </row>
    <row r="1127" spans="1:54">
      <c r="A1127" s="5" t="s">
        <v>2303</v>
      </c>
      <c r="B1127" s="5" t="s">
        <v>2304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252"/>
        <v>3679380121.01</v>
      </c>
      <c r="AF1127" s="9">
        <f t="shared" si="253"/>
        <v>3174098105.08</v>
      </c>
      <c r="AG1127" s="9">
        <f t="shared" si="254"/>
        <v>501195686.16</v>
      </c>
      <c r="AH1127" s="9">
        <f t="shared" si="255"/>
        <v>502474412.16</v>
      </c>
      <c r="AI1127" s="9">
        <f t="shared" si="256"/>
        <v>438019188.38</v>
      </c>
      <c r="AJ1127" s="12" t="e">
        <f>#REF!-A1127</f>
        <v>#REF!</v>
      </c>
      <c r="AK1127" s="16"/>
      <c r="AL1127" s="9">
        <f t="shared" si="246"/>
        <v>173780228.25</v>
      </c>
      <c r="AM1127" s="16"/>
      <c r="AN1127" s="16"/>
      <c r="AO1127" s="16"/>
      <c r="AP1127" s="16"/>
      <c r="AQ1127" s="12" t="e">
        <f>#REF!+#REF!+#REF!</f>
        <v>#REF!</v>
      </c>
      <c r="AR1127" s="12">
        <f t="shared" si="243"/>
        <v>-1330939.7</v>
      </c>
      <c r="AS1127" s="12" t="e">
        <f>#REF!-AU1127+#REF!+#REF!</f>
        <v>#REF!</v>
      </c>
      <c r="AT1127" s="12" t="e">
        <f>AS1127-VLOOKUP(A1127,[1]选股结果!$A$2:$BJ$3005,48,FALSE)*0.08</f>
        <v>#REF!</v>
      </c>
      <c r="AU1127" s="12">
        <f t="shared" si="247"/>
        <v>64455223.78</v>
      </c>
      <c r="AV1127" s="12" t="e">
        <f>#REF!+S1127+H1127</f>
        <v>#REF!</v>
      </c>
      <c r="AW1127" s="12" t="e">
        <f t="shared" si="248"/>
        <v>#REF!</v>
      </c>
      <c r="AX1127" s="12" t="e">
        <f t="shared" si="249"/>
        <v>#REF!</v>
      </c>
      <c r="AY1127" s="12" t="e">
        <f t="shared" si="250"/>
        <v>#REF!</v>
      </c>
      <c r="AZ1127" s="12">
        <f t="shared" si="244"/>
        <v>-3737361320.14</v>
      </c>
      <c r="BA1127" s="12">
        <f t="shared" si="245"/>
        <v>501195686.16</v>
      </c>
      <c r="BB1127" s="12" t="e">
        <f t="shared" si="251"/>
        <v>#REF!</v>
      </c>
    </row>
    <row r="1128" spans="1:54">
      <c r="A1128" s="5" t="s">
        <v>2305</v>
      </c>
      <c r="B1128" s="5" t="s">
        <v>2306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252"/>
        <v>3677573516.89</v>
      </c>
      <c r="AF1128" s="9">
        <f t="shared" si="253"/>
        <v>3512085923.12</v>
      </c>
      <c r="AG1128" s="9">
        <f t="shared" si="254"/>
        <v>101819033.15</v>
      </c>
      <c r="AH1128" s="9">
        <f t="shared" si="255"/>
        <v>99619382.06</v>
      </c>
      <c r="AI1128" s="9">
        <f t="shared" si="256"/>
        <v>75545055.43</v>
      </c>
      <c r="AJ1128" s="12" t="e">
        <f>#REF!-A1128</f>
        <v>#REF!</v>
      </c>
      <c r="AK1128" s="16"/>
      <c r="AL1128" s="9">
        <f t="shared" si="246"/>
        <v>653564369.01</v>
      </c>
      <c r="AM1128" s="16"/>
      <c r="AN1128" s="16"/>
      <c r="AO1128" s="16"/>
      <c r="AP1128" s="16"/>
      <c r="AQ1128" s="12" t="e">
        <f>#REF!+#REF!+#REF!</f>
        <v>#REF!</v>
      </c>
      <c r="AR1128" s="12">
        <f t="shared" si="243"/>
        <v>-1061599.78</v>
      </c>
      <c r="AS1128" s="12" t="e">
        <f>#REF!-AU1128+#REF!+#REF!</f>
        <v>#REF!</v>
      </c>
      <c r="AT1128" s="12" t="e">
        <f>AS1128-VLOOKUP(A1128,[1]选股结果!$A$2:$BJ$3005,48,FALSE)*0.08</f>
        <v>#REF!</v>
      </c>
      <c r="AU1128" s="12">
        <f t="shared" si="247"/>
        <v>24074326.63</v>
      </c>
      <c r="AV1128" s="12" t="e">
        <f>#REF!+S1128+H1128</f>
        <v>#REF!</v>
      </c>
      <c r="AW1128" s="12" t="e">
        <f t="shared" si="248"/>
        <v>#REF!</v>
      </c>
      <c r="AX1128" s="12" t="e">
        <f t="shared" si="249"/>
        <v>#REF!</v>
      </c>
      <c r="AY1128" s="12" t="e">
        <f t="shared" si="250"/>
        <v>#REF!</v>
      </c>
      <c r="AZ1128" s="12">
        <f t="shared" si="244"/>
        <v>-3738712856</v>
      </c>
      <c r="BA1128" s="12">
        <f t="shared" si="245"/>
        <v>101819033.15</v>
      </c>
      <c r="BB1128" s="12" t="e">
        <f t="shared" si="251"/>
        <v>#REF!</v>
      </c>
    </row>
    <row r="1129" spans="1:54">
      <c r="A1129" s="5" t="s">
        <v>2307</v>
      </c>
      <c r="B1129" s="5" t="s">
        <v>2308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252"/>
        <v>3672547242.12</v>
      </c>
      <c r="AF1129" s="9">
        <f t="shared" si="253"/>
        <v>3104203671.06</v>
      </c>
      <c r="AG1129" s="9">
        <f t="shared" si="254"/>
        <v>469134462.27</v>
      </c>
      <c r="AH1129" s="9">
        <f t="shared" si="255"/>
        <v>473166158.56</v>
      </c>
      <c r="AI1129" s="9">
        <f t="shared" si="256"/>
        <v>419976088.29</v>
      </c>
      <c r="AJ1129" s="12" t="e">
        <f>#REF!-A1129</f>
        <v>#REF!</v>
      </c>
      <c r="AK1129" s="16"/>
      <c r="AL1129" s="9">
        <f t="shared" si="246"/>
        <v>382534166.48</v>
      </c>
      <c r="AM1129" s="16"/>
      <c r="AN1129" s="16"/>
      <c r="AO1129" s="16"/>
      <c r="AP1129" s="16"/>
      <c r="AQ1129" s="12" t="e">
        <f>#REF!+#REF!+#REF!</f>
        <v>#REF!</v>
      </c>
      <c r="AR1129" s="12">
        <f t="shared" si="243"/>
        <v>-5712087.96</v>
      </c>
      <c r="AS1129" s="12" t="e">
        <f>#REF!-AU1129+#REF!+#REF!</f>
        <v>#REF!</v>
      </c>
      <c r="AT1129" s="12" t="e">
        <f>AS1129-VLOOKUP(A1129,[1]选股结果!$A$2:$BJ$3005,48,FALSE)*0.08</f>
        <v>#REF!</v>
      </c>
      <c r="AU1129" s="12">
        <f t="shared" si="247"/>
        <v>53190070.27</v>
      </c>
      <c r="AV1129" s="12" t="e">
        <f>#REF!+S1129+H1129</f>
        <v>#REF!</v>
      </c>
      <c r="AW1129" s="12" t="e">
        <f t="shared" si="248"/>
        <v>#REF!</v>
      </c>
      <c r="AX1129" s="12" t="e">
        <f t="shared" si="249"/>
        <v>#REF!</v>
      </c>
      <c r="AY1129" s="12" t="e">
        <f t="shared" si="250"/>
        <v>#REF!</v>
      </c>
      <c r="AZ1129" s="12">
        <f t="shared" si="244"/>
        <v>-3705610776.61</v>
      </c>
      <c r="BA1129" s="12">
        <f t="shared" si="245"/>
        <v>469134462.27</v>
      </c>
      <c r="BB1129" s="12" t="e">
        <f t="shared" si="251"/>
        <v>#REF!</v>
      </c>
    </row>
    <row r="1130" spans="1:54">
      <c r="A1130" s="5" t="s">
        <v>2309</v>
      </c>
      <c r="B1130" s="5" t="s">
        <v>2310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252"/>
        <v>3666574195.69</v>
      </c>
      <c r="AF1130" s="9">
        <f t="shared" si="253"/>
        <v>3442191009.83</v>
      </c>
      <c r="AG1130" s="9">
        <f t="shared" si="254"/>
        <v>217067196.830001</v>
      </c>
      <c r="AH1130" s="9">
        <f t="shared" si="255"/>
        <v>215969613.420001</v>
      </c>
      <c r="AI1130" s="9">
        <f t="shared" si="256"/>
        <v>178123735.200001</v>
      </c>
      <c r="AJ1130" s="12" t="e">
        <f>#REF!-A1130</f>
        <v>#REF!</v>
      </c>
      <c r="AK1130" s="16"/>
      <c r="AL1130" s="9">
        <f t="shared" si="246"/>
        <v>1048012010.82</v>
      </c>
      <c r="AM1130" s="16"/>
      <c r="AN1130" s="16"/>
      <c r="AO1130" s="16"/>
      <c r="AP1130" s="16"/>
      <c r="AQ1130" s="12" t="e">
        <f>#REF!+#REF!+#REF!</f>
        <v>#REF!</v>
      </c>
      <c r="AR1130" s="12">
        <f t="shared" si="243"/>
        <v>-2226654.78</v>
      </c>
      <c r="AS1130" s="12" t="e">
        <f>#REF!-AU1130+#REF!+#REF!</f>
        <v>#REF!</v>
      </c>
      <c r="AT1130" s="12" t="e">
        <f>AS1130-VLOOKUP(A1130,[1]选股结果!$A$2:$BJ$3005,48,FALSE)*0.08</f>
        <v>#REF!</v>
      </c>
      <c r="AU1130" s="12">
        <f t="shared" si="247"/>
        <v>37845878.22</v>
      </c>
      <c r="AV1130" s="12" t="e">
        <f>#REF!+S1130+H1130</f>
        <v>#REF!</v>
      </c>
      <c r="AW1130" s="12" t="e">
        <f t="shared" si="248"/>
        <v>#REF!</v>
      </c>
      <c r="AX1130" s="12" t="e">
        <f t="shared" si="249"/>
        <v>#REF!</v>
      </c>
      <c r="AY1130" s="12" t="e">
        <f t="shared" si="250"/>
        <v>#REF!</v>
      </c>
      <c r="AZ1130" s="12">
        <f t="shared" si="244"/>
        <v>-3739567048.3</v>
      </c>
      <c r="BA1130" s="12">
        <f t="shared" si="245"/>
        <v>217067196.830001</v>
      </c>
      <c r="BB1130" s="12" t="e">
        <f t="shared" si="251"/>
        <v>#REF!</v>
      </c>
    </row>
    <row r="1131" spans="1:54">
      <c r="A1131" s="5" t="s">
        <v>2311</v>
      </c>
      <c r="B1131" s="5" t="s">
        <v>2312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252"/>
        <v>3659485603.28</v>
      </c>
      <c r="AF1131" s="9">
        <f t="shared" si="253"/>
        <v>2894869010.81</v>
      </c>
      <c r="AG1131" s="9">
        <f t="shared" si="254"/>
        <v>778930018.93</v>
      </c>
      <c r="AH1131" s="9">
        <f t="shared" si="255"/>
        <v>795458051</v>
      </c>
      <c r="AI1131" s="9">
        <f t="shared" si="256"/>
        <v>617046736.79</v>
      </c>
      <c r="AJ1131" s="12" t="e">
        <f>#REF!-A1131</f>
        <v>#REF!</v>
      </c>
      <c r="AK1131" s="16"/>
      <c r="AL1131" s="9">
        <f t="shared" si="246"/>
        <v>630571858.68</v>
      </c>
      <c r="AM1131" s="16"/>
      <c r="AN1131" s="16"/>
      <c r="AO1131" s="16"/>
      <c r="AP1131" s="16"/>
      <c r="AQ1131" s="12" t="e">
        <f>#REF!+#REF!+#REF!</f>
        <v>#REF!</v>
      </c>
      <c r="AR1131" s="12">
        <f t="shared" si="243"/>
        <v>-22680447.21</v>
      </c>
      <c r="AS1131" s="12" t="e">
        <f>#REF!-AU1131+#REF!+#REF!</f>
        <v>#REF!</v>
      </c>
      <c r="AT1131" s="12" t="e">
        <f>AS1131-VLOOKUP(A1131,[1]选股结果!$A$2:$BJ$3005,48,FALSE)*0.08</f>
        <v>#REF!</v>
      </c>
      <c r="AU1131" s="12">
        <f t="shared" si="247"/>
        <v>178411314.21</v>
      </c>
      <c r="AV1131" s="12" t="e">
        <f>#REF!+S1131+H1131</f>
        <v>#REF!</v>
      </c>
      <c r="AW1131" s="12" t="e">
        <f t="shared" si="248"/>
        <v>#REF!</v>
      </c>
      <c r="AX1131" s="12" t="e">
        <f t="shared" si="249"/>
        <v>#REF!</v>
      </c>
      <c r="AY1131" s="12" t="e">
        <f t="shared" si="250"/>
        <v>#REF!</v>
      </c>
      <c r="AZ1131" s="12">
        <f t="shared" si="244"/>
        <v>-3791285652.29</v>
      </c>
      <c r="BA1131" s="12">
        <f t="shared" si="245"/>
        <v>778930018.93</v>
      </c>
      <c r="BB1131" s="12" t="e">
        <f t="shared" si="251"/>
        <v>#REF!</v>
      </c>
    </row>
    <row r="1132" spans="1:54">
      <c r="A1132" s="5" t="s">
        <v>2313</v>
      </c>
      <c r="B1132" s="5" t="s">
        <v>2314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252"/>
        <v>3652788053.89</v>
      </c>
      <c r="AF1132" s="9">
        <f t="shared" si="253"/>
        <v>3756537057.35</v>
      </c>
      <c r="AG1132" s="9">
        <f t="shared" si="254"/>
        <v>-71048494.9900005</v>
      </c>
      <c r="AH1132" s="9">
        <f t="shared" si="255"/>
        <v>-69466480.1600005</v>
      </c>
      <c r="AI1132" s="9">
        <f t="shared" si="256"/>
        <v>-83600051.8500005</v>
      </c>
      <c r="AJ1132" s="12" t="e">
        <f>#REF!-A1132</f>
        <v>#REF!</v>
      </c>
      <c r="AK1132" s="16"/>
      <c r="AL1132" s="9">
        <f t="shared" si="246"/>
        <v>238401167.09</v>
      </c>
      <c r="AM1132" s="16"/>
      <c r="AN1132" s="16"/>
      <c r="AO1132" s="16"/>
      <c r="AP1132" s="16"/>
      <c r="AQ1132" s="12" t="e">
        <f>#REF!+#REF!+#REF!</f>
        <v>#REF!</v>
      </c>
      <c r="AR1132" s="12">
        <f t="shared" si="243"/>
        <v>-2698524.68</v>
      </c>
      <c r="AS1132" s="12" t="e">
        <f>#REF!-AU1132+#REF!+#REF!</f>
        <v>#REF!</v>
      </c>
      <c r="AT1132" s="12" t="e">
        <f>AS1132-VLOOKUP(A1132,[1]选股结果!$A$2:$BJ$3005,48,FALSE)*0.08</f>
        <v>#REF!</v>
      </c>
      <c r="AU1132" s="12">
        <f t="shared" si="247"/>
        <v>14133571.69</v>
      </c>
      <c r="AV1132" s="12" t="e">
        <f>#REF!+S1132+H1132</f>
        <v>#REF!</v>
      </c>
      <c r="AW1132" s="12" t="e">
        <f t="shared" si="248"/>
        <v>#REF!</v>
      </c>
      <c r="AX1132" s="12" t="e">
        <f t="shared" si="249"/>
        <v>#REF!</v>
      </c>
      <c r="AY1132" s="12" t="e">
        <f t="shared" si="250"/>
        <v>#REF!</v>
      </c>
      <c r="AZ1132" s="12">
        <f t="shared" si="244"/>
        <v>-3769501893.6</v>
      </c>
      <c r="BA1132" s="12">
        <f t="shared" si="245"/>
        <v>-71048494.9900005</v>
      </c>
      <c r="BB1132" s="12" t="e">
        <f t="shared" si="251"/>
        <v>#REF!</v>
      </c>
    </row>
    <row r="1133" spans="1:54">
      <c r="A1133" s="5" t="s">
        <v>2315</v>
      </c>
      <c r="B1133" s="5" t="s">
        <v>2316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252"/>
        <v>3649670422.1</v>
      </c>
      <c r="AF1133" s="9">
        <f t="shared" si="253"/>
        <v>2877089346.62</v>
      </c>
      <c r="AG1133" s="9">
        <f t="shared" si="254"/>
        <v>935420834.61</v>
      </c>
      <c r="AH1133" s="9">
        <f t="shared" si="255"/>
        <v>935217808.25</v>
      </c>
      <c r="AI1133" s="9">
        <f t="shared" si="256"/>
        <v>810354852.34</v>
      </c>
      <c r="AJ1133" s="12" t="e">
        <f>#REF!-A1133</f>
        <v>#REF!</v>
      </c>
      <c r="AK1133" s="16"/>
      <c r="AL1133" s="9">
        <f t="shared" si="246"/>
        <v>298397322.44</v>
      </c>
      <c r="AM1133" s="16"/>
      <c r="AN1133" s="16"/>
      <c r="AO1133" s="16"/>
      <c r="AP1133" s="16"/>
      <c r="AQ1133" s="12" t="e">
        <f>#REF!+#REF!+#REF!</f>
        <v>#REF!</v>
      </c>
      <c r="AR1133" s="12">
        <f t="shared" si="243"/>
        <v>-1021071.27</v>
      </c>
      <c r="AS1133" s="12" t="e">
        <f>#REF!-AU1133+#REF!+#REF!</f>
        <v>#REF!</v>
      </c>
      <c r="AT1133" s="12" t="e">
        <f>AS1133-VLOOKUP(A1133,[1]选股结果!$A$2:$BJ$3005,48,FALSE)*0.08</f>
        <v>#REF!</v>
      </c>
      <c r="AU1133" s="12">
        <f t="shared" si="247"/>
        <v>124862955.91</v>
      </c>
      <c r="AV1133" s="12" t="e">
        <f>#REF!+S1133+H1133</f>
        <v>#REF!</v>
      </c>
      <c r="AW1133" s="12" t="e">
        <f t="shared" si="248"/>
        <v>#REF!</v>
      </c>
      <c r="AX1133" s="12" t="e">
        <f t="shared" si="249"/>
        <v>#REF!</v>
      </c>
      <c r="AY1133" s="12" t="e">
        <f t="shared" si="250"/>
        <v>#REF!</v>
      </c>
      <c r="AZ1133" s="12">
        <f t="shared" si="244"/>
        <v>-3734531972.38</v>
      </c>
      <c r="BA1133" s="12">
        <f t="shared" si="245"/>
        <v>935420834.61</v>
      </c>
      <c r="BB1133" s="12" t="e">
        <f t="shared" si="251"/>
        <v>#REF!</v>
      </c>
    </row>
    <row r="1134" spans="1:54">
      <c r="A1134" s="5" t="s">
        <v>2317</v>
      </c>
      <c r="B1134" s="5" t="s">
        <v>2318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252"/>
        <v>3629240652.5</v>
      </c>
      <c r="AF1134" s="9">
        <f t="shared" si="253"/>
        <v>4317764263.61</v>
      </c>
      <c r="AG1134" s="9">
        <f t="shared" si="254"/>
        <v>-603393532.400001</v>
      </c>
      <c r="AH1134" s="9">
        <f t="shared" si="255"/>
        <v>-596350305.230001</v>
      </c>
      <c r="AI1134" s="9">
        <f t="shared" si="256"/>
        <v>-520414421.000001</v>
      </c>
      <c r="AJ1134" s="12" t="e">
        <f>#REF!-A1134</f>
        <v>#REF!</v>
      </c>
      <c r="AK1134" s="16"/>
      <c r="AL1134" s="9">
        <f t="shared" si="246"/>
        <v>383253732.69</v>
      </c>
      <c r="AM1134" s="16"/>
      <c r="AN1134" s="16"/>
      <c r="AO1134" s="16"/>
      <c r="AP1134" s="16"/>
      <c r="AQ1134" s="12" t="e">
        <f>#REF!+#REF!+#REF!</f>
        <v>#REF!</v>
      </c>
      <c r="AR1134" s="12">
        <f t="shared" si="243"/>
        <v>-7267978.02</v>
      </c>
      <c r="AS1134" s="12" t="e">
        <f>#REF!-AU1134+#REF!+#REF!</f>
        <v>#REF!</v>
      </c>
      <c r="AT1134" s="12" t="e">
        <f>AS1134-VLOOKUP(A1134,[1]选股结果!$A$2:$BJ$3005,48,FALSE)*0.08</f>
        <v>#REF!</v>
      </c>
      <c r="AU1134" s="12">
        <f t="shared" si="247"/>
        <v>-75935884.23</v>
      </c>
      <c r="AV1134" s="12" t="e">
        <f>#REF!+S1134+H1134</f>
        <v>#REF!</v>
      </c>
      <c r="AW1134" s="12" t="e">
        <f t="shared" si="248"/>
        <v>#REF!</v>
      </c>
      <c r="AX1134" s="12" t="e">
        <f t="shared" si="249"/>
        <v>#REF!</v>
      </c>
      <c r="AY1134" s="12" t="e">
        <f t="shared" si="250"/>
        <v>#REF!</v>
      </c>
      <c r="AZ1134" s="12">
        <f t="shared" si="244"/>
        <v>-3582740167.02</v>
      </c>
      <c r="BA1134" s="12">
        <f t="shared" si="245"/>
        <v>-603393532.400001</v>
      </c>
      <c r="BB1134" s="12" t="e">
        <f t="shared" si="251"/>
        <v>#REF!</v>
      </c>
    </row>
    <row r="1135" spans="1:54">
      <c r="A1135" s="5" t="s">
        <v>2319</v>
      </c>
      <c r="B1135" s="5" t="s">
        <v>2320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252"/>
        <v>3628675663.94</v>
      </c>
      <c r="AF1135" s="9">
        <f t="shared" si="253"/>
        <v>2152766707.13</v>
      </c>
      <c r="AG1135" s="9">
        <f t="shared" si="254"/>
        <v>1530721880.21</v>
      </c>
      <c r="AH1135" s="9">
        <f t="shared" si="255"/>
        <v>1532777138.84</v>
      </c>
      <c r="AI1135" s="9">
        <f t="shared" si="256"/>
        <v>1149967523.69</v>
      </c>
      <c r="AJ1135" s="12" t="e">
        <f>#REF!-A1135</f>
        <v>#REF!</v>
      </c>
      <c r="AK1135" s="16"/>
      <c r="AL1135" s="9">
        <f t="shared" si="246"/>
        <v>1226036109.66</v>
      </c>
      <c r="AM1135" s="16"/>
      <c r="AN1135" s="16"/>
      <c r="AO1135" s="16"/>
      <c r="AP1135" s="16"/>
      <c r="AQ1135" s="12" t="e">
        <f>#REF!+#REF!+#REF!</f>
        <v>#REF!</v>
      </c>
      <c r="AR1135" s="12">
        <f t="shared" si="243"/>
        <v>-2739547.3</v>
      </c>
      <c r="AS1135" s="12" t="e">
        <f>#REF!-AU1135+#REF!+#REF!</f>
        <v>#REF!</v>
      </c>
      <c r="AT1135" s="12" t="e">
        <f>AS1135-VLOOKUP(A1135,[1]选股结果!$A$2:$BJ$3005,48,FALSE)*0.08</f>
        <v>#REF!</v>
      </c>
      <c r="AU1135" s="12">
        <f t="shared" si="247"/>
        <v>382809615.15</v>
      </c>
      <c r="AV1135" s="12" t="e">
        <f>#REF!+S1135+H1135</f>
        <v>#REF!</v>
      </c>
      <c r="AW1135" s="12" t="e">
        <f t="shared" si="248"/>
        <v>#REF!</v>
      </c>
      <c r="AX1135" s="12" t="e">
        <f t="shared" si="249"/>
        <v>#REF!</v>
      </c>
      <c r="AY1135" s="12" t="e">
        <f t="shared" si="250"/>
        <v>#REF!</v>
      </c>
      <c r="AZ1135" s="12">
        <f t="shared" si="244"/>
        <v>-3453727186.59</v>
      </c>
      <c r="BA1135" s="12">
        <f t="shared" si="245"/>
        <v>1530721880.21</v>
      </c>
      <c r="BB1135" s="12" t="e">
        <f t="shared" si="251"/>
        <v>#REF!</v>
      </c>
    </row>
    <row r="1136" spans="1:54">
      <c r="A1136" s="5" t="s">
        <v>2321</v>
      </c>
      <c r="B1136" s="5" t="s">
        <v>2322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252"/>
        <v>3623246628.4</v>
      </c>
      <c r="AF1136" s="9">
        <f t="shared" si="253"/>
        <v>3439667187.83</v>
      </c>
      <c r="AG1136" s="9">
        <f t="shared" si="254"/>
        <v>216792846.25</v>
      </c>
      <c r="AH1136" s="9">
        <f t="shared" si="255"/>
        <v>216287060.13</v>
      </c>
      <c r="AI1136" s="9">
        <f t="shared" si="256"/>
        <v>178091247.05</v>
      </c>
      <c r="AJ1136" s="12" t="e">
        <f>#REF!-A1136</f>
        <v>#REF!</v>
      </c>
      <c r="AK1136" s="16"/>
      <c r="AL1136" s="9">
        <f t="shared" si="246"/>
        <v>226428164.85</v>
      </c>
      <c r="AM1136" s="16"/>
      <c r="AN1136" s="16"/>
      <c r="AO1136" s="16"/>
      <c r="AP1136" s="16"/>
      <c r="AQ1136" s="12" t="e">
        <f>#REF!+#REF!+#REF!</f>
        <v>#REF!</v>
      </c>
      <c r="AR1136" s="12">
        <f t="shared" si="243"/>
        <v>-482408.17</v>
      </c>
      <c r="AS1136" s="12" t="e">
        <f>#REF!-AU1136+#REF!+#REF!</f>
        <v>#REF!</v>
      </c>
      <c r="AT1136" s="12" t="e">
        <f>AS1136-VLOOKUP(A1136,[1]选股结果!$A$2:$BJ$3005,48,FALSE)*0.08</f>
        <v>#REF!</v>
      </c>
      <c r="AU1136" s="12">
        <f t="shared" si="247"/>
        <v>38195813.08</v>
      </c>
      <c r="AV1136" s="12" t="e">
        <f>#REF!+S1136+H1136</f>
        <v>#REF!</v>
      </c>
      <c r="AW1136" s="12" t="e">
        <f t="shared" si="248"/>
        <v>#REF!</v>
      </c>
      <c r="AX1136" s="12" t="e">
        <f t="shared" si="249"/>
        <v>#REF!</v>
      </c>
      <c r="AY1136" s="12" t="e">
        <f t="shared" si="250"/>
        <v>#REF!</v>
      </c>
      <c r="AZ1136" s="12">
        <f t="shared" si="244"/>
        <v>-3657405764.38</v>
      </c>
      <c r="BA1136" s="12">
        <f t="shared" si="245"/>
        <v>216792846.25</v>
      </c>
      <c r="BB1136" s="12" t="e">
        <f t="shared" si="251"/>
        <v>#REF!</v>
      </c>
    </row>
    <row r="1137" spans="1:54">
      <c r="A1137" s="5" t="s">
        <v>2323</v>
      </c>
      <c r="B1137" s="5" t="s">
        <v>2324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252"/>
        <v>3622349578.97</v>
      </c>
      <c r="AF1137" s="9">
        <f t="shared" si="253"/>
        <v>2920487190.91</v>
      </c>
      <c r="AG1137" s="9">
        <f t="shared" si="254"/>
        <v>744830173.87</v>
      </c>
      <c r="AH1137" s="9">
        <f t="shared" si="255"/>
        <v>747493257.15</v>
      </c>
      <c r="AI1137" s="9">
        <f t="shared" si="256"/>
        <v>609279817.29</v>
      </c>
      <c r="AJ1137" s="12" t="e">
        <f>#REF!-A1137</f>
        <v>#REF!</v>
      </c>
      <c r="AK1137" s="16"/>
      <c r="AL1137" s="9">
        <f t="shared" si="246"/>
        <v>461089578.21</v>
      </c>
      <c r="AM1137" s="16"/>
      <c r="AN1137" s="16"/>
      <c r="AO1137" s="16"/>
      <c r="AP1137" s="16"/>
      <c r="AQ1137" s="12" t="e">
        <f>#REF!+#REF!+#REF!</f>
        <v>#REF!</v>
      </c>
      <c r="AR1137" s="12">
        <f t="shared" si="243"/>
        <v>-7140569.32</v>
      </c>
      <c r="AS1137" s="12" t="e">
        <f>#REF!-AU1137+#REF!+#REF!</f>
        <v>#REF!</v>
      </c>
      <c r="AT1137" s="12" t="e">
        <f>AS1137-VLOOKUP(A1137,[1]选股结果!$A$2:$BJ$3005,48,FALSE)*0.08</f>
        <v>#REF!</v>
      </c>
      <c r="AU1137" s="12">
        <f t="shared" si="247"/>
        <v>138213439.86</v>
      </c>
      <c r="AV1137" s="12" t="e">
        <f>#REF!+S1137+H1137</f>
        <v>#REF!</v>
      </c>
      <c r="AW1137" s="12" t="e">
        <f t="shared" si="248"/>
        <v>#REF!</v>
      </c>
      <c r="AX1137" s="12" t="e">
        <f t="shared" si="249"/>
        <v>#REF!</v>
      </c>
      <c r="AY1137" s="12" t="e">
        <f t="shared" si="250"/>
        <v>#REF!</v>
      </c>
      <c r="AZ1137" s="12">
        <f t="shared" si="244"/>
        <v>-3893252326.38</v>
      </c>
      <c r="BA1137" s="12">
        <f t="shared" si="245"/>
        <v>744830173.87</v>
      </c>
      <c r="BB1137" s="12" t="e">
        <f t="shared" si="251"/>
        <v>#REF!</v>
      </c>
    </row>
    <row r="1138" spans="1:54">
      <c r="A1138" s="5" t="s">
        <v>2325</v>
      </c>
      <c r="B1138" s="5" t="s">
        <v>2326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252"/>
        <v>3612819799.97</v>
      </c>
      <c r="AF1138" s="9">
        <f t="shared" si="253"/>
        <v>3552705120.42</v>
      </c>
      <c r="AG1138" s="9">
        <f t="shared" si="254"/>
        <v>48350831.7199997</v>
      </c>
      <c r="AH1138" s="9">
        <f t="shared" si="255"/>
        <v>48975522.8899997</v>
      </c>
      <c r="AI1138" s="9">
        <f t="shared" si="256"/>
        <v>32785538.6099997</v>
      </c>
      <c r="AJ1138" s="12" t="e">
        <f>#REF!-A1138</f>
        <v>#REF!</v>
      </c>
      <c r="AK1138" s="16"/>
      <c r="AL1138" s="9">
        <f t="shared" si="246"/>
        <v>171222203.74</v>
      </c>
      <c r="AM1138" s="16"/>
      <c r="AN1138" s="16"/>
      <c r="AO1138" s="16"/>
      <c r="AP1138" s="16"/>
      <c r="AQ1138" s="12" t="e">
        <f>#REF!+#REF!+#REF!</f>
        <v>#REF!</v>
      </c>
      <c r="AR1138" s="12">
        <f t="shared" si="243"/>
        <v>-940203.16</v>
      </c>
      <c r="AS1138" s="12" t="e">
        <f>#REF!-AU1138+#REF!+#REF!</f>
        <v>#REF!</v>
      </c>
      <c r="AT1138" s="12" t="e">
        <f>AS1138-VLOOKUP(A1138,[1]选股结果!$A$2:$BJ$3005,48,FALSE)*0.08</f>
        <v>#REF!</v>
      </c>
      <c r="AU1138" s="12">
        <f t="shared" si="247"/>
        <v>16189984.28</v>
      </c>
      <c r="AV1138" s="12" t="e">
        <f>#REF!+S1138+H1138</f>
        <v>#REF!</v>
      </c>
      <c r="AW1138" s="12" t="e">
        <f t="shared" si="248"/>
        <v>#REF!</v>
      </c>
      <c r="AX1138" s="12" t="e">
        <f t="shared" si="249"/>
        <v>#REF!</v>
      </c>
      <c r="AY1138" s="12" t="e">
        <f t="shared" si="250"/>
        <v>#REF!</v>
      </c>
      <c r="AZ1138" s="12">
        <f t="shared" si="244"/>
        <v>-3630734542.16</v>
      </c>
      <c r="BA1138" s="12">
        <f t="shared" si="245"/>
        <v>48350831.7199997</v>
      </c>
      <c r="BB1138" s="12" t="e">
        <f t="shared" si="251"/>
        <v>#REF!</v>
      </c>
    </row>
    <row r="1139" spans="1:54">
      <c r="A1139" s="5" t="s">
        <v>2327</v>
      </c>
      <c r="B1139" s="5" t="s">
        <v>2328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252"/>
        <v>3606894975.32</v>
      </c>
      <c r="AF1139" s="9">
        <f t="shared" si="253"/>
        <v>2315056314.89</v>
      </c>
      <c r="AG1139" s="9">
        <f t="shared" si="254"/>
        <v>1288526222.89</v>
      </c>
      <c r="AH1139" s="9">
        <f t="shared" si="255"/>
        <v>1291843557.24</v>
      </c>
      <c r="AI1139" s="9">
        <f t="shared" si="256"/>
        <v>979319273.58</v>
      </c>
      <c r="AJ1139" s="12" t="e">
        <f>#REF!-A1139</f>
        <v>#REF!</v>
      </c>
      <c r="AK1139" s="16"/>
      <c r="AL1139" s="9">
        <f t="shared" si="246"/>
        <v>1516826640.69</v>
      </c>
      <c r="AM1139" s="16"/>
      <c r="AN1139" s="16"/>
      <c r="AO1139" s="16"/>
      <c r="AP1139" s="16"/>
      <c r="AQ1139" s="12" t="e">
        <f>#REF!+#REF!+#REF!</f>
        <v>#REF!</v>
      </c>
      <c r="AR1139" s="12">
        <f t="shared" si="243"/>
        <v>-9599180.81</v>
      </c>
      <c r="AS1139" s="12" t="e">
        <f>#REF!-AU1139+#REF!+#REF!</f>
        <v>#REF!</v>
      </c>
      <c r="AT1139" s="12" t="e">
        <f>AS1139-VLOOKUP(A1139,[1]选股结果!$A$2:$BJ$3005,48,FALSE)*0.08</f>
        <v>#REF!</v>
      </c>
      <c r="AU1139" s="12">
        <f t="shared" si="247"/>
        <v>312524283.66</v>
      </c>
      <c r="AV1139" s="12" t="e">
        <f>#REF!+S1139+H1139</f>
        <v>#REF!</v>
      </c>
      <c r="AW1139" s="12" t="e">
        <f t="shared" si="248"/>
        <v>#REF!</v>
      </c>
      <c r="AX1139" s="12" t="e">
        <f t="shared" si="249"/>
        <v>#REF!</v>
      </c>
      <c r="AY1139" s="12" t="e">
        <f t="shared" si="250"/>
        <v>#REF!</v>
      </c>
      <c r="AZ1139" s="12">
        <f t="shared" si="244"/>
        <v>-3390307606.94</v>
      </c>
      <c r="BA1139" s="12">
        <f t="shared" si="245"/>
        <v>1288526222.89</v>
      </c>
      <c r="BB1139" s="12" t="e">
        <f t="shared" si="251"/>
        <v>#REF!</v>
      </c>
    </row>
    <row r="1140" spans="1:54">
      <c r="A1140" s="5" t="s">
        <v>2329</v>
      </c>
      <c r="B1140" s="5" t="s">
        <v>2330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252"/>
        <v>3605820003.57</v>
      </c>
      <c r="AF1140" s="9">
        <f t="shared" si="253"/>
        <v>3266467615.35</v>
      </c>
      <c r="AG1140" s="9">
        <f t="shared" si="254"/>
        <v>313022321.88</v>
      </c>
      <c r="AH1140" s="9">
        <f t="shared" si="255"/>
        <v>310864856.07</v>
      </c>
      <c r="AI1140" s="9">
        <f t="shared" si="256"/>
        <v>250471399.32</v>
      </c>
      <c r="AJ1140" s="12" t="e">
        <f>#REF!-A1140</f>
        <v>#REF!</v>
      </c>
      <c r="AK1140" s="16"/>
      <c r="AL1140" s="9">
        <f t="shared" si="246"/>
        <v>492865308.68</v>
      </c>
      <c r="AM1140" s="16"/>
      <c r="AN1140" s="16"/>
      <c r="AO1140" s="16"/>
      <c r="AP1140" s="16"/>
      <c r="AQ1140" s="12" t="e">
        <f>#REF!+#REF!+#REF!</f>
        <v>#REF!</v>
      </c>
      <c r="AR1140" s="12">
        <f t="shared" si="243"/>
        <v>-3107849.65</v>
      </c>
      <c r="AS1140" s="12" t="e">
        <f>#REF!-AU1140+#REF!+#REF!</f>
        <v>#REF!</v>
      </c>
      <c r="AT1140" s="12" t="e">
        <f>AS1140-VLOOKUP(A1140,[1]选股结果!$A$2:$BJ$3005,48,FALSE)*0.08</f>
        <v>#REF!</v>
      </c>
      <c r="AU1140" s="12">
        <f t="shared" si="247"/>
        <v>60393456.75</v>
      </c>
      <c r="AV1140" s="12" t="e">
        <f>#REF!+S1140+H1140</f>
        <v>#REF!</v>
      </c>
      <c r="AW1140" s="12" t="e">
        <f t="shared" si="248"/>
        <v>#REF!</v>
      </c>
      <c r="AX1140" s="12" t="e">
        <f t="shared" si="249"/>
        <v>#REF!</v>
      </c>
      <c r="AY1140" s="12" t="e">
        <f t="shared" si="250"/>
        <v>#REF!</v>
      </c>
      <c r="AZ1140" s="12">
        <f t="shared" si="244"/>
        <v>-3659617037.24</v>
      </c>
      <c r="BA1140" s="12">
        <f t="shared" si="245"/>
        <v>313022321.88</v>
      </c>
      <c r="BB1140" s="12" t="e">
        <f t="shared" si="251"/>
        <v>#REF!</v>
      </c>
    </row>
    <row r="1141" spans="1:54">
      <c r="A1141" s="5" t="s">
        <v>2331</v>
      </c>
      <c r="B1141" s="5" t="s">
        <v>2332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252"/>
        <v>3602462465.23</v>
      </c>
      <c r="AF1141" s="9">
        <f t="shared" si="253"/>
        <v>3391646849.36</v>
      </c>
      <c r="AG1141" s="9">
        <f t="shared" si="254"/>
        <v>209436951.36</v>
      </c>
      <c r="AH1141" s="9">
        <f t="shared" si="255"/>
        <v>366504575.65</v>
      </c>
      <c r="AI1141" s="9">
        <f t="shared" si="256"/>
        <v>283516826.01</v>
      </c>
      <c r="AJ1141" s="12" t="e">
        <f>#REF!-A1141</f>
        <v>#REF!</v>
      </c>
      <c r="AK1141" s="16"/>
      <c r="AL1141" s="9">
        <f t="shared" si="246"/>
        <v>274059752.02</v>
      </c>
      <c r="AM1141" s="16"/>
      <c r="AN1141" s="16"/>
      <c r="AO1141" s="16"/>
      <c r="AP1141" s="16"/>
      <c r="AQ1141" s="12" t="e">
        <f>#REF!+#REF!+#REF!</f>
        <v>#REF!</v>
      </c>
      <c r="AR1141" s="12">
        <f t="shared" si="243"/>
        <v>-168135392.37</v>
      </c>
      <c r="AS1141" s="12" t="e">
        <f>#REF!-AU1141+#REF!+#REF!</f>
        <v>#REF!</v>
      </c>
      <c r="AT1141" s="12" t="e">
        <f>AS1141-VLOOKUP(A1141,[1]选股结果!$A$2:$BJ$3005,48,FALSE)*0.08</f>
        <v>#REF!</v>
      </c>
      <c r="AU1141" s="12">
        <f t="shared" si="247"/>
        <v>82987749.64</v>
      </c>
      <c r="AV1141" s="12" t="e">
        <f>#REF!+S1141+H1141</f>
        <v>#REF!</v>
      </c>
      <c r="AW1141" s="12" t="e">
        <f t="shared" si="248"/>
        <v>#REF!</v>
      </c>
      <c r="AX1141" s="12" t="e">
        <f t="shared" si="249"/>
        <v>#REF!</v>
      </c>
      <c r="AY1141" s="12" t="e">
        <f t="shared" si="250"/>
        <v>#REF!</v>
      </c>
      <c r="AZ1141" s="12">
        <f t="shared" si="244"/>
        <v>-3713961110.38</v>
      </c>
      <c r="BA1141" s="12">
        <f t="shared" si="245"/>
        <v>209436951.36</v>
      </c>
      <c r="BB1141" s="12" t="e">
        <f t="shared" si="251"/>
        <v>#REF!</v>
      </c>
    </row>
    <row r="1142" spans="1:54">
      <c r="A1142" s="5" t="s">
        <v>2333</v>
      </c>
      <c r="B1142" s="5" t="s">
        <v>2334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252"/>
        <v>3596763098.63</v>
      </c>
      <c r="AF1142" s="9">
        <f t="shared" si="253"/>
        <v>2618148666.28</v>
      </c>
      <c r="AG1142" s="9">
        <f t="shared" si="254"/>
        <v>952917882.61</v>
      </c>
      <c r="AH1142" s="9">
        <f t="shared" si="255"/>
        <v>936484385.23</v>
      </c>
      <c r="AI1142" s="9">
        <f t="shared" si="256"/>
        <v>777814520.29</v>
      </c>
      <c r="AJ1142" s="12" t="e">
        <f>#REF!-A1142</f>
        <v>#REF!</v>
      </c>
      <c r="AK1142" s="16"/>
      <c r="AL1142" s="9">
        <f t="shared" si="246"/>
        <v>259482221.86</v>
      </c>
      <c r="AM1142" s="16"/>
      <c r="AN1142" s="16"/>
      <c r="AO1142" s="16"/>
      <c r="AP1142" s="16"/>
      <c r="AQ1142" s="12" t="e">
        <f>#REF!+#REF!+#REF!</f>
        <v>#REF!</v>
      </c>
      <c r="AR1142" s="12">
        <f t="shared" si="243"/>
        <v>-550314.48</v>
      </c>
      <c r="AS1142" s="12" t="e">
        <f>#REF!-AU1142+#REF!+#REF!</f>
        <v>#REF!</v>
      </c>
      <c r="AT1142" s="12" t="e">
        <f>AS1142-VLOOKUP(A1142,[1]选股结果!$A$2:$BJ$3005,48,FALSE)*0.08</f>
        <v>#REF!</v>
      </c>
      <c r="AU1142" s="12">
        <f t="shared" si="247"/>
        <v>158669864.94</v>
      </c>
      <c r="AV1142" s="12" t="e">
        <f>#REF!+S1142+H1142</f>
        <v>#REF!</v>
      </c>
      <c r="AW1142" s="12" t="e">
        <f t="shared" si="248"/>
        <v>#REF!</v>
      </c>
      <c r="AX1142" s="12" t="e">
        <f t="shared" si="249"/>
        <v>#REF!</v>
      </c>
      <c r="AY1142" s="12" t="e">
        <f t="shared" si="250"/>
        <v>#REF!</v>
      </c>
      <c r="AZ1142" s="12">
        <f t="shared" si="244"/>
        <v>-3769526239.58</v>
      </c>
      <c r="BA1142" s="12">
        <f t="shared" si="245"/>
        <v>952917882.61</v>
      </c>
      <c r="BB1142" s="12" t="e">
        <f t="shared" si="251"/>
        <v>#REF!</v>
      </c>
    </row>
    <row r="1143" spans="1:54">
      <c r="A1143" s="5" t="s">
        <v>2335</v>
      </c>
      <c r="B1143" s="5" t="s">
        <v>2336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252"/>
        <v>3595987672.4</v>
      </c>
      <c r="AF1143" s="9">
        <f t="shared" si="253"/>
        <v>2174404668.58</v>
      </c>
      <c r="AG1143" s="9">
        <f t="shared" si="254"/>
        <v>1331984648.48</v>
      </c>
      <c r="AH1143" s="9">
        <f t="shared" si="255"/>
        <v>1331832892.49</v>
      </c>
      <c r="AI1143" s="9">
        <f t="shared" si="256"/>
        <v>1179555830.6</v>
      </c>
      <c r="AJ1143" s="12" t="e">
        <f>#REF!-A1143</f>
        <v>#REF!</v>
      </c>
      <c r="AK1143" s="16"/>
      <c r="AL1143" s="9">
        <f t="shared" si="246"/>
        <v>1255696185.04</v>
      </c>
      <c r="AM1143" s="16"/>
      <c r="AN1143" s="16"/>
      <c r="AO1143" s="16"/>
      <c r="AP1143" s="16"/>
      <c r="AQ1143" s="12" t="e">
        <f>#REF!+#REF!+#REF!</f>
        <v>#REF!</v>
      </c>
      <c r="AR1143" s="12">
        <f t="shared" si="243"/>
        <v>-503972.08</v>
      </c>
      <c r="AS1143" s="12" t="e">
        <f>#REF!-AU1143+#REF!+#REF!</f>
        <v>#REF!</v>
      </c>
      <c r="AT1143" s="12" t="e">
        <f>AS1143-VLOOKUP(A1143,[1]选股结果!$A$2:$BJ$3005,48,FALSE)*0.08</f>
        <v>#REF!</v>
      </c>
      <c r="AU1143" s="12">
        <f t="shared" si="247"/>
        <v>152277061.89</v>
      </c>
      <c r="AV1143" s="12" t="e">
        <f>#REF!+S1143+H1143</f>
        <v>#REF!</v>
      </c>
      <c r="AW1143" s="12" t="e">
        <f t="shared" si="248"/>
        <v>#REF!</v>
      </c>
      <c r="AX1143" s="12" t="e">
        <f t="shared" si="249"/>
        <v>#REF!</v>
      </c>
      <c r="AY1143" s="12" t="e">
        <f t="shared" si="250"/>
        <v>#REF!</v>
      </c>
      <c r="AZ1143" s="12">
        <f t="shared" si="244"/>
        <v>-3733138373.55</v>
      </c>
      <c r="BA1143" s="12">
        <f t="shared" si="245"/>
        <v>1331984648.48</v>
      </c>
      <c r="BB1143" s="12" t="e">
        <f t="shared" si="251"/>
        <v>#REF!</v>
      </c>
    </row>
    <row r="1144" spans="1:54">
      <c r="A1144" s="5" t="s">
        <v>2337</v>
      </c>
      <c r="B1144" s="5" t="s">
        <v>2338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252"/>
        <v>3588826704</v>
      </c>
      <c r="AF1144" s="9">
        <f t="shared" si="253"/>
        <v>3435155224.04</v>
      </c>
      <c r="AG1144" s="9">
        <f t="shared" si="254"/>
        <v>230633879.37</v>
      </c>
      <c r="AH1144" s="9">
        <f t="shared" si="255"/>
        <v>242860259.81</v>
      </c>
      <c r="AI1144" s="9">
        <f t="shared" si="256"/>
        <v>223145172.71</v>
      </c>
      <c r="AJ1144" s="12" t="e">
        <f>#REF!-A1144</f>
        <v>#REF!</v>
      </c>
      <c r="AK1144" s="16"/>
      <c r="AL1144" s="9">
        <f t="shared" si="246"/>
        <v>312820197.93</v>
      </c>
      <c r="AM1144" s="16"/>
      <c r="AN1144" s="16"/>
      <c r="AO1144" s="16"/>
      <c r="AP1144" s="16"/>
      <c r="AQ1144" s="12" t="e">
        <f>#REF!+#REF!+#REF!</f>
        <v>#REF!</v>
      </c>
      <c r="AR1144" s="12">
        <f t="shared" si="243"/>
        <v>-18996954.75</v>
      </c>
      <c r="AS1144" s="12" t="e">
        <f>#REF!-AU1144+#REF!+#REF!</f>
        <v>#REF!</v>
      </c>
      <c r="AT1144" s="12" t="e">
        <f>AS1144-VLOOKUP(A1144,[1]选股结果!$A$2:$BJ$3005,48,FALSE)*0.08</f>
        <v>#REF!</v>
      </c>
      <c r="AU1144" s="12">
        <f t="shared" si="247"/>
        <v>19715087.1</v>
      </c>
      <c r="AV1144" s="12" t="e">
        <f>#REF!+S1144+H1144</f>
        <v>#REF!</v>
      </c>
      <c r="AW1144" s="12" t="e">
        <f t="shared" si="248"/>
        <v>#REF!</v>
      </c>
      <c r="AX1144" s="12" t="e">
        <f t="shared" si="249"/>
        <v>#REF!</v>
      </c>
      <c r="AY1144" s="12" t="e">
        <f t="shared" si="250"/>
        <v>#REF!</v>
      </c>
      <c r="AZ1144" s="12">
        <f t="shared" si="244"/>
        <v>-3684993073.12</v>
      </c>
      <c r="BA1144" s="12">
        <f t="shared" si="245"/>
        <v>230633879.37</v>
      </c>
      <c r="BB1144" s="12" t="e">
        <f t="shared" si="251"/>
        <v>#REF!</v>
      </c>
    </row>
    <row r="1145" spans="1:54">
      <c r="A1145" s="5" t="s">
        <v>2339</v>
      </c>
      <c r="B1145" s="5" t="s">
        <v>2340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252"/>
        <v>3583752331.42</v>
      </c>
      <c r="AF1145" s="9">
        <f t="shared" si="253"/>
        <v>2586625413.29</v>
      </c>
      <c r="AG1145" s="9">
        <f t="shared" si="254"/>
        <v>1026420091.96</v>
      </c>
      <c r="AH1145" s="9">
        <f t="shared" si="255"/>
        <v>1024988857.19</v>
      </c>
      <c r="AI1145" s="9">
        <f t="shared" si="256"/>
        <v>782959244.91</v>
      </c>
      <c r="AJ1145" s="12" t="e">
        <f>#REF!-A1145</f>
        <v>#REF!</v>
      </c>
      <c r="AK1145" s="16"/>
      <c r="AL1145" s="9">
        <f t="shared" si="246"/>
        <v>210385290.77</v>
      </c>
      <c r="AM1145" s="16"/>
      <c r="AN1145" s="16"/>
      <c r="AO1145" s="16"/>
      <c r="AP1145" s="16"/>
      <c r="AQ1145" s="12" t="e">
        <f>#REF!+#REF!+#REF!</f>
        <v>#REF!</v>
      </c>
      <c r="AR1145" s="12">
        <f t="shared" si="243"/>
        <v>-2724964.3</v>
      </c>
      <c r="AS1145" s="12" t="e">
        <f>#REF!-AU1145+#REF!+#REF!</f>
        <v>#REF!</v>
      </c>
      <c r="AT1145" s="12" t="e">
        <f>AS1145-VLOOKUP(A1145,[1]选股结果!$A$2:$BJ$3005,48,FALSE)*0.08</f>
        <v>#REF!</v>
      </c>
      <c r="AU1145" s="12">
        <f t="shared" si="247"/>
        <v>242029612.28</v>
      </c>
      <c r="AV1145" s="12" t="e">
        <f>#REF!+S1145+H1145</f>
        <v>#REF!</v>
      </c>
      <c r="AW1145" s="12" t="e">
        <f t="shared" si="248"/>
        <v>#REF!</v>
      </c>
      <c r="AX1145" s="12" t="e">
        <f t="shared" si="249"/>
        <v>#REF!</v>
      </c>
      <c r="AY1145" s="12" t="e">
        <f t="shared" si="250"/>
        <v>#REF!</v>
      </c>
      <c r="AZ1145" s="12">
        <f t="shared" si="244"/>
        <v>-3973556612.89</v>
      </c>
      <c r="BA1145" s="12">
        <f t="shared" si="245"/>
        <v>1026420091.96</v>
      </c>
      <c r="BB1145" s="12" t="e">
        <f t="shared" si="251"/>
        <v>#REF!</v>
      </c>
    </row>
    <row r="1146" spans="1:54">
      <c r="A1146" s="5" t="s">
        <v>2341</v>
      </c>
      <c r="B1146" s="5" t="s">
        <v>2342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252"/>
        <v>3576916485.94</v>
      </c>
      <c r="AF1146" s="9">
        <f t="shared" si="253"/>
        <v>3514582288.73</v>
      </c>
      <c r="AG1146" s="9">
        <f t="shared" si="254"/>
        <v>74209577.53</v>
      </c>
      <c r="AH1146" s="9">
        <f t="shared" si="255"/>
        <v>76594858.51</v>
      </c>
      <c r="AI1146" s="9">
        <f t="shared" si="256"/>
        <v>77500368.67</v>
      </c>
      <c r="AJ1146" s="12" t="e">
        <f>#REF!-A1146</f>
        <v>#REF!</v>
      </c>
      <c r="AK1146" s="16"/>
      <c r="AL1146" s="9">
        <f t="shared" si="246"/>
        <v>143193567.02</v>
      </c>
      <c r="AM1146" s="16"/>
      <c r="AN1146" s="16"/>
      <c r="AO1146" s="16"/>
      <c r="AP1146" s="16"/>
      <c r="AQ1146" s="12" t="e">
        <f>#REF!+#REF!+#REF!</f>
        <v>#REF!</v>
      </c>
      <c r="AR1146" s="12">
        <f t="shared" si="243"/>
        <v>-1922970.01</v>
      </c>
      <c r="AS1146" s="12" t="e">
        <f>#REF!-AU1146+#REF!+#REF!</f>
        <v>#REF!</v>
      </c>
      <c r="AT1146" s="12" t="e">
        <f>AS1146-VLOOKUP(A1146,[1]选股结果!$A$2:$BJ$3005,48,FALSE)*0.08</f>
        <v>#REF!</v>
      </c>
      <c r="AU1146" s="12">
        <f t="shared" si="247"/>
        <v>-905510.159999996</v>
      </c>
      <c r="AV1146" s="12" t="e">
        <f>#REF!+S1146+H1146</f>
        <v>#REF!</v>
      </c>
      <c r="AW1146" s="12" t="e">
        <f t="shared" si="248"/>
        <v>#REF!</v>
      </c>
      <c r="AX1146" s="12" t="e">
        <f t="shared" si="249"/>
        <v>#REF!</v>
      </c>
      <c r="AY1146" s="12" t="e">
        <f t="shared" si="250"/>
        <v>#REF!</v>
      </c>
      <c r="AZ1146" s="12">
        <f t="shared" si="244"/>
        <v>-3590082080.43</v>
      </c>
      <c r="BA1146" s="12">
        <f t="shared" si="245"/>
        <v>74209577.53</v>
      </c>
      <c r="BB1146" s="12" t="e">
        <f t="shared" si="251"/>
        <v>#REF!</v>
      </c>
    </row>
    <row r="1147" spans="1:54">
      <c r="A1147" s="5" t="s">
        <v>2343</v>
      </c>
      <c r="B1147" s="5" t="s">
        <v>2344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252"/>
        <v>3569506852.23</v>
      </c>
      <c r="AF1147" s="9">
        <f t="shared" si="253"/>
        <v>3881252313.91</v>
      </c>
      <c r="AG1147" s="9">
        <f t="shared" si="254"/>
        <v>-289776961.56</v>
      </c>
      <c r="AH1147" s="9">
        <f t="shared" si="255"/>
        <v>-290825176.18</v>
      </c>
      <c r="AI1147" s="9">
        <f t="shared" si="256"/>
        <v>-221606962.68</v>
      </c>
      <c r="AJ1147" s="12" t="e">
        <f>#REF!-A1147</f>
        <v>#REF!</v>
      </c>
      <c r="AK1147" s="16"/>
      <c r="AL1147" s="9">
        <f t="shared" si="246"/>
        <v>1047020718.28</v>
      </c>
      <c r="AM1147" s="16"/>
      <c r="AN1147" s="16"/>
      <c r="AO1147" s="16"/>
      <c r="AP1147" s="16"/>
      <c r="AQ1147" s="12" t="e">
        <f>#REF!+#REF!+#REF!</f>
        <v>#REF!</v>
      </c>
      <c r="AR1147" s="12">
        <f t="shared" si="243"/>
        <v>-2672432.95</v>
      </c>
      <c r="AS1147" s="12" t="e">
        <f>#REF!-AU1147+#REF!+#REF!</f>
        <v>#REF!</v>
      </c>
      <c r="AT1147" s="12" t="e">
        <f>AS1147-VLOOKUP(A1147,[1]选股结果!$A$2:$BJ$3005,48,FALSE)*0.08</f>
        <v>#REF!</v>
      </c>
      <c r="AU1147" s="12">
        <f t="shared" si="247"/>
        <v>-69218213.5</v>
      </c>
      <c r="AV1147" s="12" t="e">
        <f>#REF!+S1147+H1147</f>
        <v>#REF!</v>
      </c>
      <c r="AW1147" s="12" t="e">
        <f t="shared" si="248"/>
        <v>#REF!</v>
      </c>
      <c r="AX1147" s="12" t="e">
        <f t="shared" si="249"/>
        <v>#REF!</v>
      </c>
      <c r="AY1147" s="12" t="e">
        <f t="shared" si="250"/>
        <v>#REF!</v>
      </c>
      <c r="AZ1147" s="12">
        <f t="shared" si="244"/>
        <v>-3719209102.58</v>
      </c>
      <c r="BA1147" s="12">
        <f t="shared" si="245"/>
        <v>-289776961.56</v>
      </c>
      <c r="BB1147" s="12" t="e">
        <f t="shared" si="251"/>
        <v>#REF!</v>
      </c>
    </row>
    <row r="1148" spans="1:54">
      <c r="A1148" s="5" t="s">
        <v>2345</v>
      </c>
      <c r="B1148" s="5" t="s">
        <v>2346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252"/>
        <v>3568448093.93</v>
      </c>
      <c r="AF1148" s="9">
        <f t="shared" si="253"/>
        <v>2838212754.48</v>
      </c>
      <c r="AG1148" s="9">
        <f t="shared" si="254"/>
        <v>1050865711.17</v>
      </c>
      <c r="AH1148" s="9">
        <f t="shared" si="255"/>
        <v>1052883291.22</v>
      </c>
      <c r="AI1148" s="9">
        <f t="shared" si="256"/>
        <v>876660689.47</v>
      </c>
      <c r="AJ1148" s="12" t="e">
        <f>#REF!-A1148</f>
        <v>#REF!</v>
      </c>
      <c r="AK1148" s="16"/>
      <c r="AL1148" s="9">
        <f t="shared" si="246"/>
        <v>498607294.23</v>
      </c>
      <c r="AM1148" s="16"/>
      <c r="AN1148" s="16"/>
      <c r="AO1148" s="16"/>
      <c r="AP1148" s="16"/>
      <c r="AQ1148" s="12" t="e">
        <f>#REF!+#REF!+#REF!</f>
        <v>#REF!</v>
      </c>
      <c r="AR1148" s="12">
        <f t="shared" si="243"/>
        <v>-9049793.6</v>
      </c>
      <c r="AS1148" s="12" t="e">
        <f>#REF!-AU1148+#REF!+#REF!</f>
        <v>#REF!</v>
      </c>
      <c r="AT1148" s="12" t="e">
        <f>AS1148-VLOOKUP(A1148,[1]选股结果!$A$2:$BJ$3005,48,FALSE)*0.08</f>
        <v>#REF!</v>
      </c>
      <c r="AU1148" s="12">
        <f t="shared" si="247"/>
        <v>176222601.75</v>
      </c>
      <c r="AV1148" s="12" t="e">
        <f>#REF!+S1148+H1148</f>
        <v>#REF!</v>
      </c>
      <c r="AW1148" s="12" t="e">
        <f t="shared" si="248"/>
        <v>#REF!</v>
      </c>
      <c r="AX1148" s="12" t="e">
        <f t="shared" si="249"/>
        <v>#REF!</v>
      </c>
      <c r="AY1148" s="12" t="e">
        <f t="shared" si="250"/>
        <v>#REF!</v>
      </c>
      <c r="AZ1148" s="12">
        <f t="shared" si="244"/>
        <v>-3581955501.96</v>
      </c>
      <c r="BA1148" s="12">
        <f t="shared" si="245"/>
        <v>1050865711.17</v>
      </c>
      <c r="BB1148" s="12" t="e">
        <f t="shared" si="251"/>
        <v>#REF!</v>
      </c>
    </row>
    <row r="1149" spans="1:54">
      <c r="A1149" s="5" t="s">
        <v>2347</v>
      </c>
      <c r="B1149" s="5" t="s">
        <v>2348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252"/>
        <v>3566681098.18</v>
      </c>
      <c r="AF1149" s="9">
        <f t="shared" si="253"/>
        <v>3437174000.38</v>
      </c>
      <c r="AG1149" s="9">
        <f t="shared" si="254"/>
        <v>209508258.63</v>
      </c>
      <c r="AH1149" s="9">
        <f t="shared" si="255"/>
        <v>209928657.5</v>
      </c>
      <c r="AI1149" s="9">
        <f t="shared" si="256"/>
        <v>202301019.29</v>
      </c>
      <c r="AJ1149" s="12" t="e">
        <f>#REF!-A1149</f>
        <v>#REF!</v>
      </c>
      <c r="AK1149" s="16"/>
      <c r="AL1149" s="9">
        <f t="shared" si="246"/>
        <v>361628188.43</v>
      </c>
      <c r="AM1149" s="16"/>
      <c r="AN1149" s="16"/>
      <c r="AO1149" s="16"/>
      <c r="AP1149" s="16"/>
      <c r="AQ1149" s="12" t="e">
        <f>#REF!+#REF!+#REF!</f>
        <v>#REF!</v>
      </c>
      <c r="AR1149" s="12">
        <f t="shared" si="243"/>
        <v>-3710317.82</v>
      </c>
      <c r="AS1149" s="12" t="e">
        <f>#REF!-AU1149+#REF!+#REF!</f>
        <v>#REF!</v>
      </c>
      <c r="AT1149" s="12" t="e">
        <f>AS1149-VLOOKUP(A1149,[1]选股结果!$A$2:$BJ$3005,48,FALSE)*0.08</f>
        <v>#REF!</v>
      </c>
      <c r="AU1149" s="12">
        <f t="shared" si="247"/>
        <v>7627638.21000001</v>
      </c>
      <c r="AV1149" s="12" t="e">
        <f>#REF!+S1149+H1149</f>
        <v>#REF!</v>
      </c>
      <c r="AW1149" s="12" t="e">
        <f t="shared" si="248"/>
        <v>#REF!</v>
      </c>
      <c r="AX1149" s="12" t="e">
        <f t="shared" si="249"/>
        <v>#REF!</v>
      </c>
      <c r="AY1149" s="12" t="e">
        <f t="shared" si="250"/>
        <v>#REF!</v>
      </c>
      <c r="AZ1149" s="12">
        <f t="shared" si="244"/>
        <v>-3564082533.76</v>
      </c>
      <c r="BA1149" s="12">
        <f t="shared" si="245"/>
        <v>209508258.63</v>
      </c>
      <c r="BB1149" s="12" t="e">
        <f t="shared" si="251"/>
        <v>#REF!</v>
      </c>
    </row>
    <row r="1150" spans="1:54">
      <c r="A1150" s="5" t="s">
        <v>2349</v>
      </c>
      <c r="B1150" s="5" t="s">
        <v>2350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252"/>
        <v>3562662366.39</v>
      </c>
      <c r="AF1150" s="9">
        <f t="shared" si="253"/>
        <v>3309104003.81</v>
      </c>
      <c r="AG1150" s="9">
        <f t="shared" si="254"/>
        <v>226906795.48</v>
      </c>
      <c r="AH1150" s="9">
        <f t="shared" si="255"/>
        <v>230863009.33</v>
      </c>
      <c r="AI1150" s="9">
        <f t="shared" si="256"/>
        <v>217205850.69</v>
      </c>
      <c r="AJ1150" s="12" t="e">
        <f>#REF!-A1150</f>
        <v>#REF!</v>
      </c>
      <c r="AK1150" s="16"/>
      <c r="AL1150" s="9">
        <f t="shared" si="246"/>
        <v>268438253.4</v>
      </c>
      <c r="AM1150" s="16"/>
      <c r="AN1150" s="16"/>
      <c r="AO1150" s="16"/>
      <c r="AP1150" s="16"/>
      <c r="AQ1150" s="12" t="e">
        <f>#REF!+#REF!+#REF!</f>
        <v>#REF!</v>
      </c>
      <c r="AR1150" s="12">
        <f t="shared" si="243"/>
        <v>-5002893.22</v>
      </c>
      <c r="AS1150" s="12" t="e">
        <f>#REF!-AU1150+#REF!+#REF!</f>
        <v>#REF!</v>
      </c>
      <c r="AT1150" s="12" t="e">
        <f>AS1150-VLOOKUP(A1150,[1]选股结果!$A$2:$BJ$3005,48,FALSE)*0.08</f>
        <v>#REF!</v>
      </c>
      <c r="AU1150" s="12">
        <f t="shared" si="247"/>
        <v>13657158.64</v>
      </c>
      <c r="AV1150" s="12" t="e">
        <f>#REF!+S1150+H1150</f>
        <v>#REF!</v>
      </c>
      <c r="AW1150" s="12" t="e">
        <f t="shared" si="248"/>
        <v>#REF!</v>
      </c>
      <c r="AX1150" s="12" t="e">
        <f t="shared" si="249"/>
        <v>#REF!</v>
      </c>
      <c r="AY1150" s="12" t="e">
        <f t="shared" si="250"/>
        <v>#REF!</v>
      </c>
      <c r="AZ1150" s="12">
        <f t="shared" si="244"/>
        <v>-3572931750.21</v>
      </c>
      <c r="BA1150" s="12">
        <f t="shared" si="245"/>
        <v>226906795.48</v>
      </c>
      <c r="BB1150" s="12" t="e">
        <f t="shared" si="251"/>
        <v>#REF!</v>
      </c>
    </row>
    <row r="1151" spans="1:54">
      <c r="A1151" s="5" t="s">
        <v>2351</v>
      </c>
      <c r="B1151" s="5" t="s">
        <v>2352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252"/>
        <v>3561505870.06</v>
      </c>
      <c r="AF1151" s="9">
        <f t="shared" si="253"/>
        <v>3326034883.69</v>
      </c>
      <c r="AG1151" s="9">
        <f t="shared" si="254"/>
        <v>362810094.38</v>
      </c>
      <c r="AH1151" s="9">
        <f t="shared" si="255"/>
        <v>362132340.51</v>
      </c>
      <c r="AI1151" s="9">
        <f t="shared" si="256"/>
        <v>199060947.91</v>
      </c>
      <c r="AJ1151" s="12" t="e">
        <f>#REF!-A1151</f>
        <v>#REF!</v>
      </c>
      <c r="AK1151" s="16"/>
      <c r="AL1151" s="9">
        <f t="shared" si="246"/>
        <v>852574644.28</v>
      </c>
      <c r="AM1151" s="16"/>
      <c r="AN1151" s="16"/>
      <c r="AO1151" s="16"/>
      <c r="AP1151" s="16"/>
      <c r="AQ1151" s="12" t="e">
        <f>#REF!+#REF!+#REF!</f>
        <v>#REF!</v>
      </c>
      <c r="AR1151" s="12">
        <f t="shared" si="243"/>
        <v>-14093079.59</v>
      </c>
      <c r="AS1151" s="12" t="e">
        <f>#REF!-AU1151+#REF!+#REF!</f>
        <v>#REF!</v>
      </c>
      <c r="AT1151" s="12" t="e">
        <f>AS1151-VLOOKUP(A1151,[1]选股结果!$A$2:$BJ$3005,48,FALSE)*0.08</f>
        <v>#REF!</v>
      </c>
      <c r="AU1151" s="12">
        <f t="shared" si="247"/>
        <v>163071392.6</v>
      </c>
      <c r="AV1151" s="12" t="e">
        <f>#REF!+S1151+H1151</f>
        <v>#REF!</v>
      </c>
      <c r="AW1151" s="12" t="e">
        <f t="shared" si="248"/>
        <v>#REF!</v>
      </c>
      <c r="AX1151" s="12" t="e">
        <f t="shared" si="249"/>
        <v>#REF!</v>
      </c>
      <c r="AY1151" s="12" t="e">
        <f t="shared" si="250"/>
        <v>#REF!</v>
      </c>
      <c r="AZ1151" s="12">
        <f t="shared" si="244"/>
        <v>-3831400003.9</v>
      </c>
      <c r="BA1151" s="12">
        <f t="shared" si="245"/>
        <v>362810094.38</v>
      </c>
      <c r="BB1151" s="12" t="e">
        <f t="shared" si="251"/>
        <v>#REF!</v>
      </c>
    </row>
    <row r="1152" spans="1:54">
      <c r="A1152" s="5" t="s">
        <v>2353</v>
      </c>
      <c r="B1152" s="5" t="s">
        <v>2354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252"/>
        <v>3556357321.88</v>
      </c>
      <c r="AF1152" s="9">
        <f t="shared" si="253"/>
        <v>3198861837.46</v>
      </c>
      <c r="AG1152" s="9">
        <f t="shared" si="254"/>
        <v>362602363.78</v>
      </c>
      <c r="AH1152" s="9">
        <f t="shared" si="255"/>
        <v>370317835.33</v>
      </c>
      <c r="AI1152" s="9">
        <f t="shared" si="256"/>
        <v>340026192.79</v>
      </c>
      <c r="AJ1152" s="12" t="e">
        <f>#REF!-A1152</f>
        <v>#REF!</v>
      </c>
      <c r="AK1152" s="16"/>
      <c r="AL1152" s="9">
        <f t="shared" si="246"/>
        <v>360715122.76</v>
      </c>
      <c r="AM1152" s="16"/>
      <c r="AN1152" s="16"/>
      <c r="AO1152" s="16"/>
      <c r="AP1152" s="16"/>
      <c r="AQ1152" s="12" t="e">
        <f>#REF!+#REF!+#REF!</f>
        <v>#REF!</v>
      </c>
      <c r="AR1152" s="12">
        <f t="shared" si="243"/>
        <v>-9486267.82</v>
      </c>
      <c r="AS1152" s="12" t="e">
        <f>#REF!-AU1152+#REF!+#REF!</f>
        <v>#REF!</v>
      </c>
      <c r="AT1152" s="12" t="e">
        <f>AS1152-VLOOKUP(A1152,[1]选股结果!$A$2:$BJ$3005,48,FALSE)*0.08</f>
        <v>#REF!</v>
      </c>
      <c r="AU1152" s="12">
        <f t="shared" si="247"/>
        <v>30291642.54</v>
      </c>
      <c r="AV1152" s="12" t="e">
        <f>#REF!+S1152+H1152</f>
        <v>#REF!</v>
      </c>
      <c r="AW1152" s="12" t="e">
        <f t="shared" si="248"/>
        <v>#REF!</v>
      </c>
      <c r="AX1152" s="12" t="e">
        <f t="shared" si="249"/>
        <v>#REF!</v>
      </c>
      <c r="AY1152" s="12" t="e">
        <f t="shared" si="250"/>
        <v>#REF!</v>
      </c>
      <c r="AZ1152" s="12">
        <f t="shared" si="244"/>
        <v>-3552044118.25</v>
      </c>
      <c r="BA1152" s="12">
        <f t="shared" si="245"/>
        <v>362602363.78</v>
      </c>
      <c r="BB1152" s="12" t="e">
        <f t="shared" si="251"/>
        <v>#REF!</v>
      </c>
    </row>
    <row r="1153" spans="1:54">
      <c r="A1153" s="5" t="s">
        <v>2355</v>
      </c>
      <c r="B1153" s="5" t="s">
        <v>2356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252"/>
        <v>3556014009.92</v>
      </c>
      <c r="AF1153" s="9">
        <f t="shared" si="253"/>
        <v>3079769644.21</v>
      </c>
      <c r="AG1153" s="9">
        <f t="shared" si="254"/>
        <v>437632840.14</v>
      </c>
      <c r="AH1153" s="9">
        <f t="shared" si="255"/>
        <v>432667720.38</v>
      </c>
      <c r="AI1153" s="9">
        <f t="shared" si="256"/>
        <v>413626390.51</v>
      </c>
      <c r="AJ1153" s="12" t="e">
        <f>#REF!-A1153</f>
        <v>#REF!</v>
      </c>
      <c r="AK1153" s="16"/>
      <c r="AL1153" s="9">
        <f t="shared" si="246"/>
        <v>1779161334.03</v>
      </c>
      <c r="AM1153" s="16"/>
      <c r="AN1153" s="16"/>
      <c r="AO1153" s="16"/>
      <c r="AP1153" s="16"/>
      <c r="AQ1153" s="12" t="e">
        <f>#REF!+#REF!+#REF!</f>
        <v>#REF!</v>
      </c>
      <c r="AR1153" s="12">
        <f t="shared" si="243"/>
        <v>-637536.55</v>
      </c>
      <c r="AS1153" s="12" t="e">
        <f>#REF!-AU1153+#REF!+#REF!</f>
        <v>#REF!</v>
      </c>
      <c r="AT1153" s="12" t="e">
        <f>AS1153-VLOOKUP(A1153,[1]选股结果!$A$2:$BJ$3005,48,FALSE)*0.08</f>
        <v>#REF!</v>
      </c>
      <c r="AU1153" s="12">
        <f t="shared" si="247"/>
        <v>19041329.87</v>
      </c>
      <c r="AV1153" s="12" t="e">
        <f>#REF!+S1153+H1153</f>
        <v>#REF!</v>
      </c>
      <c r="AW1153" s="12" t="e">
        <f t="shared" si="248"/>
        <v>#REF!</v>
      </c>
      <c r="AX1153" s="12" t="e">
        <f t="shared" si="249"/>
        <v>#REF!</v>
      </c>
      <c r="AY1153" s="12" t="e">
        <f t="shared" si="250"/>
        <v>#REF!</v>
      </c>
      <c r="AZ1153" s="12">
        <f t="shared" si="244"/>
        <v>-3503356646.09</v>
      </c>
      <c r="BA1153" s="12">
        <f t="shared" si="245"/>
        <v>437632840.14</v>
      </c>
      <c r="BB1153" s="12" t="e">
        <f t="shared" si="251"/>
        <v>#REF!</v>
      </c>
    </row>
    <row r="1154" spans="1:54">
      <c r="A1154" s="5" t="s">
        <v>2357</v>
      </c>
      <c r="B1154" s="5" t="s">
        <v>2358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252"/>
        <v>3555533058.39</v>
      </c>
      <c r="AF1154" s="9">
        <f t="shared" si="253"/>
        <v>3514065792.78</v>
      </c>
      <c r="AG1154" s="9">
        <f t="shared" si="254"/>
        <v>-30692924.4500003</v>
      </c>
      <c r="AH1154" s="9">
        <f t="shared" si="255"/>
        <v>-509496.080000303</v>
      </c>
      <c r="AI1154" s="9">
        <f t="shared" si="256"/>
        <v>-3589058.4500003</v>
      </c>
      <c r="AJ1154" s="12" t="e">
        <f>#REF!-A1154</f>
        <v>#REF!</v>
      </c>
      <c r="AK1154" s="16"/>
      <c r="AL1154" s="9">
        <f t="shared" si="246"/>
        <v>117186962.16</v>
      </c>
      <c r="AM1154" s="16"/>
      <c r="AN1154" s="16"/>
      <c r="AO1154" s="16"/>
      <c r="AP1154" s="16"/>
      <c r="AQ1154" s="12" t="e">
        <f>#REF!+#REF!+#REF!</f>
        <v>#REF!</v>
      </c>
      <c r="AR1154" s="12">
        <f t="shared" ref="AR1154:AR1217" si="257">AA1154-AB1154</f>
        <v>-30422242.49</v>
      </c>
      <c r="AS1154" s="12" t="e">
        <f>#REF!-AU1154+#REF!+#REF!</f>
        <v>#REF!</v>
      </c>
      <c r="AT1154" s="12" t="e">
        <f>AS1154-VLOOKUP(A1154,[1]选股结果!$A$2:$BJ$3005,48,FALSE)*0.08</f>
        <v>#REF!</v>
      </c>
      <c r="AU1154" s="12">
        <f t="shared" si="247"/>
        <v>3079562.37</v>
      </c>
      <c r="AV1154" s="12" t="e">
        <f>#REF!+S1154+H1154</f>
        <v>#REF!</v>
      </c>
      <c r="AW1154" s="12" t="e">
        <f t="shared" si="248"/>
        <v>#REF!</v>
      </c>
      <c r="AX1154" s="12" t="e">
        <f t="shared" si="249"/>
        <v>#REF!</v>
      </c>
      <c r="AY1154" s="12" t="e">
        <f t="shared" si="250"/>
        <v>#REF!</v>
      </c>
      <c r="AZ1154" s="12">
        <f t="shared" ref="AZ1154:AZ1217" si="258">O1154-S1154-AA1154-AB1154-AC1154-AD1154+AK1154-AE1154</f>
        <v>-3755411120.79</v>
      </c>
      <c r="BA1154" s="12">
        <f t="shared" ref="BA1154:BA1217" si="259">AG1154</f>
        <v>-30692924.4500003</v>
      </c>
      <c r="BB1154" s="12" t="e">
        <f t="shared" si="251"/>
        <v>#REF!</v>
      </c>
    </row>
    <row r="1155" spans="1:54">
      <c r="A1155" s="5" t="s">
        <v>2359</v>
      </c>
      <c r="B1155" s="5" t="s">
        <v>2360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252"/>
        <v>3550566945.57</v>
      </c>
      <c r="AF1155" s="9">
        <f t="shared" si="253"/>
        <v>3427838574.23</v>
      </c>
      <c r="AG1155" s="9">
        <f t="shared" si="254"/>
        <v>90810287.8400002</v>
      </c>
      <c r="AH1155" s="9">
        <f t="shared" si="255"/>
        <v>92720093.4500002</v>
      </c>
      <c r="AI1155" s="9">
        <f t="shared" si="256"/>
        <v>64946136.4200002</v>
      </c>
      <c r="AJ1155" s="12" t="e">
        <f>#REF!-A1155</f>
        <v>#REF!</v>
      </c>
      <c r="AK1155" s="16"/>
      <c r="AL1155" s="9">
        <f t="shared" ref="AL1155:AL1218" si="260">O1155+P1155+Q1155+Y1155-AB1155+AC1155</f>
        <v>528054239.99</v>
      </c>
      <c r="AM1155" s="16"/>
      <c r="AN1155" s="16"/>
      <c r="AO1155" s="16"/>
      <c r="AP1155" s="16"/>
      <c r="AQ1155" s="12" t="e">
        <f>#REF!+#REF!+#REF!</f>
        <v>#REF!</v>
      </c>
      <c r="AR1155" s="12">
        <f t="shared" si="257"/>
        <v>-2021920.59</v>
      </c>
      <c r="AS1155" s="12" t="e">
        <f>#REF!-AU1155+#REF!+#REF!</f>
        <v>#REF!</v>
      </c>
      <c r="AT1155" s="12" t="e">
        <f>AS1155-VLOOKUP(A1155,[1]选股结果!$A$2:$BJ$3005,48,FALSE)*0.08</f>
        <v>#REF!</v>
      </c>
      <c r="AU1155" s="12">
        <f t="shared" ref="AU1155:AU1218" si="261">AH1155-AI1155</f>
        <v>27773957.03</v>
      </c>
      <c r="AV1155" s="12" t="e">
        <f>#REF!+S1155+H1155</f>
        <v>#REF!</v>
      </c>
      <c r="AW1155" s="12" t="e">
        <f t="shared" ref="AW1155:AW1218" si="262">AV1155-AU1155</f>
        <v>#REF!</v>
      </c>
      <c r="AX1155" s="12" t="e">
        <f t="shared" ref="AX1155:AX1218" si="263">AV1155-H1155</f>
        <v>#REF!</v>
      </c>
      <c r="AY1155" s="12" t="e">
        <f t="shared" ref="AY1155:AY1218" si="264">AV1155-H1155-AU1155</f>
        <v>#REF!</v>
      </c>
      <c r="AZ1155" s="12">
        <f t="shared" si="258"/>
        <v>-3605015710.75</v>
      </c>
      <c r="BA1155" s="12">
        <f t="shared" si="259"/>
        <v>90810287.8400002</v>
      </c>
      <c r="BB1155" s="12" t="e">
        <f t="shared" ref="BB1155:BB1218" si="265">AF1155-AG1155+AH1155+AI1155-AJ1155+AL1155+AM1155-AO1155+AN1155</f>
        <v>#REF!</v>
      </c>
    </row>
    <row r="1156" spans="1:54">
      <c r="A1156" s="5" t="s">
        <v>2361</v>
      </c>
      <c r="B1156" s="5" t="s">
        <v>2362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252"/>
        <v>3549287676.64</v>
      </c>
      <c r="AF1156" s="9">
        <f t="shared" si="253"/>
        <v>3523498987.89</v>
      </c>
      <c r="AG1156" s="9">
        <f t="shared" si="254"/>
        <v>191092921.850001</v>
      </c>
      <c r="AH1156" s="9">
        <f t="shared" si="255"/>
        <v>193433019.310001</v>
      </c>
      <c r="AI1156" s="9">
        <f t="shared" si="256"/>
        <v>159741760.010001</v>
      </c>
      <c r="AJ1156" s="12" t="e">
        <f>#REF!-A1156</f>
        <v>#REF!</v>
      </c>
      <c r="AK1156" s="16"/>
      <c r="AL1156" s="9">
        <f t="shared" si="260"/>
        <v>522958411.1</v>
      </c>
      <c r="AM1156" s="16"/>
      <c r="AN1156" s="16"/>
      <c r="AO1156" s="16"/>
      <c r="AP1156" s="16"/>
      <c r="AQ1156" s="12" t="e">
        <f>#REF!+#REF!+#REF!</f>
        <v>#REF!</v>
      </c>
      <c r="AR1156" s="12">
        <f t="shared" si="257"/>
        <v>-3584044.61</v>
      </c>
      <c r="AS1156" s="12" t="e">
        <f>#REF!-AU1156+#REF!+#REF!</f>
        <v>#REF!</v>
      </c>
      <c r="AT1156" s="12" t="e">
        <f>AS1156-VLOOKUP(A1156,[1]选股结果!$A$2:$BJ$3005,48,FALSE)*0.08</f>
        <v>#REF!</v>
      </c>
      <c r="AU1156" s="12">
        <f t="shared" si="261"/>
        <v>33691259.3</v>
      </c>
      <c r="AV1156" s="12" t="e">
        <f>#REF!+S1156+H1156</f>
        <v>#REF!</v>
      </c>
      <c r="AW1156" s="12" t="e">
        <f t="shared" si="262"/>
        <v>#REF!</v>
      </c>
      <c r="AX1156" s="12" t="e">
        <f t="shared" si="263"/>
        <v>#REF!</v>
      </c>
      <c r="AY1156" s="12" t="e">
        <f t="shared" si="264"/>
        <v>#REF!</v>
      </c>
      <c r="AZ1156" s="12">
        <f t="shared" si="258"/>
        <v>-3589279767.7</v>
      </c>
      <c r="BA1156" s="12">
        <f t="shared" si="259"/>
        <v>191092921.850001</v>
      </c>
      <c r="BB1156" s="12" t="e">
        <f t="shared" si="265"/>
        <v>#REF!</v>
      </c>
    </row>
    <row r="1157" spans="1:54">
      <c r="A1157" s="5" t="s">
        <v>2363</v>
      </c>
      <c r="B1157" s="5" t="s">
        <v>2364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252"/>
        <v>3538988842.02</v>
      </c>
      <c r="AF1157" s="9">
        <f t="shared" si="253"/>
        <v>3566166364.74</v>
      </c>
      <c r="AG1157" s="9">
        <f t="shared" si="254"/>
        <v>20651340.1300002</v>
      </c>
      <c r="AH1157" s="9">
        <f t="shared" si="255"/>
        <v>20697024.8400002</v>
      </c>
      <c r="AI1157" s="9">
        <f t="shared" si="256"/>
        <v>20844917.3800002</v>
      </c>
      <c r="AJ1157" s="12" t="e">
        <f>#REF!-A1157</f>
        <v>#REF!</v>
      </c>
      <c r="AK1157" s="16"/>
      <c r="AL1157" s="9">
        <f t="shared" si="260"/>
        <v>223699534.55</v>
      </c>
      <c r="AM1157" s="16"/>
      <c r="AN1157" s="16"/>
      <c r="AO1157" s="16"/>
      <c r="AP1157" s="16"/>
      <c r="AQ1157" s="12" t="e">
        <f>#REF!+#REF!+#REF!</f>
        <v>#REF!</v>
      </c>
      <c r="AR1157" s="12">
        <f t="shared" si="257"/>
        <v>-1360436.94</v>
      </c>
      <c r="AS1157" s="12" t="e">
        <f>#REF!-AU1157+#REF!+#REF!</f>
        <v>#REF!</v>
      </c>
      <c r="AT1157" s="12" t="e">
        <f>AS1157-VLOOKUP(A1157,[1]选股结果!$A$2:$BJ$3005,48,FALSE)*0.08</f>
        <v>#REF!</v>
      </c>
      <c r="AU1157" s="12">
        <f t="shared" si="261"/>
        <v>-147892.539999999</v>
      </c>
      <c r="AV1157" s="12" t="e">
        <f>#REF!+S1157+H1157</f>
        <v>#REF!</v>
      </c>
      <c r="AW1157" s="12" t="e">
        <f t="shared" si="262"/>
        <v>#REF!</v>
      </c>
      <c r="AX1157" s="12" t="e">
        <f t="shared" si="263"/>
        <v>#REF!</v>
      </c>
      <c r="AY1157" s="12" t="e">
        <f t="shared" si="264"/>
        <v>#REF!</v>
      </c>
      <c r="AZ1157" s="12">
        <f t="shared" si="258"/>
        <v>-3540655339.89</v>
      </c>
      <c r="BA1157" s="12">
        <f t="shared" si="259"/>
        <v>20651340.1300002</v>
      </c>
      <c r="BB1157" s="12" t="e">
        <f t="shared" si="265"/>
        <v>#REF!</v>
      </c>
    </row>
    <row r="1158" spans="1:54">
      <c r="A1158" s="5" t="s">
        <v>2365</v>
      </c>
      <c r="B1158" s="5" t="s">
        <v>2366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252"/>
        <v>3538456128.66</v>
      </c>
      <c r="AF1158" s="9">
        <f t="shared" si="253"/>
        <v>3381079216.47</v>
      </c>
      <c r="AG1158" s="9">
        <f t="shared" si="254"/>
        <v>161989091.38</v>
      </c>
      <c r="AH1158" s="9">
        <f t="shared" si="255"/>
        <v>173383499.2</v>
      </c>
      <c r="AI1158" s="9">
        <f t="shared" si="256"/>
        <v>158566166</v>
      </c>
      <c r="AJ1158" s="12" t="e">
        <f>#REF!-A1158</f>
        <v>#REF!</v>
      </c>
      <c r="AK1158" s="16"/>
      <c r="AL1158" s="9">
        <f t="shared" si="260"/>
        <v>336202323.03</v>
      </c>
      <c r="AM1158" s="16"/>
      <c r="AN1158" s="16"/>
      <c r="AO1158" s="16"/>
      <c r="AP1158" s="16"/>
      <c r="AQ1158" s="12" t="e">
        <f>#REF!+#REF!+#REF!</f>
        <v>#REF!</v>
      </c>
      <c r="AR1158" s="12">
        <f t="shared" si="257"/>
        <v>-12984229.61</v>
      </c>
      <c r="AS1158" s="12" t="e">
        <f>#REF!-AU1158+#REF!+#REF!</f>
        <v>#REF!</v>
      </c>
      <c r="AT1158" s="12" t="e">
        <f>AS1158-VLOOKUP(A1158,[1]选股结果!$A$2:$BJ$3005,48,FALSE)*0.08</f>
        <v>#REF!</v>
      </c>
      <c r="AU1158" s="12">
        <f t="shared" si="261"/>
        <v>14817333.2</v>
      </c>
      <c r="AV1158" s="12" t="e">
        <f>#REF!+S1158+H1158</f>
        <v>#REF!</v>
      </c>
      <c r="AW1158" s="12" t="e">
        <f t="shared" si="262"/>
        <v>#REF!</v>
      </c>
      <c r="AX1158" s="12" t="e">
        <f t="shared" si="263"/>
        <v>#REF!</v>
      </c>
      <c r="AY1158" s="12" t="e">
        <f t="shared" si="264"/>
        <v>#REF!</v>
      </c>
      <c r="AZ1158" s="12">
        <f t="shared" si="258"/>
        <v>-3493417250.45</v>
      </c>
      <c r="BA1158" s="12">
        <f t="shared" si="259"/>
        <v>161989091.38</v>
      </c>
      <c r="BB1158" s="12" t="e">
        <f t="shared" si="265"/>
        <v>#REF!</v>
      </c>
    </row>
    <row r="1159" spans="1:54">
      <c r="A1159" s="5" t="s">
        <v>2367</v>
      </c>
      <c r="B1159" s="5" t="s">
        <v>2368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252"/>
        <v>3520458661.53</v>
      </c>
      <c r="AF1159" s="9">
        <f t="shared" si="253"/>
        <v>3308110591.04</v>
      </c>
      <c r="AG1159" s="9">
        <f t="shared" si="254"/>
        <v>213973781.57</v>
      </c>
      <c r="AH1159" s="9">
        <f t="shared" si="255"/>
        <v>214212319.22</v>
      </c>
      <c r="AI1159" s="9">
        <f t="shared" si="256"/>
        <v>153771227.54</v>
      </c>
      <c r="AJ1159" s="12" t="e">
        <f>#REF!-A1159</f>
        <v>#REF!</v>
      </c>
      <c r="AK1159" s="16"/>
      <c r="AL1159" s="9">
        <f t="shared" si="260"/>
        <v>93905879.7</v>
      </c>
      <c r="AM1159" s="16"/>
      <c r="AN1159" s="16"/>
      <c r="AO1159" s="16"/>
      <c r="AP1159" s="16"/>
      <c r="AQ1159" s="12" t="e">
        <f>#REF!+#REF!+#REF!</f>
        <v>#REF!</v>
      </c>
      <c r="AR1159" s="12">
        <f t="shared" si="257"/>
        <v>-1716465.06</v>
      </c>
      <c r="AS1159" s="12" t="e">
        <f>#REF!-AU1159+#REF!+#REF!</f>
        <v>#REF!</v>
      </c>
      <c r="AT1159" s="12" t="e">
        <f>AS1159-VLOOKUP(A1159,[1]选股结果!$A$2:$BJ$3005,48,FALSE)*0.08</f>
        <v>#REF!</v>
      </c>
      <c r="AU1159" s="12">
        <f t="shared" si="261"/>
        <v>60441091.68</v>
      </c>
      <c r="AV1159" s="12" t="e">
        <f>#REF!+S1159+H1159</f>
        <v>#REF!</v>
      </c>
      <c r="AW1159" s="12" t="e">
        <f t="shared" si="262"/>
        <v>#REF!</v>
      </c>
      <c r="AX1159" s="12" t="e">
        <f t="shared" si="263"/>
        <v>#REF!</v>
      </c>
      <c r="AY1159" s="12" t="e">
        <f t="shared" si="264"/>
        <v>#REF!</v>
      </c>
      <c r="AZ1159" s="12">
        <f t="shared" si="258"/>
        <v>-3581184850.22</v>
      </c>
      <c r="BA1159" s="12">
        <f t="shared" si="259"/>
        <v>213973781.57</v>
      </c>
      <c r="BB1159" s="12" t="e">
        <f t="shared" si="265"/>
        <v>#REF!</v>
      </c>
    </row>
    <row r="1160" spans="1:54">
      <c r="A1160" s="5" t="s">
        <v>2369</v>
      </c>
      <c r="B1160" s="5" t="s">
        <v>2370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252"/>
        <v>3517431320.39</v>
      </c>
      <c r="AF1160" s="9">
        <f t="shared" si="253"/>
        <v>2971071404.58</v>
      </c>
      <c r="AG1160" s="9">
        <f t="shared" si="254"/>
        <v>546315207.12</v>
      </c>
      <c r="AH1160" s="9">
        <f t="shared" si="255"/>
        <v>536854455.43</v>
      </c>
      <c r="AI1160" s="9">
        <f t="shared" si="256"/>
        <v>454299003.77</v>
      </c>
      <c r="AJ1160" s="12" t="e">
        <f>#REF!-A1160</f>
        <v>#REF!</v>
      </c>
      <c r="AK1160" s="16"/>
      <c r="AL1160" s="9">
        <f t="shared" si="260"/>
        <v>461185963.18</v>
      </c>
      <c r="AM1160" s="16"/>
      <c r="AN1160" s="16"/>
      <c r="AO1160" s="16"/>
      <c r="AP1160" s="16"/>
      <c r="AQ1160" s="12" t="e">
        <f>#REF!+#REF!+#REF!</f>
        <v>#REF!</v>
      </c>
      <c r="AR1160" s="12">
        <f t="shared" si="257"/>
        <v>-493250.17</v>
      </c>
      <c r="AS1160" s="12" t="e">
        <f>#REF!-AU1160+#REF!+#REF!</f>
        <v>#REF!</v>
      </c>
      <c r="AT1160" s="12" t="e">
        <f>AS1160-VLOOKUP(A1160,[1]选股结果!$A$2:$BJ$3005,48,FALSE)*0.08</f>
        <v>#REF!</v>
      </c>
      <c r="AU1160" s="12">
        <f t="shared" si="261"/>
        <v>82555451.66</v>
      </c>
      <c r="AV1160" s="12" t="e">
        <f>#REF!+S1160+H1160</f>
        <v>#REF!</v>
      </c>
      <c r="AW1160" s="12" t="e">
        <f t="shared" si="262"/>
        <v>#REF!</v>
      </c>
      <c r="AX1160" s="12" t="e">
        <f t="shared" si="263"/>
        <v>#REF!</v>
      </c>
      <c r="AY1160" s="12" t="e">
        <f t="shared" si="264"/>
        <v>#REF!</v>
      </c>
      <c r="AZ1160" s="12">
        <f t="shared" si="258"/>
        <v>-3546114315.56</v>
      </c>
      <c r="BA1160" s="12">
        <f t="shared" si="259"/>
        <v>546315207.12</v>
      </c>
      <c r="BB1160" s="12" t="e">
        <f t="shared" si="265"/>
        <v>#REF!</v>
      </c>
    </row>
    <row r="1161" spans="1:54">
      <c r="A1161" s="5" t="s">
        <v>2371</v>
      </c>
      <c r="B1161" s="5" t="s">
        <v>2372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252"/>
        <v>3505942068.9</v>
      </c>
      <c r="AF1161" s="9">
        <f t="shared" si="253"/>
        <v>3365138302.95</v>
      </c>
      <c r="AG1161" s="9">
        <f t="shared" si="254"/>
        <v>145868731.37</v>
      </c>
      <c r="AH1161" s="9">
        <f t="shared" si="255"/>
        <v>144753519.78</v>
      </c>
      <c r="AI1161" s="9">
        <f t="shared" si="256"/>
        <v>108163429.12</v>
      </c>
      <c r="AJ1161" s="12" t="e">
        <f>#REF!-A1161</f>
        <v>#REF!</v>
      </c>
      <c r="AK1161" s="16"/>
      <c r="AL1161" s="9">
        <f t="shared" si="260"/>
        <v>163332426.08</v>
      </c>
      <c r="AM1161" s="16"/>
      <c r="AN1161" s="16"/>
      <c r="AO1161" s="16"/>
      <c r="AP1161" s="16"/>
      <c r="AQ1161" s="12" t="e">
        <f>#REF!+#REF!+#REF!</f>
        <v>#REF!</v>
      </c>
      <c r="AR1161" s="12">
        <f t="shared" si="257"/>
        <v>-660111.5</v>
      </c>
      <c r="AS1161" s="12" t="e">
        <f>#REF!-AU1161+#REF!+#REF!</f>
        <v>#REF!</v>
      </c>
      <c r="AT1161" s="12" t="e">
        <f>AS1161-VLOOKUP(A1161,[1]选股结果!$A$2:$BJ$3005,48,FALSE)*0.08</f>
        <v>#REF!</v>
      </c>
      <c r="AU1161" s="12">
        <f t="shared" si="261"/>
        <v>36590090.66</v>
      </c>
      <c r="AV1161" s="12" t="e">
        <f>#REF!+S1161+H1161</f>
        <v>#REF!</v>
      </c>
      <c r="AW1161" s="12" t="e">
        <f t="shared" si="262"/>
        <v>#REF!</v>
      </c>
      <c r="AX1161" s="12" t="e">
        <f t="shared" si="263"/>
        <v>#REF!</v>
      </c>
      <c r="AY1161" s="12" t="e">
        <f t="shared" si="264"/>
        <v>#REF!</v>
      </c>
      <c r="AZ1161" s="12">
        <f t="shared" si="258"/>
        <v>-3585068823.9</v>
      </c>
      <c r="BA1161" s="12">
        <f t="shared" si="259"/>
        <v>145868731.37</v>
      </c>
      <c r="BB1161" s="12" t="e">
        <f t="shared" si="265"/>
        <v>#REF!</v>
      </c>
    </row>
    <row r="1162" spans="1:54">
      <c r="A1162" s="5" t="s">
        <v>2373</v>
      </c>
      <c r="B1162" s="5" t="s">
        <v>2374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252"/>
        <v>3500531676.55</v>
      </c>
      <c r="AF1162" s="9">
        <f t="shared" si="253"/>
        <v>3187922572.58</v>
      </c>
      <c r="AG1162" s="9">
        <f t="shared" si="254"/>
        <v>325852054.6</v>
      </c>
      <c r="AH1162" s="9">
        <f t="shared" si="255"/>
        <v>323320586.99</v>
      </c>
      <c r="AI1162" s="9">
        <f t="shared" si="256"/>
        <v>280646623.49</v>
      </c>
      <c r="AJ1162" s="12" t="e">
        <f>#REF!-A1162</f>
        <v>#REF!</v>
      </c>
      <c r="AK1162" s="16"/>
      <c r="AL1162" s="9">
        <f t="shared" si="260"/>
        <v>310708359.86</v>
      </c>
      <c r="AM1162" s="16"/>
      <c r="AN1162" s="16"/>
      <c r="AO1162" s="16"/>
      <c r="AP1162" s="16"/>
      <c r="AQ1162" s="12" t="e">
        <f>#REF!+#REF!+#REF!</f>
        <v>#REF!</v>
      </c>
      <c r="AR1162" s="12">
        <f t="shared" si="257"/>
        <v>-184652.58</v>
      </c>
      <c r="AS1162" s="12" t="e">
        <f>#REF!-AU1162+#REF!+#REF!</f>
        <v>#REF!</v>
      </c>
      <c r="AT1162" s="12" t="e">
        <f>AS1162-VLOOKUP(A1162,[1]选股结果!$A$2:$BJ$3005,48,FALSE)*0.08</f>
        <v>#REF!</v>
      </c>
      <c r="AU1162" s="12">
        <f t="shared" si="261"/>
        <v>42673963.5</v>
      </c>
      <c r="AV1162" s="12" t="e">
        <f>#REF!+S1162+H1162</f>
        <v>#REF!</v>
      </c>
      <c r="AW1162" s="12" t="e">
        <f t="shared" si="262"/>
        <v>#REF!</v>
      </c>
      <c r="AX1162" s="12" t="e">
        <f t="shared" si="263"/>
        <v>#REF!</v>
      </c>
      <c r="AY1162" s="12" t="e">
        <f t="shared" si="264"/>
        <v>#REF!</v>
      </c>
      <c r="AZ1162" s="12">
        <f t="shared" si="258"/>
        <v>-3551117452.93</v>
      </c>
      <c r="BA1162" s="12">
        <f t="shared" si="259"/>
        <v>325852054.6</v>
      </c>
      <c r="BB1162" s="12" t="e">
        <f t="shared" si="265"/>
        <v>#REF!</v>
      </c>
    </row>
    <row r="1163" spans="1:54">
      <c r="A1163" s="5" t="s">
        <v>2375</v>
      </c>
      <c r="B1163" s="5" t="s">
        <v>2376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266">C1163</f>
        <v>3496047374.32</v>
      </c>
      <c r="AF1163" s="9">
        <f t="shared" ref="AF1163:AF1226" si="267">(G1163+O1163+P1163+Q1163+R1163)+S1163</f>
        <v>2849999687.05</v>
      </c>
      <c r="AG1163" s="9">
        <f t="shared" ref="AG1163:AG1226" si="268">AE1163-AF1163+T1163+V1163+W1163-X1163-Y1163+Z1163+AA1163</f>
        <v>508338902.49</v>
      </c>
      <c r="AH1163" s="9">
        <f t="shared" ref="AH1163:AH1226" si="269">AG1163+AB1163-AC1163</f>
        <v>509098150.52</v>
      </c>
      <c r="AI1163" s="9">
        <f t="shared" ref="AI1163:AI1226" si="270">AH1163-AD1163</f>
        <v>428446715.54</v>
      </c>
      <c r="AJ1163" s="12" t="e">
        <f>#REF!-A1163</f>
        <v>#REF!</v>
      </c>
      <c r="AK1163" s="16"/>
      <c r="AL1163" s="9">
        <f t="shared" si="260"/>
        <v>294380702.44</v>
      </c>
      <c r="AM1163" s="16"/>
      <c r="AN1163" s="16"/>
      <c r="AO1163" s="16"/>
      <c r="AP1163" s="16"/>
      <c r="AQ1163" s="12" t="e">
        <f>#REF!+#REF!+#REF!</f>
        <v>#REF!</v>
      </c>
      <c r="AR1163" s="12">
        <f t="shared" si="257"/>
        <v>-8725503.82</v>
      </c>
      <c r="AS1163" s="12" t="e">
        <f>#REF!-AU1163+#REF!+#REF!</f>
        <v>#REF!</v>
      </c>
      <c r="AT1163" s="12" t="e">
        <f>AS1163-VLOOKUP(A1163,[1]选股结果!$A$2:$BJ$3005,48,FALSE)*0.08</f>
        <v>#REF!</v>
      </c>
      <c r="AU1163" s="12">
        <f t="shared" si="261"/>
        <v>80651434.98</v>
      </c>
      <c r="AV1163" s="12" t="e">
        <f>#REF!+S1163+H1163</f>
        <v>#REF!</v>
      </c>
      <c r="AW1163" s="12" t="e">
        <f t="shared" si="262"/>
        <v>#REF!</v>
      </c>
      <c r="AX1163" s="12" t="e">
        <f t="shared" si="263"/>
        <v>#REF!</v>
      </c>
      <c r="AY1163" s="12" t="e">
        <f t="shared" si="264"/>
        <v>#REF!</v>
      </c>
      <c r="AZ1163" s="12">
        <f t="shared" si="258"/>
        <v>-3822981794.49</v>
      </c>
      <c r="BA1163" s="12">
        <f t="shared" si="259"/>
        <v>508338902.49</v>
      </c>
      <c r="BB1163" s="12" t="e">
        <f t="shared" si="265"/>
        <v>#REF!</v>
      </c>
    </row>
    <row r="1164" spans="1:54">
      <c r="A1164" s="5" t="s">
        <v>2377</v>
      </c>
      <c r="B1164" s="5" t="s">
        <v>2378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266"/>
        <v>3486595801.86</v>
      </c>
      <c r="AF1164" s="9">
        <f t="shared" si="267"/>
        <v>2861832342.92</v>
      </c>
      <c r="AG1164" s="9">
        <f t="shared" si="268"/>
        <v>667792529.68</v>
      </c>
      <c r="AH1164" s="9">
        <f t="shared" si="269"/>
        <v>654149670.19</v>
      </c>
      <c r="AI1164" s="9">
        <f t="shared" si="270"/>
        <v>556072427.15</v>
      </c>
      <c r="AJ1164" s="12" t="e">
        <f>#REF!-A1164</f>
        <v>#REF!</v>
      </c>
      <c r="AK1164" s="16"/>
      <c r="AL1164" s="9">
        <f t="shared" si="260"/>
        <v>135351688.78</v>
      </c>
      <c r="AM1164" s="16"/>
      <c r="AN1164" s="16"/>
      <c r="AO1164" s="16"/>
      <c r="AP1164" s="16"/>
      <c r="AQ1164" s="12" t="e">
        <f>#REF!+#REF!+#REF!</f>
        <v>#REF!</v>
      </c>
      <c r="AR1164" s="12">
        <f t="shared" si="257"/>
        <v>-1416036.74</v>
      </c>
      <c r="AS1164" s="12" t="e">
        <f>#REF!-AU1164+#REF!+#REF!</f>
        <v>#REF!</v>
      </c>
      <c r="AT1164" s="12" t="e">
        <f>AS1164-VLOOKUP(A1164,[1]选股结果!$A$2:$BJ$3005,48,FALSE)*0.08</f>
        <v>#REF!</v>
      </c>
      <c r="AU1164" s="12">
        <f t="shared" si="261"/>
        <v>98077243.0400001</v>
      </c>
      <c r="AV1164" s="12" t="e">
        <f>#REF!+S1164+H1164</f>
        <v>#REF!</v>
      </c>
      <c r="AW1164" s="12" t="e">
        <f t="shared" si="262"/>
        <v>#REF!</v>
      </c>
      <c r="AX1164" s="12" t="e">
        <f t="shared" si="263"/>
        <v>#REF!</v>
      </c>
      <c r="AY1164" s="12" t="e">
        <f t="shared" si="264"/>
        <v>#REF!</v>
      </c>
      <c r="AZ1164" s="12">
        <f t="shared" si="258"/>
        <v>-3503425629.25</v>
      </c>
      <c r="BA1164" s="12">
        <f t="shared" si="259"/>
        <v>667792529.68</v>
      </c>
      <c r="BB1164" s="12" t="e">
        <f t="shared" si="265"/>
        <v>#REF!</v>
      </c>
    </row>
    <row r="1165" spans="1:54">
      <c r="A1165" s="5" t="s">
        <v>2379</v>
      </c>
      <c r="B1165" s="5" t="s">
        <v>2380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266"/>
        <v>3485256009.13</v>
      </c>
      <c r="AF1165" s="9">
        <f t="shared" si="267"/>
        <v>2137562237.35</v>
      </c>
      <c r="AG1165" s="9">
        <f t="shared" si="268"/>
        <v>1707101986.4</v>
      </c>
      <c r="AH1165" s="9">
        <f t="shared" si="269"/>
        <v>1701931868.17</v>
      </c>
      <c r="AI1165" s="9">
        <f t="shared" si="270"/>
        <v>1410045483.41</v>
      </c>
      <c r="AJ1165" s="12" t="e">
        <f>#REF!-A1165</f>
        <v>#REF!</v>
      </c>
      <c r="AK1165" s="16"/>
      <c r="AL1165" s="9">
        <f t="shared" si="260"/>
        <v>1083188356.22</v>
      </c>
      <c r="AM1165" s="16"/>
      <c r="AN1165" s="16"/>
      <c r="AO1165" s="16"/>
      <c r="AP1165" s="16"/>
      <c r="AQ1165" s="12" t="e">
        <f>#REF!+#REF!+#REF!</f>
        <v>#REF!</v>
      </c>
      <c r="AR1165" s="12">
        <f t="shared" si="257"/>
        <v>-2942026.96</v>
      </c>
      <c r="AS1165" s="12" t="e">
        <f>#REF!-AU1165+#REF!+#REF!</f>
        <v>#REF!</v>
      </c>
      <c r="AT1165" s="12" t="e">
        <f>AS1165-VLOOKUP(A1165,[1]选股结果!$A$2:$BJ$3005,48,FALSE)*0.08</f>
        <v>#REF!</v>
      </c>
      <c r="AU1165" s="12">
        <f t="shared" si="261"/>
        <v>291886384.76</v>
      </c>
      <c r="AV1165" s="12" t="e">
        <f>#REF!+S1165+H1165</f>
        <v>#REF!</v>
      </c>
      <c r="AW1165" s="12" t="e">
        <f t="shared" si="262"/>
        <v>#REF!</v>
      </c>
      <c r="AX1165" s="12" t="e">
        <f t="shared" si="263"/>
        <v>#REF!</v>
      </c>
      <c r="AY1165" s="12" t="e">
        <f t="shared" si="264"/>
        <v>#REF!</v>
      </c>
      <c r="AZ1165" s="12">
        <f t="shared" si="258"/>
        <v>-3760316165.5</v>
      </c>
      <c r="BA1165" s="12">
        <f t="shared" si="259"/>
        <v>1707101986.4</v>
      </c>
      <c r="BB1165" s="12" t="e">
        <f t="shared" si="265"/>
        <v>#REF!</v>
      </c>
    </row>
    <row r="1166" spans="1:54">
      <c r="A1166" s="5" t="s">
        <v>2381</v>
      </c>
      <c r="B1166" s="5" t="s">
        <v>2382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266"/>
        <v>3483083008.99</v>
      </c>
      <c r="AF1166" s="9">
        <f t="shared" si="267"/>
        <v>3330598041.27</v>
      </c>
      <c r="AG1166" s="9">
        <f t="shared" si="268"/>
        <v>170904115.92</v>
      </c>
      <c r="AH1166" s="9">
        <f t="shared" si="269"/>
        <v>176065795.15</v>
      </c>
      <c r="AI1166" s="9">
        <f t="shared" si="270"/>
        <v>164228109.61</v>
      </c>
      <c r="AJ1166" s="12" t="e">
        <f>#REF!-A1166</f>
        <v>#REF!</v>
      </c>
      <c r="AK1166" s="16"/>
      <c r="AL1166" s="9">
        <f t="shared" si="260"/>
        <v>230050952.07</v>
      </c>
      <c r="AM1166" s="16"/>
      <c r="AN1166" s="16"/>
      <c r="AO1166" s="16"/>
      <c r="AP1166" s="16"/>
      <c r="AQ1166" s="12" t="e">
        <f>#REF!+#REF!+#REF!</f>
        <v>#REF!</v>
      </c>
      <c r="AR1166" s="12">
        <f t="shared" si="257"/>
        <v>-5380823.56</v>
      </c>
      <c r="AS1166" s="12" t="e">
        <f>#REF!-AU1166+#REF!+#REF!</f>
        <v>#REF!</v>
      </c>
      <c r="AT1166" s="12" t="e">
        <f>AS1166-VLOOKUP(A1166,[1]选股结果!$A$2:$BJ$3005,48,FALSE)*0.08</f>
        <v>#REF!</v>
      </c>
      <c r="AU1166" s="12">
        <f t="shared" si="261"/>
        <v>11837685.54</v>
      </c>
      <c r="AV1166" s="12" t="e">
        <f>#REF!+S1166+H1166</f>
        <v>#REF!</v>
      </c>
      <c r="AW1166" s="12" t="e">
        <f t="shared" si="262"/>
        <v>#REF!</v>
      </c>
      <c r="AX1166" s="12" t="e">
        <f t="shared" si="263"/>
        <v>#REF!</v>
      </c>
      <c r="AY1166" s="12" t="e">
        <f t="shared" si="264"/>
        <v>#REF!</v>
      </c>
      <c r="AZ1166" s="12">
        <f t="shared" si="258"/>
        <v>-3502176740</v>
      </c>
      <c r="BA1166" s="12">
        <f t="shared" si="259"/>
        <v>170904115.92</v>
      </c>
      <c r="BB1166" s="12" t="e">
        <f t="shared" si="265"/>
        <v>#REF!</v>
      </c>
    </row>
    <row r="1167" spans="1:54">
      <c r="A1167" s="5" t="s">
        <v>2383</v>
      </c>
      <c r="B1167" s="5" t="s">
        <v>2384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266"/>
        <v>3476387845.68</v>
      </c>
      <c r="AF1167" s="9">
        <f t="shared" si="267"/>
        <v>2730005674.81</v>
      </c>
      <c r="AG1167" s="9">
        <f t="shared" si="268"/>
        <v>694950773.67</v>
      </c>
      <c r="AH1167" s="9">
        <f t="shared" si="269"/>
        <v>691356520.86</v>
      </c>
      <c r="AI1167" s="9">
        <f t="shared" si="270"/>
        <v>597093935.38</v>
      </c>
      <c r="AJ1167" s="12" t="e">
        <f>#REF!-A1167</f>
        <v>#REF!</v>
      </c>
      <c r="AK1167" s="16"/>
      <c r="AL1167" s="9">
        <f t="shared" si="260"/>
        <v>274664863.42</v>
      </c>
      <c r="AM1167" s="16"/>
      <c r="AN1167" s="16"/>
      <c r="AO1167" s="16"/>
      <c r="AP1167" s="16"/>
      <c r="AQ1167" s="12" t="e">
        <f>#REF!+#REF!+#REF!</f>
        <v>#REF!</v>
      </c>
      <c r="AR1167" s="12">
        <f t="shared" si="257"/>
        <v>-237109.71</v>
      </c>
      <c r="AS1167" s="12" t="e">
        <f>#REF!-AU1167+#REF!+#REF!</f>
        <v>#REF!</v>
      </c>
      <c r="AT1167" s="12" t="e">
        <f>AS1167-VLOOKUP(A1167,[1]选股结果!$A$2:$BJ$3005,48,FALSE)*0.08</f>
        <v>#REF!</v>
      </c>
      <c r="AU1167" s="12">
        <f t="shared" si="261"/>
        <v>94262585.48</v>
      </c>
      <c r="AV1167" s="12" t="e">
        <f>#REF!+S1167+H1167</f>
        <v>#REF!</v>
      </c>
      <c r="AW1167" s="12" t="e">
        <f t="shared" si="262"/>
        <v>#REF!</v>
      </c>
      <c r="AX1167" s="12" t="e">
        <f t="shared" si="263"/>
        <v>#REF!</v>
      </c>
      <c r="AY1167" s="12" t="e">
        <f t="shared" si="264"/>
        <v>#REF!</v>
      </c>
      <c r="AZ1167" s="12">
        <f t="shared" si="258"/>
        <v>-3591016201.7</v>
      </c>
      <c r="BA1167" s="12">
        <f t="shared" si="259"/>
        <v>694950773.67</v>
      </c>
      <c r="BB1167" s="12" t="e">
        <f t="shared" si="265"/>
        <v>#REF!</v>
      </c>
    </row>
    <row r="1168" spans="1:54">
      <c r="A1168" s="5" t="s">
        <v>2385</v>
      </c>
      <c r="B1168" s="5" t="s">
        <v>2386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266"/>
        <v>3473743423.37</v>
      </c>
      <c r="AF1168" s="9">
        <f t="shared" si="267"/>
        <v>17593957.53</v>
      </c>
      <c r="AG1168" s="9">
        <f t="shared" si="268"/>
        <v>4177464612.27</v>
      </c>
      <c r="AH1168" s="9">
        <f t="shared" si="269"/>
        <v>4173513690.51</v>
      </c>
      <c r="AI1168" s="9">
        <f t="shared" si="270"/>
        <v>4025285722.08</v>
      </c>
      <c r="AJ1168" s="12" t="e">
        <f>#REF!-A1168</f>
        <v>#REF!</v>
      </c>
      <c r="AK1168" s="16"/>
      <c r="AL1168" s="9">
        <f t="shared" si="260"/>
        <v>22847157.81</v>
      </c>
      <c r="AM1168" s="16"/>
      <c r="AN1168" s="16"/>
      <c r="AO1168" s="16"/>
      <c r="AP1168" s="16"/>
      <c r="AQ1168" s="12" t="e">
        <f>#REF!+#REF!+#REF!</f>
        <v>#REF!</v>
      </c>
      <c r="AR1168" s="12">
        <f t="shared" si="257"/>
        <v>-3391822.95</v>
      </c>
      <c r="AS1168" s="12" t="e">
        <f>#REF!-AU1168+#REF!+#REF!</f>
        <v>#REF!</v>
      </c>
      <c r="AT1168" s="12" t="e">
        <f>AS1168-VLOOKUP(A1168,[1]选股结果!$A$2:$BJ$3005,48,FALSE)*0.08</f>
        <v>#REF!</v>
      </c>
      <c r="AU1168" s="12">
        <f t="shared" si="261"/>
        <v>148227968.43</v>
      </c>
      <c r="AV1168" s="12" t="e">
        <f>#REF!+S1168+H1168</f>
        <v>#REF!</v>
      </c>
      <c r="AW1168" s="12" t="e">
        <f t="shared" si="262"/>
        <v>#REF!</v>
      </c>
      <c r="AX1168" s="12" t="e">
        <f t="shared" si="263"/>
        <v>#REF!</v>
      </c>
      <c r="AY1168" s="12" t="e">
        <f t="shared" si="264"/>
        <v>#REF!</v>
      </c>
      <c r="AZ1168" s="12">
        <f t="shared" si="258"/>
        <v>-3615112001.93</v>
      </c>
      <c r="BA1168" s="12">
        <f t="shared" si="259"/>
        <v>4177464612.27</v>
      </c>
      <c r="BB1168" s="12" t="e">
        <f t="shared" si="265"/>
        <v>#REF!</v>
      </c>
    </row>
    <row r="1169" spans="1:54">
      <c r="A1169" s="5" t="s">
        <v>2387</v>
      </c>
      <c r="B1169" s="5" t="s">
        <v>2388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266"/>
        <v>3469707559.8</v>
      </c>
      <c r="AF1169" s="9">
        <f t="shared" si="267"/>
        <v>2779269398.41</v>
      </c>
      <c r="AG1169" s="9">
        <f t="shared" si="268"/>
        <v>689315193.75</v>
      </c>
      <c r="AH1169" s="9">
        <f t="shared" si="269"/>
        <v>691644778.65</v>
      </c>
      <c r="AI1169" s="9">
        <f t="shared" si="270"/>
        <v>601330379.57</v>
      </c>
      <c r="AJ1169" s="12" t="e">
        <f>#REF!-A1169</f>
        <v>#REF!</v>
      </c>
      <c r="AK1169" s="16"/>
      <c r="AL1169" s="9">
        <f t="shared" si="260"/>
        <v>219991048.31</v>
      </c>
      <c r="AM1169" s="16"/>
      <c r="AN1169" s="16"/>
      <c r="AO1169" s="16"/>
      <c r="AP1169" s="16"/>
      <c r="AQ1169" s="12" t="e">
        <f>#REF!+#REF!+#REF!</f>
        <v>#REF!</v>
      </c>
      <c r="AR1169" s="12">
        <f t="shared" si="257"/>
        <v>-4104256.29</v>
      </c>
      <c r="AS1169" s="12" t="e">
        <f>#REF!-AU1169+#REF!+#REF!</f>
        <v>#REF!</v>
      </c>
      <c r="AT1169" s="12" t="e">
        <f>AS1169-VLOOKUP(A1169,[1]选股结果!$A$2:$BJ$3005,48,FALSE)*0.08</f>
        <v>#REF!</v>
      </c>
      <c r="AU1169" s="12">
        <f t="shared" si="261"/>
        <v>90314399.0799999</v>
      </c>
      <c r="AV1169" s="12" t="e">
        <f>#REF!+S1169+H1169</f>
        <v>#REF!</v>
      </c>
      <c r="AW1169" s="12" t="e">
        <f t="shared" si="262"/>
        <v>#REF!</v>
      </c>
      <c r="AX1169" s="12" t="e">
        <f t="shared" si="263"/>
        <v>#REF!</v>
      </c>
      <c r="AY1169" s="12" t="e">
        <f t="shared" si="264"/>
        <v>#REF!</v>
      </c>
      <c r="AZ1169" s="12">
        <f t="shared" si="258"/>
        <v>-3542081872.14</v>
      </c>
      <c r="BA1169" s="12">
        <f t="shared" si="259"/>
        <v>689315193.75</v>
      </c>
      <c r="BB1169" s="12" t="e">
        <f t="shared" si="265"/>
        <v>#REF!</v>
      </c>
    </row>
    <row r="1170" spans="1:54">
      <c r="A1170" s="5" t="s">
        <v>2389</v>
      </c>
      <c r="B1170" s="5" t="s">
        <v>2390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266"/>
        <v>3461560542.61</v>
      </c>
      <c r="AF1170" s="9">
        <f t="shared" si="267"/>
        <v>3498285867.64</v>
      </c>
      <c r="AG1170" s="9">
        <f t="shared" si="268"/>
        <v>-20601337.7399997</v>
      </c>
      <c r="AH1170" s="9">
        <f t="shared" si="269"/>
        <v>-21125384.5899997</v>
      </c>
      <c r="AI1170" s="9">
        <f t="shared" si="270"/>
        <v>-22364501.2899997</v>
      </c>
      <c r="AJ1170" s="12" t="e">
        <f>#REF!-A1170</f>
        <v>#REF!</v>
      </c>
      <c r="AK1170" s="16"/>
      <c r="AL1170" s="9">
        <f t="shared" si="260"/>
        <v>176300877.34</v>
      </c>
      <c r="AM1170" s="16"/>
      <c r="AN1170" s="16"/>
      <c r="AO1170" s="16"/>
      <c r="AP1170" s="16"/>
      <c r="AQ1170" s="12" t="e">
        <f>#REF!+#REF!+#REF!</f>
        <v>#REF!</v>
      </c>
      <c r="AR1170" s="12">
        <f t="shared" si="257"/>
        <v>-1138330.68</v>
      </c>
      <c r="AS1170" s="12" t="e">
        <f>#REF!-AU1170+#REF!+#REF!</f>
        <v>#REF!</v>
      </c>
      <c r="AT1170" s="12" t="e">
        <f>AS1170-VLOOKUP(A1170,[1]选股结果!$A$2:$BJ$3005,48,FALSE)*0.08</f>
        <v>#REF!</v>
      </c>
      <c r="AU1170" s="12">
        <f t="shared" si="261"/>
        <v>1239116.7</v>
      </c>
      <c r="AV1170" s="12" t="e">
        <f>#REF!+S1170+H1170</f>
        <v>#REF!</v>
      </c>
      <c r="AW1170" s="12" t="e">
        <f t="shared" si="262"/>
        <v>#REF!</v>
      </c>
      <c r="AX1170" s="12" t="e">
        <f t="shared" si="263"/>
        <v>#REF!</v>
      </c>
      <c r="AY1170" s="12" t="e">
        <f t="shared" si="264"/>
        <v>#REF!</v>
      </c>
      <c r="AZ1170" s="12">
        <f t="shared" si="258"/>
        <v>-3462225292.65</v>
      </c>
      <c r="BA1170" s="12">
        <f t="shared" si="259"/>
        <v>-20601337.7399997</v>
      </c>
      <c r="BB1170" s="12" t="e">
        <f t="shared" si="265"/>
        <v>#REF!</v>
      </c>
    </row>
    <row r="1171" spans="1:54">
      <c r="A1171" s="5" t="s">
        <v>2391</v>
      </c>
      <c r="B1171" s="5" t="s">
        <v>2392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266"/>
        <v>3455549381.76</v>
      </c>
      <c r="AF1171" s="9">
        <f t="shared" si="267"/>
        <v>3319303975.81</v>
      </c>
      <c r="AG1171" s="9">
        <f t="shared" si="268"/>
        <v>158190627.96</v>
      </c>
      <c r="AH1171" s="9">
        <f t="shared" si="269"/>
        <v>157232638.01</v>
      </c>
      <c r="AI1171" s="9">
        <f t="shared" si="270"/>
        <v>145997942.13</v>
      </c>
      <c r="AJ1171" s="12" t="e">
        <f>#REF!-A1171</f>
        <v>#REF!</v>
      </c>
      <c r="AK1171" s="16"/>
      <c r="AL1171" s="9">
        <f t="shared" si="260"/>
        <v>257428527.07</v>
      </c>
      <c r="AM1171" s="16"/>
      <c r="AN1171" s="16"/>
      <c r="AO1171" s="16"/>
      <c r="AP1171" s="16"/>
      <c r="AQ1171" s="12" t="e">
        <f>#REF!+#REF!+#REF!</f>
        <v>#REF!</v>
      </c>
      <c r="AR1171" s="12">
        <f t="shared" si="257"/>
        <v>-248303.72</v>
      </c>
      <c r="AS1171" s="12" t="e">
        <f>#REF!-AU1171+#REF!+#REF!</f>
        <v>#REF!</v>
      </c>
      <c r="AT1171" s="12" t="e">
        <f>AS1171-VLOOKUP(A1171,[1]选股结果!$A$2:$BJ$3005,48,FALSE)*0.08</f>
        <v>#REF!</v>
      </c>
      <c r="AU1171" s="12">
        <f t="shared" si="261"/>
        <v>11234695.88</v>
      </c>
      <c r="AV1171" s="12" t="e">
        <f>#REF!+S1171+H1171</f>
        <v>#REF!</v>
      </c>
      <c r="AW1171" s="12" t="e">
        <f t="shared" si="262"/>
        <v>#REF!</v>
      </c>
      <c r="AX1171" s="12" t="e">
        <f t="shared" si="263"/>
        <v>#REF!</v>
      </c>
      <c r="AY1171" s="12" t="e">
        <f t="shared" si="264"/>
        <v>#REF!</v>
      </c>
      <c r="AZ1171" s="12">
        <f t="shared" si="258"/>
        <v>-3475716004.42</v>
      </c>
      <c r="BA1171" s="12">
        <f t="shared" si="259"/>
        <v>158190627.96</v>
      </c>
      <c r="BB1171" s="12" t="e">
        <f t="shared" si="265"/>
        <v>#REF!</v>
      </c>
    </row>
    <row r="1172" spans="1:54">
      <c r="A1172" s="5" t="s">
        <v>2393</v>
      </c>
      <c r="B1172" s="5" t="s">
        <v>2394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266"/>
        <v>3449345301.37</v>
      </c>
      <c r="AF1172" s="9">
        <f t="shared" si="267"/>
        <v>3096098527.29</v>
      </c>
      <c r="AG1172" s="9">
        <f t="shared" si="268"/>
        <v>355908778.59</v>
      </c>
      <c r="AH1172" s="9">
        <f t="shared" si="269"/>
        <v>358608468.11</v>
      </c>
      <c r="AI1172" s="9">
        <f t="shared" si="270"/>
        <v>285527311.85</v>
      </c>
      <c r="AJ1172" s="12" t="e">
        <f>#REF!-A1172</f>
        <v>#REF!</v>
      </c>
      <c r="AK1172" s="16"/>
      <c r="AL1172" s="9">
        <f t="shared" si="260"/>
        <v>756071782.99</v>
      </c>
      <c r="AM1172" s="16"/>
      <c r="AN1172" s="16"/>
      <c r="AO1172" s="16"/>
      <c r="AP1172" s="16"/>
      <c r="AQ1172" s="12" t="e">
        <f>#REF!+#REF!+#REF!</f>
        <v>#REF!</v>
      </c>
      <c r="AR1172" s="12">
        <f t="shared" si="257"/>
        <v>-3135870.37</v>
      </c>
      <c r="AS1172" s="12" t="e">
        <f>#REF!-AU1172+#REF!+#REF!</f>
        <v>#REF!</v>
      </c>
      <c r="AT1172" s="12" t="e">
        <f>AS1172-VLOOKUP(A1172,[1]选股结果!$A$2:$BJ$3005,48,FALSE)*0.08</f>
        <v>#REF!</v>
      </c>
      <c r="AU1172" s="12">
        <f t="shared" si="261"/>
        <v>73081156.26</v>
      </c>
      <c r="AV1172" s="12" t="e">
        <f>#REF!+S1172+H1172</f>
        <v>#REF!</v>
      </c>
      <c r="AW1172" s="12" t="e">
        <f t="shared" si="262"/>
        <v>#REF!</v>
      </c>
      <c r="AX1172" s="12" t="e">
        <f t="shared" si="263"/>
        <v>#REF!</v>
      </c>
      <c r="AY1172" s="12" t="e">
        <f t="shared" si="264"/>
        <v>#REF!</v>
      </c>
      <c r="AZ1172" s="12">
        <f t="shared" si="258"/>
        <v>-3490757382.66</v>
      </c>
      <c r="BA1172" s="12">
        <f t="shared" si="259"/>
        <v>355908778.59</v>
      </c>
      <c r="BB1172" s="12" t="e">
        <f t="shared" si="265"/>
        <v>#REF!</v>
      </c>
    </row>
    <row r="1173" spans="1:54">
      <c r="A1173" s="5" t="s">
        <v>2395</v>
      </c>
      <c r="B1173" s="5" t="s">
        <v>2396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266"/>
        <v>3448485280.85</v>
      </c>
      <c r="AF1173" s="9">
        <f t="shared" si="267"/>
        <v>3298159704.33</v>
      </c>
      <c r="AG1173" s="9">
        <f t="shared" si="268"/>
        <v>105924266.699999</v>
      </c>
      <c r="AH1173" s="9">
        <f t="shared" si="269"/>
        <v>108170792.599999</v>
      </c>
      <c r="AI1173" s="9">
        <f t="shared" si="270"/>
        <v>93219008.199999</v>
      </c>
      <c r="AJ1173" s="12" t="e">
        <f>#REF!-A1173</f>
        <v>#REF!</v>
      </c>
      <c r="AK1173" s="16"/>
      <c r="AL1173" s="9">
        <f t="shared" si="260"/>
        <v>192094207.2</v>
      </c>
      <c r="AM1173" s="16"/>
      <c r="AN1173" s="16"/>
      <c r="AO1173" s="16"/>
      <c r="AP1173" s="16"/>
      <c r="AQ1173" s="12" t="e">
        <f>#REF!+#REF!+#REF!</f>
        <v>#REF!</v>
      </c>
      <c r="AR1173" s="12">
        <f t="shared" si="257"/>
        <v>-2587311.04</v>
      </c>
      <c r="AS1173" s="12" t="e">
        <f>#REF!-AU1173+#REF!+#REF!</f>
        <v>#REF!</v>
      </c>
      <c r="AT1173" s="12" t="e">
        <f>AS1173-VLOOKUP(A1173,[1]选股结果!$A$2:$BJ$3005,48,FALSE)*0.08</f>
        <v>#REF!</v>
      </c>
      <c r="AU1173" s="12">
        <f t="shared" si="261"/>
        <v>14951784.4</v>
      </c>
      <c r="AV1173" s="12" t="e">
        <f>#REF!+S1173+H1173</f>
        <v>#REF!</v>
      </c>
      <c r="AW1173" s="12" t="e">
        <f t="shared" si="262"/>
        <v>#REF!</v>
      </c>
      <c r="AX1173" s="12" t="e">
        <f t="shared" si="263"/>
        <v>#REF!</v>
      </c>
      <c r="AY1173" s="12" t="e">
        <f t="shared" si="264"/>
        <v>#REF!</v>
      </c>
      <c r="AZ1173" s="12">
        <f t="shared" si="258"/>
        <v>-3585074170.12</v>
      </c>
      <c r="BA1173" s="12">
        <f t="shared" si="259"/>
        <v>105924266.699999</v>
      </c>
      <c r="BB1173" s="12" t="e">
        <f t="shared" si="265"/>
        <v>#REF!</v>
      </c>
    </row>
    <row r="1174" spans="1:54">
      <c r="A1174" s="5" t="s">
        <v>2397</v>
      </c>
      <c r="B1174" s="5" t="s">
        <v>2398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266"/>
        <v>3446564593.32</v>
      </c>
      <c r="AF1174" s="9">
        <f t="shared" si="267"/>
        <v>3207172516.74</v>
      </c>
      <c r="AG1174" s="9">
        <f t="shared" si="268"/>
        <v>228299734.71</v>
      </c>
      <c r="AH1174" s="9">
        <f t="shared" si="269"/>
        <v>230217256.25</v>
      </c>
      <c r="AI1174" s="9">
        <f t="shared" si="270"/>
        <v>173869290.2</v>
      </c>
      <c r="AJ1174" s="12" t="e">
        <f>#REF!-A1174</f>
        <v>#REF!</v>
      </c>
      <c r="AK1174" s="16"/>
      <c r="AL1174" s="9">
        <f t="shared" si="260"/>
        <v>524972140.27</v>
      </c>
      <c r="AM1174" s="16"/>
      <c r="AN1174" s="16"/>
      <c r="AO1174" s="16"/>
      <c r="AP1174" s="16"/>
      <c r="AQ1174" s="12" t="e">
        <f>#REF!+#REF!+#REF!</f>
        <v>#REF!</v>
      </c>
      <c r="AR1174" s="12">
        <f t="shared" si="257"/>
        <v>-8189203.35</v>
      </c>
      <c r="AS1174" s="12" t="e">
        <f>#REF!-AU1174+#REF!+#REF!</f>
        <v>#REF!</v>
      </c>
      <c r="AT1174" s="12" t="e">
        <f>AS1174-VLOOKUP(A1174,[1]选股结果!$A$2:$BJ$3005,48,FALSE)*0.08</f>
        <v>#REF!</v>
      </c>
      <c r="AU1174" s="12">
        <f t="shared" si="261"/>
        <v>56347966.05</v>
      </c>
      <c r="AV1174" s="12" t="e">
        <f>#REF!+S1174+H1174</f>
        <v>#REF!</v>
      </c>
      <c r="AW1174" s="12" t="e">
        <f t="shared" si="262"/>
        <v>#REF!</v>
      </c>
      <c r="AX1174" s="12" t="e">
        <f t="shared" si="263"/>
        <v>#REF!</v>
      </c>
      <c r="AY1174" s="12" t="e">
        <f t="shared" si="264"/>
        <v>#REF!</v>
      </c>
      <c r="AZ1174" s="12">
        <f t="shared" si="258"/>
        <v>-3483883381.3</v>
      </c>
      <c r="BA1174" s="12">
        <f t="shared" si="259"/>
        <v>228299734.71</v>
      </c>
      <c r="BB1174" s="12" t="e">
        <f t="shared" si="265"/>
        <v>#REF!</v>
      </c>
    </row>
    <row r="1175" spans="1:54">
      <c r="A1175" s="5" t="s">
        <v>2399</v>
      </c>
      <c r="B1175" s="5" t="s">
        <v>2400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266"/>
        <v>3446266627.44</v>
      </c>
      <c r="AF1175" s="9">
        <f t="shared" si="267"/>
        <v>3157621500.06</v>
      </c>
      <c r="AG1175" s="9">
        <f t="shared" si="268"/>
        <v>215047576.030001</v>
      </c>
      <c r="AH1175" s="9">
        <f t="shared" si="269"/>
        <v>219322985.410001</v>
      </c>
      <c r="AI1175" s="9">
        <f t="shared" si="270"/>
        <v>201427836.990001</v>
      </c>
      <c r="AJ1175" s="12" t="e">
        <f>#REF!-A1175</f>
        <v>#REF!</v>
      </c>
      <c r="AK1175" s="16"/>
      <c r="AL1175" s="9">
        <f t="shared" si="260"/>
        <v>652356052.42</v>
      </c>
      <c r="AM1175" s="16"/>
      <c r="AN1175" s="16"/>
      <c r="AO1175" s="16"/>
      <c r="AP1175" s="16"/>
      <c r="AQ1175" s="12" t="e">
        <f>#REF!+#REF!+#REF!</f>
        <v>#REF!</v>
      </c>
      <c r="AR1175" s="12">
        <f t="shared" si="257"/>
        <v>-7947294.12</v>
      </c>
      <c r="AS1175" s="12" t="e">
        <f>#REF!-AU1175+#REF!+#REF!</f>
        <v>#REF!</v>
      </c>
      <c r="AT1175" s="12" t="e">
        <f>AS1175-VLOOKUP(A1175,[1]选股结果!$A$2:$BJ$3005,48,FALSE)*0.08</f>
        <v>#REF!</v>
      </c>
      <c r="AU1175" s="12">
        <f t="shared" si="261"/>
        <v>17895148.42</v>
      </c>
      <c r="AV1175" s="12" t="e">
        <f>#REF!+S1175+H1175</f>
        <v>#REF!</v>
      </c>
      <c r="AW1175" s="12" t="e">
        <f t="shared" si="262"/>
        <v>#REF!</v>
      </c>
      <c r="AX1175" s="12" t="e">
        <f t="shared" si="263"/>
        <v>#REF!</v>
      </c>
      <c r="AY1175" s="12" t="e">
        <f t="shared" si="264"/>
        <v>#REF!</v>
      </c>
      <c r="AZ1175" s="12">
        <f t="shared" si="258"/>
        <v>-3290445146.04</v>
      </c>
      <c r="BA1175" s="12">
        <f t="shared" si="259"/>
        <v>215047576.030001</v>
      </c>
      <c r="BB1175" s="12" t="e">
        <f t="shared" si="265"/>
        <v>#REF!</v>
      </c>
    </row>
    <row r="1176" spans="1:54">
      <c r="A1176" s="5" t="s">
        <v>2401</v>
      </c>
      <c r="B1176" s="5" t="s">
        <v>2402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266"/>
        <v>3445908121.43</v>
      </c>
      <c r="AF1176" s="9">
        <f t="shared" si="267"/>
        <v>2640818340.55</v>
      </c>
      <c r="AG1176" s="9">
        <f t="shared" si="268"/>
        <v>789754408.64</v>
      </c>
      <c r="AH1176" s="9">
        <f t="shared" si="269"/>
        <v>789515315.54</v>
      </c>
      <c r="AI1176" s="9">
        <f t="shared" si="270"/>
        <v>661387419.34</v>
      </c>
      <c r="AJ1176" s="12" t="e">
        <f>#REF!-A1176</f>
        <v>#REF!</v>
      </c>
      <c r="AK1176" s="16"/>
      <c r="AL1176" s="9">
        <f t="shared" si="260"/>
        <v>388283387.89</v>
      </c>
      <c r="AM1176" s="16"/>
      <c r="AN1176" s="16"/>
      <c r="AO1176" s="16"/>
      <c r="AP1176" s="16"/>
      <c r="AQ1176" s="12" t="e">
        <f>#REF!+#REF!+#REF!</f>
        <v>#REF!</v>
      </c>
      <c r="AR1176" s="12">
        <f t="shared" si="257"/>
        <v>-4226751.16</v>
      </c>
      <c r="AS1176" s="12" t="e">
        <f>#REF!-AU1176+#REF!+#REF!</f>
        <v>#REF!</v>
      </c>
      <c r="AT1176" s="12" t="e">
        <f>AS1176-VLOOKUP(A1176,[1]选股结果!$A$2:$BJ$3005,48,FALSE)*0.08</f>
        <v>#REF!</v>
      </c>
      <c r="AU1176" s="12">
        <f t="shared" si="261"/>
        <v>128127896.2</v>
      </c>
      <c r="AV1176" s="12" t="e">
        <f>#REF!+S1176+H1176</f>
        <v>#REF!</v>
      </c>
      <c r="AW1176" s="12" t="e">
        <f t="shared" si="262"/>
        <v>#REF!</v>
      </c>
      <c r="AX1176" s="12" t="e">
        <f t="shared" si="263"/>
        <v>#REF!</v>
      </c>
      <c r="AY1176" s="12" t="e">
        <f t="shared" si="264"/>
        <v>#REF!</v>
      </c>
      <c r="AZ1176" s="12">
        <f t="shared" si="258"/>
        <v>-3581305319.9</v>
      </c>
      <c r="BA1176" s="12">
        <f t="shared" si="259"/>
        <v>789754408.64</v>
      </c>
      <c r="BB1176" s="12" t="e">
        <f t="shared" si="265"/>
        <v>#REF!</v>
      </c>
    </row>
    <row r="1177" spans="1:54">
      <c r="A1177" s="5" t="s">
        <v>2403</v>
      </c>
      <c r="B1177" s="5" t="s">
        <v>2404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266"/>
        <v>3442688775.43</v>
      </c>
      <c r="AF1177" s="9">
        <f t="shared" si="267"/>
        <v>3515901529.02</v>
      </c>
      <c r="AG1177" s="9">
        <f t="shared" si="268"/>
        <v>-31169424.0699997</v>
      </c>
      <c r="AH1177" s="9">
        <f t="shared" si="269"/>
        <v>-26492022.1699997</v>
      </c>
      <c r="AI1177" s="9">
        <f t="shared" si="270"/>
        <v>-39650498.9199997</v>
      </c>
      <c r="AJ1177" s="12" t="e">
        <f>#REF!-A1177</f>
        <v>#REF!</v>
      </c>
      <c r="AK1177" s="16"/>
      <c r="AL1177" s="9">
        <f t="shared" si="260"/>
        <v>223332400.38</v>
      </c>
      <c r="AM1177" s="16"/>
      <c r="AN1177" s="16"/>
      <c r="AO1177" s="16"/>
      <c r="AP1177" s="16"/>
      <c r="AQ1177" s="12" t="e">
        <f>#REF!+#REF!+#REF!</f>
        <v>#REF!</v>
      </c>
      <c r="AR1177" s="12">
        <f t="shared" si="257"/>
        <v>-6257636.35</v>
      </c>
      <c r="AS1177" s="12" t="e">
        <f>#REF!-AU1177+#REF!+#REF!</f>
        <v>#REF!</v>
      </c>
      <c r="AT1177" s="12" t="e">
        <f>AS1177-VLOOKUP(A1177,[1]选股结果!$A$2:$BJ$3005,48,FALSE)*0.08</f>
        <v>#REF!</v>
      </c>
      <c r="AU1177" s="12">
        <f t="shared" si="261"/>
        <v>13158476.75</v>
      </c>
      <c r="AV1177" s="12" t="e">
        <f>#REF!+S1177+H1177</f>
        <v>#REF!</v>
      </c>
      <c r="AW1177" s="12" t="e">
        <f t="shared" si="262"/>
        <v>#REF!</v>
      </c>
      <c r="AX1177" s="12" t="e">
        <f t="shared" si="263"/>
        <v>#REF!</v>
      </c>
      <c r="AY1177" s="12" t="e">
        <f t="shared" si="264"/>
        <v>#REF!</v>
      </c>
      <c r="AZ1177" s="12">
        <f t="shared" si="258"/>
        <v>-3507104147</v>
      </c>
      <c r="BA1177" s="12">
        <f t="shared" si="259"/>
        <v>-31169424.0699997</v>
      </c>
      <c r="BB1177" s="12" t="e">
        <f t="shared" si="265"/>
        <v>#REF!</v>
      </c>
    </row>
    <row r="1178" spans="1:54">
      <c r="A1178" s="5" t="s">
        <v>2405</v>
      </c>
      <c r="B1178" s="5" t="s">
        <v>2406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266"/>
        <v>3437518999.12</v>
      </c>
      <c r="AF1178" s="9">
        <f t="shared" si="267"/>
        <v>3112216858.24</v>
      </c>
      <c r="AG1178" s="9">
        <f t="shared" si="268"/>
        <v>282510405.95</v>
      </c>
      <c r="AH1178" s="9">
        <f t="shared" si="269"/>
        <v>285276198.2</v>
      </c>
      <c r="AI1178" s="9">
        <f t="shared" si="270"/>
        <v>262659400.47</v>
      </c>
      <c r="AJ1178" s="12" t="e">
        <f>#REF!-A1178</f>
        <v>#REF!</v>
      </c>
      <c r="AK1178" s="16"/>
      <c r="AL1178" s="9">
        <f t="shared" si="260"/>
        <v>451133151.71</v>
      </c>
      <c r="AM1178" s="16"/>
      <c r="AN1178" s="16"/>
      <c r="AO1178" s="16"/>
      <c r="AP1178" s="16"/>
      <c r="AQ1178" s="12" t="e">
        <f>#REF!+#REF!+#REF!</f>
        <v>#REF!</v>
      </c>
      <c r="AR1178" s="12">
        <f t="shared" si="257"/>
        <v>-7920446.45</v>
      </c>
      <c r="AS1178" s="12" t="e">
        <f>#REF!-AU1178+#REF!+#REF!</f>
        <v>#REF!</v>
      </c>
      <c r="AT1178" s="12" t="e">
        <f>AS1178-VLOOKUP(A1178,[1]选股结果!$A$2:$BJ$3005,48,FALSE)*0.08</f>
        <v>#REF!</v>
      </c>
      <c r="AU1178" s="12">
        <f t="shared" si="261"/>
        <v>22616797.73</v>
      </c>
      <c r="AV1178" s="12" t="e">
        <f>#REF!+S1178+H1178</f>
        <v>#REF!</v>
      </c>
      <c r="AW1178" s="12" t="e">
        <f t="shared" si="262"/>
        <v>#REF!</v>
      </c>
      <c r="AX1178" s="12" t="e">
        <f t="shared" si="263"/>
        <v>#REF!</v>
      </c>
      <c r="AY1178" s="12" t="e">
        <f t="shared" si="264"/>
        <v>#REF!</v>
      </c>
      <c r="AZ1178" s="12">
        <f t="shared" si="258"/>
        <v>-3544181409.25</v>
      </c>
      <c r="BA1178" s="12">
        <f t="shared" si="259"/>
        <v>282510405.95</v>
      </c>
      <c r="BB1178" s="12" t="e">
        <f t="shared" si="265"/>
        <v>#REF!</v>
      </c>
    </row>
    <row r="1179" spans="1:54">
      <c r="A1179" s="5" t="s">
        <v>2407</v>
      </c>
      <c r="B1179" s="5" t="s">
        <v>2408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266"/>
        <v>3436368373.07</v>
      </c>
      <c r="AF1179" s="9">
        <f t="shared" si="267"/>
        <v>3267329589.67</v>
      </c>
      <c r="AG1179" s="9">
        <f t="shared" si="268"/>
        <v>192457594.140001</v>
      </c>
      <c r="AH1179" s="9">
        <f t="shared" si="269"/>
        <v>197020859.160001</v>
      </c>
      <c r="AI1179" s="9">
        <f t="shared" si="270"/>
        <v>168682193.320001</v>
      </c>
      <c r="AJ1179" s="12" t="e">
        <f>#REF!-A1179</f>
        <v>#REF!</v>
      </c>
      <c r="AK1179" s="16"/>
      <c r="AL1179" s="9">
        <f t="shared" si="260"/>
        <v>330585686.4</v>
      </c>
      <c r="AM1179" s="16"/>
      <c r="AN1179" s="16"/>
      <c r="AO1179" s="16"/>
      <c r="AP1179" s="16"/>
      <c r="AQ1179" s="12" t="e">
        <f>#REF!+#REF!+#REF!</f>
        <v>#REF!</v>
      </c>
      <c r="AR1179" s="12">
        <f t="shared" si="257"/>
        <v>-6258239.97</v>
      </c>
      <c r="AS1179" s="12" t="e">
        <f>#REF!-AU1179+#REF!+#REF!</f>
        <v>#REF!</v>
      </c>
      <c r="AT1179" s="12" t="e">
        <f>AS1179-VLOOKUP(A1179,[1]选股结果!$A$2:$BJ$3005,48,FALSE)*0.08</f>
        <v>#REF!</v>
      </c>
      <c r="AU1179" s="12">
        <f t="shared" si="261"/>
        <v>28338665.84</v>
      </c>
      <c r="AV1179" s="12" t="e">
        <f>#REF!+S1179+H1179</f>
        <v>#REF!</v>
      </c>
      <c r="AW1179" s="12" t="e">
        <f t="shared" si="262"/>
        <v>#REF!</v>
      </c>
      <c r="AX1179" s="12" t="e">
        <f t="shared" si="263"/>
        <v>#REF!</v>
      </c>
      <c r="AY1179" s="12" t="e">
        <f t="shared" si="264"/>
        <v>#REF!</v>
      </c>
      <c r="AZ1179" s="12">
        <f t="shared" si="258"/>
        <v>-3569680087.96</v>
      </c>
      <c r="BA1179" s="12">
        <f t="shared" si="259"/>
        <v>192457594.140001</v>
      </c>
      <c r="BB1179" s="12" t="e">
        <f t="shared" si="265"/>
        <v>#REF!</v>
      </c>
    </row>
    <row r="1180" spans="1:54">
      <c r="A1180" s="5" t="s">
        <v>2409</v>
      </c>
      <c r="B1180" s="5" t="s">
        <v>2410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266"/>
        <v>3431031263.02</v>
      </c>
      <c r="AF1180" s="9">
        <f t="shared" si="267"/>
        <v>25210960.92</v>
      </c>
      <c r="AG1180" s="9">
        <f t="shared" si="268"/>
        <v>2689108751.5</v>
      </c>
      <c r="AH1180" s="9">
        <f t="shared" si="269"/>
        <v>2685270254.02</v>
      </c>
      <c r="AI1180" s="9">
        <f t="shared" si="270"/>
        <v>2657762386.46</v>
      </c>
      <c r="AJ1180" s="12" t="e">
        <f>#REF!-A1180</f>
        <v>#REF!</v>
      </c>
      <c r="AK1180" s="16"/>
      <c r="AL1180" s="9">
        <f t="shared" si="260"/>
        <v>29049458.4</v>
      </c>
      <c r="AM1180" s="16"/>
      <c r="AN1180" s="16"/>
      <c r="AO1180" s="16"/>
      <c r="AP1180" s="16"/>
      <c r="AQ1180" s="12" t="e">
        <f>#REF!+#REF!+#REF!</f>
        <v>#REF!</v>
      </c>
      <c r="AR1180" s="12">
        <f t="shared" si="257"/>
        <v>-1488350.73</v>
      </c>
      <c r="AS1180" s="12" t="e">
        <f>#REF!-AU1180+#REF!+#REF!</f>
        <v>#REF!</v>
      </c>
      <c r="AT1180" s="12" t="e">
        <f>AS1180-VLOOKUP(A1180,[1]选股结果!$A$2:$BJ$3005,48,FALSE)*0.08</f>
        <v>#REF!</v>
      </c>
      <c r="AU1180" s="12">
        <f t="shared" si="261"/>
        <v>27507867.5599999</v>
      </c>
      <c r="AV1180" s="12" t="e">
        <f>#REF!+S1180+H1180</f>
        <v>#REF!</v>
      </c>
      <c r="AW1180" s="12" t="e">
        <f t="shared" si="262"/>
        <v>#REF!</v>
      </c>
      <c r="AX1180" s="12" t="e">
        <f t="shared" si="263"/>
        <v>#REF!</v>
      </c>
      <c r="AY1180" s="12" t="e">
        <f t="shared" si="264"/>
        <v>#REF!</v>
      </c>
      <c r="AZ1180" s="12">
        <f t="shared" si="258"/>
        <v>-3440143368.6</v>
      </c>
      <c r="BA1180" s="12">
        <f t="shared" si="259"/>
        <v>2689108751.5</v>
      </c>
      <c r="BB1180" s="12" t="e">
        <f t="shared" si="265"/>
        <v>#REF!</v>
      </c>
    </row>
    <row r="1181" spans="1:54">
      <c r="A1181" s="5" t="s">
        <v>2411</v>
      </c>
      <c r="B1181" s="5" t="s">
        <v>2412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266"/>
        <v>3423208572.37</v>
      </c>
      <c r="AF1181" s="9">
        <f t="shared" si="267"/>
        <v>2049171077.52</v>
      </c>
      <c r="AG1181" s="9">
        <f t="shared" si="268"/>
        <v>1362345230.61</v>
      </c>
      <c r="AH1181" s="9">
        <f t="shared" si="269"/>
        <v>1328524196.61</v>
      </c>
      <c r="AI1181" s="9">
        <f t="shared" si="270"/>
        <v>982570251.59</v>
      </c>
      <c r="AJ1181" s="12" t="e">
        <f>#REF!-A1181</f>
        <v>#REF!</v>
      </c>
      <c r="AK1181" s="16"/>
      <c r="AL1181" s="9">
        <f t="shared" si="260"/>
        <v>1598532654.99</v>
      </c>
      <c r="AM1181" s="16"/>
      <c r="AN1181" s="16"/>
      <c r="AO1181" s="16"/>
      <c r="AP1181" s="16"/>
      <c r="AQ1181" s="12" t="e">
        <f>#REF!+#REF!+#REF!</f>
        <v>#REF!</v>
      </c>
      <c r="AR1181" s="12">
        <f t="shared" si="257"/>
        <v>-1772165.23</v>
      </c>
      <c r="AS1181" s="12" t="e">
        <f>#REF!-AU1181+#REF!+#REF!</f>
        <v>#REF!</v>
      </c>
      <c r="AT1181" s="12" t="e">
        <f>AS1181-VLOOKUP(A1181,[1]选股结果!$A$2:$BJ$3005,48,FALSE)*0.08</f>
        <v>#REF!</v>
      </c>
      <c r="AU1181" s="12">
        <f t="shared" si="261"/>
        <v>345953945.02</v>
      </c>
      <c r="AV1181" s="12" t="e">
        <f>#REF!+S1181+H1181</f>
        <v>#REF!</v>
      </c>
      <c r="AW1181" s="12" t="e">
        <f t="shared" si="262"/>
        <v>#REF!</v>
      </c>
      <c r="AX1181" s="12" t="e">
        <f t="shared" si="263"/>
        <v>#REF!</v>
      </c>
      <c r="AY1181" s="12" t="e">
        <f t="shared" si="264"/>
        <v>#REF!</v>
      </c>
      <c r="AZ1181" s="12">
        <f t="shared" si="258"/>
        <v>-3243008803</v>
      </c>
      <c r="BA1181" s="12">
        <f t="shared" si="259"/>
        <v>1362345230.61</v>
      </c>
      <c r="BB1181" s="12" t="e">
        <f t="shared" si="265"/>
        <v>#REF!</v>
      </c>
    </row>
    <row r="1182" spans="1:54">
      <c r="A1182" s="5" t="s">
        <v>2413</v>
      </c>
      <c r="B1182" s="5" t="s">
        <v>2414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266"/>
        <v>3422577078.92</v>
      </c>
      <c r="AF1182" s="9">
        <f t="shared" si="267"/>
        <v>3236047179.41</v>
      </c>
      <c r="AG1182" s="9">
        <f t="shared" si="268"/>
        <v>191741649.77</v>
      </c>
      <c r="AH1182" s="9">
        <f t="shared" si="269"/>
        <v>191861316.06</v>
      </c>
      <c r="AI1182" s="9">
        <f t="shared" si="270"/>
        <v>166240567.81</v>
      </c>
      <c r="AJ1182" s="12" t="e">
        <f>#REF!-A1182</f>
        <v>#REF!</v>
      </c>
      <c r="AK1182" s="16"/>
      <c r="AL1182" s="9">
        <f t="shared" si="260"/>
        <v>376808328.53</v>
      </c>
      <c r="AM1182" s="16"/>
      <c r="AN1182" s="16"/>
      <c r="AO1182" s="16"/>
      <c r="AP1182" s="16"/>
      <c r="AQ1182" s="12" t="e">
        <f>#REF!+#REF!+#REF!</f>
        <v>#REF!</v>
      </c>
      <c r="AR1182" s="12">
        <f t="shared" si="257"/>
        <v>-2792151.69</v>
      </c>
      <c r="AS1182" s="12" t="e">
        <f>#REF!-AU1182+#REF!+#REF!</f>
        <v>#REF!</v>
      </c>
      <c r="AT1182" s="12" t="e">
        <f>AS1182-VLOOKUP(A1182,[1]选股结果!$A$2:$BJ$3005,48,FALSE)*0.08</f>
        <v>#REF!</v>
      </c>
      <c r="AU1182" s="12">
        <f t="shared" si="261"/>
        <v>25620748.25</v>
      </c>
      <c r="AV1182" s="12" t="e">
        <f>#REF!+S1182+H1182</f>
        <v>#REF!</v>
      </c>
      <c r="AW1182" s="12" t="e">
        <f t="shared" si="262"/>
        <v>#REF!</v>
      </c>
      <c r="AX1182" s="12" t="e">
        <f t="shared" si="263"/>
        <v>#REF!</v>
      </c>
      <c r="AY1182" s="12" t="e">
        <f t="shared" si="264"/>
        <v>#REF!</v>
      </c>
      <c r="AZ1182" s="12">
        <f t="shared" si="258"/>
        <v>-3502170974.12</v>
      </c>
      <c r="BA1182" s="12">
        <f t="shared" si="259"/>
        <v>191741649.77</v>
      </c>
      <c r="BB1182" s="12" t="e">
        <f t="shared" si="265"/>
        <v>#REF!</v>
      </c>
    </row>
    <row r="1183" spans="1:54">
      <c r="A1183" s="5" t="s">
        <v>2415</v>
      </c>
      <c r="B1183" s="5" t="s">
        <v>2416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266"/>
        <v>3411674511.1</v>
      </c>
      <c r="AF1183" s="9">
        <f t="shared" si="267"/>
        <v>2978176956.59</v>
      </c>
      <c r="AG1183" s="9">
        <f t="shared" si="268"/>
        <v>450703798.949999</v>
      </c>
      <c r="AH1183" s="9">
        <f t="shared" si="269"/>
        <v>449658656.379999</v>
      </c>
      <c r="AI1183" s="9">
        <f t="shared" si="270"/>
        <v>380349583.849999</v>
      </c>
      <c r="AJ1183" s="12" t="e">
        <f>#REF!-A1183</f>
        <v>#REF!</v>
      </c>
      <c r="AK1183" s="16"/>
      <c r="AL1183" s="9">
        <f t="shared" si="260"/>
        <v>556566361.46</v>
      </c>
      <c r="AM1183" s="16"/>
      <c r="AN1183" s="16"/>
      <c r="AO1183" s="16"/>
      <c r="AP1183" s="16"/>
      <c r="AQ1183" s="12" t="e">
        <f>#REF!+#REF!+#REF!</f>
        <v>#REF!</v>
      </c>
      <c r="AR1183" s="12">
        <f t="shared" si="257"/>
        <v>-6301498.28</v>
      </c>
      <c r="AS1183" s="12" t="e">
        <f>#REF!-AU1183+#REF!+#REF!</f>
        <v>#REF!</v>
      </c>
      <c r="AT1183" s="12" t="e">
        <f>AS1183-VLOOKUP(A1183,[1]选股结果!$A$2:$BJ$3005,48,FALSE)*0.08</f>
        <v>#REF!</v>
      </c>
      <c r="AU1183" s="12">
        <f t="shared" si="261"/>
        <v>69309072.53</v>
      </c>
      <c r="AV1183" s="12" t="e">
        <f>#REF!+S1183+H1183</f>
        <v>#REF!</v>
      </c>
      <c r="AW1183" s="12" t="e">
        <f t="shared" si="262"/>
        <v>#REF!</v>
      </c>
      <c r="AX1183" s="12" t="e">
        <f t="shared" si="263"/>
        <v>#REF!</v>
      </c>
      <c r="AY1183" s="12" t="e">
        <f t="shared" si="264"/>
        <v>#REF!</v>
      </c>
      <c r="AZ1183" s="12">
        <f t="shared" si="258"/>
        <v>-3470349708.68</v>
      </c>
      <c r="BA1183" s="12">
        <f t="shared" si="259"/>
        <v>450703798.949999</v>
      </c>
      <c r="BB1183" s="12" t="e">
        <f t="shared" si="265"/>
        <v>#REF!</v>
      </c>
    </row>
    <row r="1184" spans="1:54">
      <c r="A1184" s="5" t="s">
        <v>2417</v>
      </c>
      <c r="B1184" s="5" t="s">
        <v>2418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266"/>
        <v>3404152646.88</v>
      </c>
      <c r="AF1184" s="9">
        <f t="shared" si="267"/>
        <v>3292095979.95</v>
      </c>
      <c r="AG1184" s="9">
        <f t="shared" si="268"/>
        <v>95784917.7200003</v>
      </c>
      <c r="AH1184" s="9">
        <f t="shared" si="269"/>
        <v>95599595.8200003</v>
      </c>
      <c r="AI1184" s="9">
        <f t="shared" si="270"/>
        <v>77945308.9700003</v>
      </c>
      <c r="AJ1184" s="12" t="e">
        <f>#REF!-A1184</f>
        <v>#REF!</v>
      </c>
      <c r="AK1184" s="16"/>
      <c r="AL1184" s="9">
        <f t="shared" si="260"/>
        <v>312894040.81</v>
      </c>
      <c r="AM1184" s="16"/>
      <c r="AN1184" s="16"/>
      <c r="AO1184" s="16"/>
      <c r="AP1184" s="16"/>
      <c r="AQ1184" s="12" t="e">
        <f>#REF!+#REF!+#REF!</f>
        <v>#REF!</v>
      </c>
      <c r="AR1184" s="12">
        <f t="shared" si="257"/>
        <v>-725275.22</v>
      </c>
      <c r="AS1184" s="12" t="e">
        <f>#REF!-AU1184+#REF!+#REF!</f>
        <v>#REF!</v>
      </c>
      <c r="AT1184" s="12" t="e">
        <f>AS1184-VLOOKUP(A1184,[1]选股结果!$A$2:$BJ$3005,48,FALSE)*0.08</f>
        <v>#REF!</v>
      </c>
      <c r="AU1184" s="12">
        <f t="shared" si="261"/>
        <v>17654286.85</v>
      </c>
      <c r="AV1184" s="12" t="e">
        <f>#REF!+S1184+H1184</f>
        <v>#REF!</v>
      </c>
      <c r="AW1184" s="12" t="e">
        <f t="shared" si="262"/>
        <v>#REF!</v>
      </c>
      <c r="AX1184" s="12" t="e">
        <f t="shared" si="263"/>
        <v>#REF!</v>
      </c>
      <c r="AY1184" s="12" t="e">
        <f t="shared" si="264"/>
        <v>#REF!</v>
      </c>
      <c r="AZ1184" s="12">
        <f t="shared" si="258"/>
        <v>-3448760210.1</v>
      </c>
      <c r="BA1184" s="12">
        <f t="shared" si="259"/>
        <v>95784917.7200003</v>
      </c>
      <c r="BB1184" s="12" t="e">
        <f t="shared" si="265"/>
        <v>#REF!</v>
      </c>
    </row>
    <row r="1185" spans="1:54">
      <c r="A1185" s="5" t="s">
        <v>2419</v>
      </c>
      <c r="B1185" s="5" t="s">
        <v>2420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266"/>
        <v>3401737215.87</v>
      </c>
      <c r="AF1185" s="9">
        <f t="shared" si="267"/>
        <v>3358663700.19</v>
      </c>
      <c r="AG1185" s="9">
        <f t="shared" si="268"/>
        <v>33419733.8300003</v>
      </c>
      <c r="AH1185" s="9">
        <f t="shared" si="269"/>
        <v>33132743.6100003</v>
      </c>
      <c r="AI1185" s="9">
        <f t="shared" si="270"/>
        <v>33485557.2700003</v>
      </c>
      <c r="AJ1185" s="12" t="e">
        <f>#REF!-A1185</f>
        <v>#REF!</v>
      </c>
      <c r="AK1185" s="16"/>
      <c r="AL1185" s="9">
        <f t="shared" si="260"/>
        <v>263179506.87</v>
      </c>
      <c r="AM1185" s="16"/>
      <c r="AN1185" s="16"/>
      <c r="AO1185" s="16"/>
      <c r="AP1185" s="16"/>
      <c r="AQ1185" s="12" t="e">
        <f>#REF!+#REF!+#REF!</f>
        <v>#REF!</v>
      </c>
      <c r="AR1185" s="12">
        <f t="shared" si="257"/>
        <v>-132817.57</v>
      </c>
      <c r="AS1185" s="12" t="e">
        <f>#REF!-AU1185+#REF!+#REF!</f>
        <v>#REF!</v>
      </c>
      <c r="AT1185" s="12" t="e">
        <f>AS1185-VLOOKUP(A1185,[1]选股结果!$A$2:$BJ$3005,48,FALSE)*0.08</f>
        <v>#REF!</v>
      </c>
      <c r="AU1185" s="12">
        <f t="shared" si="261"/>
        <v>-352813.66</v>
      </c>
      <c r="AV1185" s="12" t="e">
        <f>#REF!+S1185+H1185</f>
        <v>#REF!</v>
      </c>
      <c r="AW1185" s="12" t="e">
        <f t="shared" si="262"/>
        <v>#REF!</v>
      </c>
      <c r="AX1185" s="12" t="e">
        <f t="shared" si="263"/>
        <v>#REF!</v>
      </c>
      <c r="AY1185" s="12" t="e">
        <f t="shared" si="264"/>
        <v>#REF!</v>
      </c>
      <c r="AZ1185" s="12">
        <f t="shared" si="258"/>
        <v>-3394148050.92</v>
      </c>
      <c r="BA1185" s="12">
        <f t="shared" si="259"/>
        <v>33419733.8300003</v>
      </c>
      <c r="BB1185" s="12" t="e">
        <f t="shared" si="265"/>
        <v>#REF!</v>
      </c>
    </row>
    <row r="1186" spans="1:54">
      <c r="A1186" s="5" t="s">
        <v>2421</v>
      </c>
      <c r="B1186" s="5" t="s">
        <v>2422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266"/>
        <v>3397938737.07</v>
      </c>
      <c r="AF1186" s="9">
        <f t="shared" si="267"/>
        <v>3373994423.25</v>
      </c>
      <c r="AG1186" s="9">
        <f t="shared" si="268"/>
        <v>18767016.7100002</v>
      </c>
      <c r="AH1186" s="9">
        <f t="shared" si="269"/>
        <v>30849095.6100002</v>
      </c>
      <c r="AI1186" s="9">
        <f t="shared" si="270"/>
        <v>22861116.6200002</v>
      </c>
      <c r="AJ1186" s="12" t="e">
        <f>#REF!-A1186</f>
        <v>#REF!</v>
      </c>
      <c r="AK1186" s="16"/>
      <c r="AL1186" s="9">
        <f t="shared" si="260"/>
        <v>363230315.14</v>
      </c>
      <c r="AM1186" s="16"/>
      <c r="AN1186" s="16"/>
      <c r="AO1186" s="16"/>
      <c r="AP1186" s="16"/>
      <c r="AQ1186" s="12" t="e">
        <f>#REF!+#REF!+#REF!</f>
        <v>#REF!</v>
      </c>
      <c r="AR1186" s="12">
        <f t="shared" si="257"/>
        <v>-12910282.79</v>
      </c>
      <c r="AS1186" s="12" t="e">
        <f>#REF!-AU1186+#REF!+#REF!</f>
        <v>#REF!</v>
      </c>
      <c r="AT1186" s="12" t="e">
        <f>AS1186-VLOOKUP(A1186,[1]选股结果!$A$2:$BJ$3005,48,FALSE)*0.08</f>
        <v>#REF!</v>
      </c>
      <c r="AU1186" s="12">
        <f t="shared" si="261"/>
        <v>7987978.99</v>
      </c>
      <c r="AV1186" s="12" t="e">
        <f>#REF!+S1186+H1186</f>
        <v>#REF!</v>
      </c>
      <c r="AW1186" s="12" t="e">
        <f t="shared" si="262"/>
        <v>#REF!</v>
      </c>
      <c r="AX1186" s="12" t="e">
        <f t="shared" si="263"/>
        <v>#REF!</v>
      </c>
      <c r="AY1186" s="12" t="e">
        <f t="shared" si="264"/>
        <v>#REF!</v>
      </c>
      <c r="AZ1186" s="12">
        <f t="shared" si="258"/>
        <v>-3383340995.85</v>
      </c>
      <c r="BA1186" s="12">
        <f t="shared" si="259"/>
        <v>18767016.7100002</v>
      </c>
      <c r="BB1186" s="12" t="e">
        <f t="shared" si="265"/>
        <v>#REF!</v>
      </c>
    </row>
    <row r="1187" spans="1:54">
      <c r="A1187" s="5" t="s">
        <v>2423</v>
      </c>
      <c r="B1187" s="5" t="s">
        <v>2424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266"/>
        <v>3397522083.07</v>
      </c>
      <c r="AF1187" s="9">
        <f t="shared" si="267"/>
        <v>3124960572.2</v>
      </c>
      <c r="AG1187" s="9">
        <f t="shared" si="268"/>
        <v>242974121.58</v>
      </c>
      <c r="AH1187" s="9">
        <f t="shared" si="269"/>
        <v>258696452.69</v>
      </c>
      <c r="AI1187" s="9">
        <f t="shared" si="270"/>
        <v>208172216.02</v>
      </c>
      <c r="AJ1187" s="12" t="e">
        <f>#REF!-A1187</f>
        <v>#REF!</v>
      </c>
      <c r="AK1187" s="16"/>
      <c r="AL1187" s="9">
        <f t="shared" si="260"/>
        <v>919289259.95</v>
      </c>
      <c r="AM1187" s="16"/>
      <c r="AN1187" s="16"/>
      <c r="AO1187" s="16"/>
      <c r="AP1187" s="16"/>
      <c r="AQ1187" s="12" t="e">
        <f>#REF!+#REF!+#REF!</f>
        <v>#REF!</v>
      </c>
      <c r="AR1187" s="12">
        <f t="shared" si="257"/>
        <v>-19047744.87</v>
      </c>
      <c r="AS1187" s="12" t="e">
        <f>#REF!-AU1187+#REF!+#REF!</f>
        <v>#REF!</v>
      </c>
      <c r="AT1187" s="12" t="e">
        <f>AS1187-VLOOKUP(A1187,[1]选股结果!$A$2:$BJ$3005,48,FALSE)*0.08</f>
        <v>#REF!</v>
      </c>
      <c r="AU1187" s="12">
        <f t="shared" si="261"/>
        <v>50524236.67</v>
      </c>
      <c r="AV1187" s="12" t="e">
        <f>#REF!+S1187+H1187</f>
        <v>#REF!</v>
      </c>
      <c r="AW1187" s="12" t="e">
        <f t="shared" si="262"/>
        <v>#REF!</v>
      </c>
      <c r="AX1187" s="12" t="e">
        <f t="shared" si="263"/>
        <v>#REF!</v>
      </c>
      <c r="AY1187" s="12" t="e">
        <f t="shared" si="264"/>
        <v>#REF!</v>
      </c>
      <c r="AZ1187" s="12">
        <f t="shared" si="258"/>
        <v>-3484447093.37</v>
      </c>
      <c r="BA1187" s="12">
        <f t="shared" si="259"/>
        <v>242974121.58</v>
      </c>
      <c r="BB1187" s="12" t="e">
        <f t="shared" si="265"/>
        <v>#REF!</v>
      </c>
    </row>
    <row r="1188" spans="1:54">
      <c r="A1188" s="5" t="s">
        <v>2425</v>
      </c>
      <c r="B1188" s="5" t="s">
        <v>2426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266"/>
        <v>3394127716.17</v>
      </c>
      <c r="AF1188" s="9">
        <f t="shared" si="267"/>
        <v>3371082951.27</v>
      </c>
      <c r="AG1188" s="9">
        <f t="shared" si="268"/>
        <v>64439815.7499996</v>
      </c>
      <c r="AH1188" s="9">
        <f t="shared" si="269"/>
        <v>85762888.3399996</v>
      </c>
      <c r="AI1188" s="9">
        <f t="shared" si="270"/>
        <v>64873465.0299996</v>
      </c>
      <c r="AJ1188" s="12" t="e">
        <f>#REF!-A1188</f>
        <v>#REF!</v>
      </c>
      <c r="AK1188" s="16"/>
      <c r="AL1188" s="9">
        <f t="shared" si="260"/>
        <v>88903873.64</v>
      </c>
      <c r="AM1188" s="16"/>
      <c r="AN1188" s="16"/>
      <c r="AO1188" s="16"/>
      <c r="AP1188" s="16"/>
      <c r="AQ1188" s="12" t="e">
        <f>#REF!+#REF!+#REF!</f>
        <v>#REF!</v>
      </c>
      <c r="AR1188" s="12">
        <f t="shared" si="257"/>
        <v>-22174569.12</v>
      </c>
      <c r="AS1188" s="12" t="e">
        <f>#REF!-AU1188+#REF!+#REF!</f>
        <v>#REF!</v>
      </c>
      <c r="AT1188" s="12" t="e">
        <f>AS1188-VLOOKUP(A1188,[1]选股结果!$A$2:$BJ$3005,48,FALSE)*0.08</f>
        <v>#REF!</v>
      </c>
      <c r="AU1188" s="12">
        <f t="shared" si="261"/>
        <v>20889423.31</v>
      </c>
      <c r="AV1188" s="12" t="e">
        <f>#REF!+S1188+H1188</f>
        <v>#REF!</v>
      </c>
      <c r="AW1188" s="12" t="e">
        <f t="shared" si="262"/>
        <v>#REF!</v>
      </c>
      <c r="AX1188" s="12" t="e">
        <f t="shared" si="263"/>
        <v>#REF!</v>
      </c>
      <c r="AY1188" s="12" t="e">
        <f t="shared" si="264"/>
        <v>#REF!</v>
      </c>
      <c r="AZ1188" s="12">
        <f t="shared" si="258"/>
        <v>-3453895742.07</v>
      </c>
      <c r="BA1188" s="12">
        <f t="shared" si="259"/>
        <v>64439815.7499996</v>
      </c>
      <c r="BB1188" s="12" t="e">
        <f t="shared" si="265"/>
        <v>#REF!</v>
      </c>
    </row>
    <row r="1189" spans="1:54">
      <c r="A1189" s="5" t="s">
        <v>2427</v>
      </c>
      <c r="B1189" s="5" t="s">
        <v>2428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266"/>
        <v>3386010263.25</v>
      </c>
      <c r="AF1189" s="9">
        <f t="shared" si="267"/>
        <v>3236033471.66</v>
      </c>
      <c r="AG1189" s="9">
        <f t="shared" si="268"/>
        <v>151618134.14</v>
      </c>
      <c r="AH1189" s="9">
        <f t="shared" si="269"/>
        <v>150768561.18</v>
      </c>
      <c r="AI1189" s="9">
        <f t="shared" si="270"/>
        <v>129778014.9</v>
      </c>
      <c r="AJ1189" s="12" t="e">
        <f>#REF!-A1189</f>
        <v>#REF!</v>
      </c>
      <c r="AK1189" s="16"/>
      <c r="AL1189" s="9">
        <f t="shared" si="260"/>
        <v>363248897.55</v>
      </c>
      <c r="AM1189" s="16"/>
      <c r="AN1189" s="16"/>
      <c r="AO1189" s="16"/>
      <c r="AP1189" s="16"/>
      <c r="AQ1189" s="12" t="e">
        <f>#REF!+#REF!+#REF!</f>
        <v>#REF!</v>
      </c>
      <c r="AR1189" s="12">
        <f t="shared" si="257"/>
        <v>-1025262.71</v>
      </c>
      <c r="AS1189" s="12" t="e">
        <f>#REF!-AU1189+#REF!+#REF!</f>
        <v>#REF!</v>
      </c>
      <c r="AT1189" s="12" t="e">
        <f>AS1189-VLOOKUP(A1189,[1]选股结果!$A$2:$BJ$3005,48,FALSE)*0.08</f>
        <v>#REF!</v>
      </c>
      <c r="AU1189" s="12">
        <f t="shared" si="261"/>
        <v>20990546.28</v>
      </c>
      <c r="AV1189" s="12" t="e">
        <f>#REF!+S1189+H1189</f>
        <v>#REF!</v>
      </c>
      <c r="AW1189" s="12" t="e">
        <f t="shared" si="262"/>
        <v>#REF!</v>
      </c>
      <c r="AX1189" s="12" t="e">
        <f t="shared" si="263"/>
        <v>#REF!</v>
      </c>
      <c r="AY1189" s="12" t="e">
        <f t="shared" si="264"/>
        <v>#REF!</v>
      </c>
      <c r="AZ1189" s="12">
        <f t="shared" si="258"/>
        <v>-3401793036.6</v>
      </c>
      <c r="BA1189" s="12">
        <f t="shared" si="259"/>
        <v>151618134.14</v>
      </c>
      <c r="BB1189" s="12" t="e">
        <f t="shared" si="265"/>
        <v>#REF!</v>
      </c>
    </row>
    <row r="1190" spans="1:54">
      <c r="A1190" s="5" t="s">
        <v>2429</v>
      </c>
      <c r="B1190" s="5" t="s">
        <v>2430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266"/>
        <v>3374049354.76</v>
      </c>
      <c r="AF1190" s="9">
        <f t="shared" si="267"/>
        <v>3164220239.84</v>
      </c>
      <c r="AG1190" s="9">
        <f t="shared" si="268"/>
        <v>184371853.85</v>
      </c>
      <c r="AH1190" s="9">
        <f t="shared" si="269"/>
        <v>327903665.18</v>
      </c>
      <c r="AI1190" s="9">
        <f t="shared" si="270"/>
        <v>311245796.19</v>
      </c>
      <c r="AJ1190" s="12" t="e">
        <f>#REF!-A1190</f>
        <v>#REF!</v>
      </c>
      <c r="AK1190" s="16"/>
      <c r="AL1190" s="9">
        <f t="shared" si="260"/>
        <v>1178137643.61</v>
      </c>
      <c r="AM1190" s="16"/>
      <c r="AN1190" s="16"/>
      <c r="AO1190" s="16"/>
      <c r="AP1190" s="16"/>
      <c r="AQ1190" s="12" t="e">
        <f>#REF!+#REF!+#REF!</f>
        <v>#REF!</v>
      </c>
      <c r="AR1190" s="12">
        <f t="shared" si="257"/>
        <v>-144408687.25</v>
      </c>
      <c r="AS1190" s="12" t="e">
        <f>#REF!-AU1190+#REF!+#REF!</f>
        <v>#REF!</v>
      </c>
      <c r="AT1190" s="12" t="e">
        <f>AS1190-VLOOKUP(A1190,[1]选股结果!$A$2:$BJ$3005,48,FALSE)*0.08</f>
        <v>#REF!</v>
      </c>
      <c r="AU1190" s="12">
        <f t="shared" si="261"/>
        <v>16657868.99</v>
      </c>
      <c r="AV1190" s="12" t="e">
        <f>#REF!+S1190+H1190</f>
        <v>#REF!</v>
      </c>
      <c r="AW1190" s="12" t="e">
        <f t="shared" si="262"/>
        <v>#REF!</v>
      </c>
      <c r="AX1190" s="12" t="e">
        <f t="shared" si="263"/>
        <v>#REF!</v>
      </c>
      <c r="AY1190" s="12" t="e">
        <f t="shared" si="264"/>
        <v>#REF!</v>
      </c>
      <c r="AZ1190" s="12">
        <f t="shared" si="258"/>
        <v>-3554959392.69</v>
      </c>
      <c r="BA1190" s="12">
        <f t="shared" si="259"/>
        <v>184371853.85</v>
      </c>
      <c r="BB1190" s="12" t="e">
        <f t="shared" si="265"/>
        <v>#REF!</v>
      </c>
    </row>
    <row r="1191" spans="1:54">
      <c r="A1191" s="5" t="s">
        <v>2431</v>
      </c>
      <c r="B1191" s="5" t="s">
        <v>2432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266"/>
        <v>3371965652.35</v>
      </c>
      <c r="AF1191" s="9">
        <f t="shared" si="267"/>
        <v>3457982196.71</v>
      </c>
      <c r="AG1191" s="9">
        <f t="shared" si="268"/>
        <v>822263040.79</v>
      </c>
      <c r="AH1191" s="9">
        <f t="shared" si="269"/>
        <v>823532571.94</v>
      </c>
      <c r="AI1191" s="9">
        <f t="shared" si="270"/>
        <v>699449641.71</v>
      </c>
      <c r="AJ1191" s="12" t="e">
        <f>#REF!-A1191</f>
        <v>#REF!</v>
      </c>
      <c r="AK1191" s="16"/>
      <c r="AL1191" s="9">
        <f t="shared" si="260"/>
        <v>684487006.85</v>
      </c>
      <c r="AM1191" s="16"/>
      <c r="AN1191" s="16"/>
      <c r="AO1191" s="16"/>
      <c r="AP1191" s="16"/>
      <c r="AQ1191" s="12" t="e">
        <f>#REF!+#REF!+#REF!</f>
        <v>#REF!</v>
      </c>
      <c r="AR1191" s="12">
        <f t="shared" si="257"/>
        <v>-2360689.72</v>
      </c>
      <c r="AS1191" s="12" t="e">
        <f>#REF!-AU1191+#REF!+#REF!</f>
        <v>#REF!</v>
      </c>
      <c r="AT1191" s="12" t="e">
        <f>AS1191-VLOOKUP(A1191,[1]选股结果!$A$2:$BJ$3005,48,FALSE)*0.08</f>
        <v>#REF!</v>
      </c>
      <c r="AU1191" s="12">
        <f t="shared" si="261"/>
        <v>124082930.23</v>
      </c>
      <c r="AV1191" s="12" t="e">
        <f>#REF!+S1191+H1191</f>
        <v>#REF!</v>
      </c>
      <c r="AW1191" s="12" t="e">
        <f t="shared" si="262"/>
        <v>#REF!</v>
      </c>
      <c r="AX1191" s="12" t="e">
        <f t="shared" si="263"/>
        <v>#REF!</v>
      </c>
      <c r="AY1191" s="12" t="e">
        <f t="shared" si="264"/>
        <v>#REF!</v>
      </c>
      <c r="AZ1191" s="12">
        <f t="shared" si="258"/>
        <v>-3625963944.5</v>
      </c>
      <c r="BA1191" s="12">
        <f t="shared" si="259"/>
        <v>822263040.79</v>
      </c>
      <c r="BB1191" s="12" t="e">
        <f t="shared" si="265"/>
        <v>#REF!</v>
      </c>
    </row>
    <row r="1192" spans="1:54">
      <c r="A1192" s="5" t="s">
        <v>2433</v>
      </c>
      <c r="B1192" s="5" t="s">
        <v>2434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266"/>
        <v>3365605234.87</v>
      </c>
      <c r="AF1192" s="9">
        <f t="shared" si="267"/>
        <v>3527420813.11</v>
      </c>
      <c r="AG1192" s="9">
        <f t="shared" si="268"/>
        <v>-134802739.260001</v>
      </c>
      <c r="AH1192" s="9">
        <f t="shared" si="269"/>
        <v>-133663474.870001</v>
      </c>
      <c r="AI1192" s="9">
        <f t="shared" si="270"/>
        <v>-180821457.690001</v>
      </c>
      <c r="AJ1192" s="12" t="e">
        <f>#REF!-A1192</f>
        <v>#REF!</v>
      </c>
      <c r="AK1192" s="16"/>
      <c r="AL1192" s="9">
        <f t="shared" si="260"/>
        <v>680749948.24</v>
      </c>
      <c r="AM1192" s="16"/>
      <c r="AN1192" s="16"/>
      <c r="AO1192" s="16"/>
      <c r="AP1192" s="16"/>
      <c r="AQ1192" s="12" t="e">
        <f>#REF!+#REF!+#REF!</f>
        <v>#REF!</v>
      </c>
      <c r="AR1192" s="12">
        <f t="shared" si="257"/>
        <v>-1751187.38</v>
      </c>
      <c r="AS1192" s="12" t="e">
        <f>#REF!-AU1192+#REF!+#REF!</f>
        <v>#REF!</v>
      </c>
      <c r="AT1192" s="12" t="e">
        <f>AS1192-VLOOKUP(A1192,[1]选股结果!$A$2:$BJ$3005,48,FALSE)*0.08</f>
        <v>#REF!</v>
      </c>
      <c r="AU1192" s="12">
        <f t="shared" si="261"/>
        <v>47157982.82</v>
      </c>
      <c r="AV1192" s="12" t="e">
        <f>#REF!+S1192+H1192</f>
        <v>#REF!</v>
      </c>
      <c r="AW1192" s="12" t="e">
        <f t="shared" si="262"/>
        <v>#REF!</v>
      </c>
      <c r="AX1192" s="12" t="e">
        <f t="shared" si="263"/>
        <v>#REF!</v>
      </c>
      <c r="AY1192" s="12" t="e">
        <f t="shared" si="264"/>
        <v>#REF!</v>
      </c>
      <c r="AZ1192" s="12">
        <f t="shared" si="258"/>
        <v>-3572287508.65</v>
      </c>
      <c r="BA1192" s="12">
        <f t="shared" si="259"/>
        <v>-134802739.260001</v>
      </c>
      <c r="BB1192" s="12" t="e">
        <f t="shared" si="265"/>
        <v>#REF!</v>
      </c>
    </row>
    <row r="1193" spans="1:54">
      <c r="A1193" s="5" t="s">
        <v>2435</v>
      </c>
      <c r="B1193" s="5" t="s">
        <v>2436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266"/>
        <v>3361874476.81</v>
      </c>
      <c r="AF1193" s="9">
        <f t="shared" si="267"/>
        <v>3482465049.24</v>
      </c>
      <c r="AG1193" s="9">
        <f t="shared" si="268"/>
        <v>1000340660.76</v>
      </c>
      <c r="AH1193" s="9">
        <f t="shared" si="269"/>
        <v>987917548.42</v>
      </c>
      <c r="AI1193" s="9">
        <f t="shared" si="270"/>
        <v>1036230966.48</v>
      </c>
      <c r="AJ1193" s="12" t="e">
        <f>#REF!-A1193</f>
        <v>#REF!</v>
      </c>
      <c r="AK1193" s="16"/>
      <c r="AL1193" s="9">
        <f t="shared" si="260"/>
        <v>857516653.12</v>
      </c>
      <c r="AM1193" s="16"/>
      <c r="AN1193" s="16"/>
      <c r="AO1193" s="16"/>
      <c r="AP1193" s="16"/>
      <c r="AQ1193" s="12" t="e">
        <f>#REF!+#REF!+#REF!</f>
        <v>#REF!</v>
      </c>
      <c r="AR1193" s="12">
        <f t="shared" si="257"/>
        <v>-993055.66</v>
      </c>
      <c r="AS1193" s="12" t="e">
        <f>#REF!-AU1193+#REF!+#REF!</f>
        <v>#REF!</v>
      </c>
      <c r="AT1193" s="12" t="e">
        <f>AS1193-VLOOKUP(A1193,[1]选股结果!$A$2:$BJ$3005,48,FALSE)*0.08</f>
        <v>#REF!</v>
      </c>
      <c r="AU1193" s="12">
        <f t="shared" si="261"/>
        <v>-48313418.0600001</v>
      </c>
      <c r="AV1193" s="12" t="e">
        <f>#REF!+S1193+H1193</f>
        <v>#REF!</v>
      </c>
      <c r="AW1193" s="12" t="e">
        <f t="shared" si="262"/>
        <v>#REF!</v>
      </c>
      <c r="AX1193" s="12" t="e">
        <f t="shared" si="263"/>
        <v>#REF!</v>
      </c>
      <c r="AY1193" s="12" t="e">
        <f t="shared" si="264"/>
        <v>#REF!</v>
      </c>
      <c r="AZ1193" s="12">
        <f t="shared" si="258"/>
        <v>-3575104699.62</v>
      </c>
      <c r="BA1193" s="12">
        <f t="shared" si="259"/>
        <v>1000340660.76</v>
      </c>
      <c r="BB1193" s="12" t="e">
        <f t="shared" si="265"/>
        <v>#REF!</v>
      </c>
    </row>
    <row r="1194" spans="1:54">
      <c r="A1194" s="5" t="s">
        <v>2437</v>
      </c>
      <c r="B1194" s="5" t="s">
        <v>2438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266"/>
        <v>3361127880.57</v>
      </c>
      <c r="AF1194" s="9">
        <f t="shared" si="267"/>
        <v>3248142197.31</v>
      </c>
      <c r="AG1194" s="9">
        <f t="shared" si="268"/>
        <v>197814436.1</v>
      </c>
      <c r="AH1194" s="9">
        <f t="shared" si="269"/>
        <v>200931698.66</v>
      </c>
      <c r="AI1194" s="9">
        <f t="shared" si="270"/>
        <v>164717190.62</v>
      </c>
      <c r="AJ1194" s="12" t="e">
        <f>#REF!-A1194</f>
        <v>#REF!</v>
      </c>
      <c r="AK1194" s="16"/>
      <c r="AL1194" s="9">
        <f t="shared" si="260"/>
        <v>216648439.34</v>
      </c>
      <c r="AM1194" s="16"/>
      <c r="AN1194" s="16"/>
      <c r="AO1194" s="16"/>
      <c r="AP1194" s="16"/>
      <c r="AQ1194" s="12" t="e">
        <f>#REF!+#REF!+#REF!</f>
        <v>#REF!</v>
      </c>
      <c r="AR1194" s="12">
        <f t="shared" si="257"/>
        <v>-3262291.02</v>
      </c>
      <c r="AS1194" s="12" t="e">
        <f>#REF!-AU1194+#REF!+#REF!</f>
        <v>#REF!</v>
      </c>
      <c r="AT1194" s="12" t="e">
        <f>AS1194-VLOOKUP(A1194,[1]选股结果!$A$2:$BJ$3005,48,FALSE)*0.08</f>
        <v>#REF!</v>
      </c>
      <c r="AU1194" s="12">
        <f t="shared" si="261"/>
        <v>36214508.04</v>
      </c>
      <c r="AV1194" s="12" t="e">
        <f>#REF!+S1194+H1194</f>
        <v>#REF!</v>
      </c>
      <c r="AW1194" s="12" t="e">
        <f t="shared" si="262"/>
        <v>#REF!</v>
      </c>
      <c r="AX1194" s="12" t="e">
        <f t="shared" si="263"/>
        <v>#REF!</v>
      </c>
      <c r="AY1194" s="12" t="e">
        <f t="shared" si="264"/>
        <v>#REF!</v>
      </c>
      <c r="AZ1194" s="12">
        <f t="shared" si="258"/>
        <v>-3432178687.59</v>
      </c>
      <c r="BA1194" s="12">
        <f t="shared" si="259"/>
        <v>197814436.1</v>
      </c>
      <c r="BB1194" s="12" t="e">
        <f t="shared" si="265"/>
        <v>#REF!</v>
      </c>
    </row>
    <row r="1195" spans="1:54">
      <c r="A1195" s="5" t="s">
        <v>2439</v>
      </c>
      <c r="B1195" s="5" t="s">
        <v>2440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266"/>
        <v>3361074602.03</v>
      </c>
      <c r="AF1195" s="9">
        <f t="shared" si="267"/>
        <v>2053923652.22</v>
      </c>
      <c r="AG1195" s="9">
        <f t="shared" si="268"/>
        <v>1373236858.51</v>
      </c>
      <c r="AH1195" s="9">
        <f t="shared" si="269"/>
        <v>1369306746.28</v>
      </c>
      <c r="AI1195" s="9">
        <f t="shared" si="270"/>
        <v>1171005089.67</v>
      </c>
      <c r="AJ1195" s="12" t="e">
        <f>#REF!-A1195</f>
        <v>#REF!</v>
      </c>
      <c r="AK1195" s="16"/>
      <c r="AL1195" s="9">
        <f t="shared" si="260"/>
        <v>841429983.61</v>
      </c>
      <c r="AM1195" s="16"/>
      <c r="AN1195" s="16"/>
      <c r="AO1195" s="16"/>
      <c r="AP1195" s="16"/>
      <c r="AQ1195" s="12" t="e">
        <f>#REF!+#REF!+#REF!</f>
        <v>#REF!</v>
      </c>
      <c r="AR1195" s="12">
        <f t="shared" si="257"/>
        <v>-629979.8</v>
      </c>
      <c r="AS1195" s="12" t="e">
        <f>#REF!-AU1195+#REF!+#REF!</f>
        <v>#REF!</v>
      </c>
      <c r="AT1195" s="12" t="e">
        <f>AS1195-VLOOKUP(A1195,[1]选股结果!$A$2:$BJ$3005,48,FALSE)*0.08</f>
        <v>#REF!</v>
      </c>
      <c r="AU1195" s="12">
        <f t="shared" si="261"/>
        <v>198301656.61</v>
      </c>
      <c r="AV1195" s="12" t="e">
        <f>#REF!+S1195+H1195</f>
        <v>#REF!</v>
      </c>
      <c r="AW1195" s="12" t="e">
        <f t="shared" si="262"/>
        <v>#REF!</v>
      </c>
      <c r="AX1195" s="12" t="e">
        <f t="shared" si="263"/>
        <v>#REF!</v>
      </c>
      <c r="AY1195" s="12" t="e">
        <f t="shared" si="264"/>
        <v>#REF!</v>
      </c>
      <c r="AZ1195" s="12">
        <f t="shared" si="258"/>
        <v>-3523218422.19</v>
      </c>
      <c r="BA1195" s="12">
        <f t="shared" si="259"/>
        <v>1373236858.51</v>
      </c>
      <c r="BB1195" s="12" t="e">
        <f t="shared" si="265"/>
        <v>#REF!</v>
      </c>
    </row>
    <row r="1196" spans="1:54">
      <c r="A1196" s="5" t="s">
        <v>2441</v>
      </c>
      <c r="B1196" s="5" t="s">
        <v>2442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266"/>
        <v>3353437459.86</v>
      </c>
      <c r="AF1196" s="9">
        <f t="shared" si="267"/>
        <v>2723957654.45</v>
      </c>
      <c r="AG1196" s="9">
        <f t="shared" si="268"/>
        <v>625774823.59</v>
      </c>
      <c r="AH1196" s="9">
        <f t="shared" si="269"/>
        <v>626696588.12</v>
      </c>
      <c r="AI1196" s="9">
        <f t="shared" si="270"/>
        <v>502375314.5</v>
      </c>
      <c r="AJ1196" s="12" t="e">
        <f>#REF!-A1196</f>
        <v>#REF!</v>
      </c>
      <c r="AK1196" s="16"/>
      <c r="AL1196" s="9">
        <f t="shared" si="260"/>
        <v>516470853.37</v>
      </c>
      <c r="AM1196" s="16"/>
      <c r="AN1196" s="16"/>
      <c r="AO1196" s="16"/>
      <c r="AP1196" s="16"/>
      <c r="AQ1196" s="12" t="e">
        <f>#REF!+#REF!+#REF!</f>
        <v>#REF!</v>
      </c>
      <c r="AR1196" s="12">
        <f t="shared" si="257"/>
        <v>-921764.53</v>
      </c>
      <c r="AS1196" s="12" t="e">
        <f>#REF!-AU1196+#REF!+#REF!</f>
        <v>#REF!</v>
      </c>
      <c r="AT1196" s="12" t="e">
        <f>AS1196-VLOOKUP(A1196,[1]选股结果!$A$2:$BJ$3005,48,FALSE)*0.08</f>
        <v>#REF!</v>
      </c>
      <c r="AU1196" s="12">
        <f t="shared" si="261"/>
        <v>124321273.62</v>
      </c>
      <c r="AV1196" s="12" t="e">
        <f>#REF!+S1196+H1196</f>
        <v>#REF!</v>
      </c>
      <c r="AW1196" s="12" t="e">
        <f t="shared" si="262"/>
        <v>#REF!</v>
      </c>
      <c r="AX1196" s="12" t="e">
        <f t="shared" si="263"/>
        <v>#REF!</v>
      </c>
      <c r="AY1196" s="12" t="e">
        <f t="shared" si="264"/>
        <v>#REF!</v>
      </c>
      <c r="AZ1196" s="12">
        <f t="shared" si="258"/>
        <v>-3706074211.81</v>
      </c>
      <c r="BA1196" s="12">
        <f t="shared" si="259"/>
        <v>625774823.59</v>
      </c>
      <c r="BB1196" s="12" t="e">
        <f t="shared" si="265"/>
        <v>#REF!</v>
      </c>
    </row>
    <row r="1197" spans="1:54">
      <c r="A1197" s="5" t="s">
        <v>2443</v>
      </c>
      <c r="B1197" s="5" t="s">
        <v>2444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266"/>
        <v>3335533233.86</v>
      </c>
      <c r="AF1197" s="9">
        <f t="shared" si="267"/>
        <v>3324722096.29</v>
      </c>
      <c r="AG1197" s="9">
        <f t="shared" si="268"/>
        <v>46850823.4899997</v>
      </c>
      <c r="AH1197" s="9">
        <f t="shared" si="269"/>
        <v>47659475.7099997</v>
      </c>
      <c r="AI1197" s="9">
        <f t="shared" si="270"/>
        <v>24315307.0799997</v>
      </c>
      <c r="AJ1197" s="12" t="e">
        <f>#REF!-A1197</f>
        <v>#REF!</v>
      </c>
      <c r="AK1197" s="16"/>
      <c r="AL1197" s="9">
        <f t="shared" si="260"/>
        <v>249958383.05</v>
      </c>
      <c r="AM1197" s="16"/>
      <c r="AN1197" s="16"/>
      <c r="AO1197" s="16"/>
      <c r="AP1197" s="16"/>
      <c r="AQ1197" s="12" t="e">
        <f>#REF!+#REF!+#REF!</f>
        <v>#REF!</v>
      </c>
      <c r="AR1197" s="12">
        <f t="shared" si="257"/>
        <v>-1047754.73</v>
      </c>
      <c r="AS1197" s="12" t="e">
        <f>#REF!-AU1197+#REF!+#REF!</f>
        <v>#REF!</v>
      </c>
      <c r="AT1197" s="12" t="e">
        <f>AS1197-VLOOKUP(A1197,[1]选股结果!$A$2:$BJ$3005,48,FALSE)*0.08</f>
        <v>#REF!</v>
      </c>
      <c r="AU1197" s="12">
        <f t="shared" si="261"/>
        <v>23344168.63</v>
      </c>
      <c r="AV1197" s="12" t="e">
        <f>#REF!+S1197+H1197</f>
        <v>#REF!</v>
      </c>
      <c r="AW1197" s="12" t="e">
        <f t="shared" si="262"/>
        <v>#REF!</v>
      </c>
      <c r="AX1197" s="12" t="e">
        <f t="shared" si="263"/>
        <v>#REF!</v>
      </c>
      <c r="AY1197" s="12" t="e">
        <f t="shared" si="264"/>
        <v>#REF!</v>
      </c>
      <c r="AZ1197" s="12">
        <f t="shared" si="258"/>
        <v>-3329242147.92</v>
      </c>
      <c r="BA1197" s="12">
        <f t="shared" si="259"/>
        <v>46850823.4899997</v>
      </c>
      <c r="BB1197" s="12" t="e">
        <f t="shared" si="265"/>
        <v>#REF!</v>
      </c>
    </row>
    <row r="1198" spans="1:54">
      <c r="A1198" s="5" t="s">
        <v>2445</v>
      </c>
      <c r="B1198" s="5" t="s">
        <v>2446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266"/>
        <v>3335438507.29</v>
      </c>
      <c r="AF1198" s="9">
        <f t="shared" si="267"/>
        <v>2759142485.88</v>
      </c>
      <c r="AG1198" s="9">
        <f t="shared" si="268"/>
        <v>566061991.76</v>
      </c>
      <c r="AH1198" s="9">
        <f t="shared" si="269"/>
        <v>577491277.73</v>
      </c>
      <c r="AI1198" s="9">
        <f t="shared" si="270"/>
        <v>445849804.34</v>
      </c>
      <c r="AJ1198" s="12" t="e">
        <f>#REF!-A1198</f>
        <v>#REF!</v>
      </c>
      <c r="AK1198" s="16"/>
      <c r="AL1198" s="9">
        <f t="shared" si="260"/>
        <v>318002909.2</v>
      </c>
      <c r="AM1198" s="16"/>
      <c r="AN1198" s="16"/>
      <c r="AO1198" s="16"/>
      <c r="AP1198" s="16"/>
      <c r="AQ1198" s="12" t="e">
        <f>#REF!+#REF!+#REF!</f>
        <v>#REF!</v>
      </c>
      <c r="AR1198" s="12">
        <f t="shared" si="257"/>
        <v>-13751837.66</v>
      </c>
      <c r="AS1198" s="12" t="e">
        <f>#REF!-AU1198+#REF!+#REF!</f>
        <v>#REF!</v>
      </c>
      <c r="AT1198" s="12" t="e">
        <f>AS1198-VLOOKUP(A1198,[1]选股结果!$A$2:$BJ$3005,48,FALSE)*0.08</f>
        <v>#REF!</v>
      </c>
      <c r="AU1198" s="12">
        <f t="shared" si="261"/>
        <v>131641473.39</v>
      </c>
      <c r="AV1198" s="12" t="e">
        <f>#REF!+S1198+H1198</f>
        <v>#REF!</v>
      </c>
      <c r="AW1198" s="12" t="e">
        <f t="shared" si="262"/>
        <v>#REF!</v>
      </c>
      <c r="AX1198" s="12" t="e">
        <f t="shared" si="263"/>
        <v>#REF!</v>
      </c>
      <c r="AY1198" s="12" t="e">
        <f t="shared" si="264"/>
        <v>#REF!</v>
      </c>
      <c r="AZ1198" s="12">
        <f t="shared" si="258"/>
        <v>-3447269230.96</v>
      </c>
      <c r="BA1198" s="12">
        <f t="shared" si="259"/>
        <v>566061991.76</v>
      </c>
      <c r="BB1198" s="12" t="e">
        <f t="shared" si="265"/>
        <v>#REF!</v>
      </c>
    </row>
    <row r="1199" spans="1:54">
      <c r="A1199" s="5" t="s">
        <v>2447</v>
      </c>
      <c r="B1199" s="5" t="s">
        <v>2448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266"/>
        <v>3332276203.3</v>
      </c>
      <c r="AF1199" s="9">
        <f t="shared" si="267"/>
        <v>3211507785.34</v>
      </c>
      <c r="AG1199" s="9">
        <f t="shared" si="268"/>
        <v>126732558.27</v>
      </c>
      <c r="AH1199" s="9">
        <f t="shared" si="269"/>
        <v>127050433.49</v>
      </c>
      <c r="AI1199" s="9">
        <f t="shared" si="270"/>
        <v>106122752.3</v>
      </c>
      <c r="AJ1199" s="12" t="e">
        <f>#REF!-A1199</f>
        <v>#REF!</v>
      </c>
      <c r="AK1199" s="16"/>
      <c r="AL1199" s="9">
        <f t="shared" si="260"/>
        <v>153718513.83</v>
      </c>
      <c r="AM1199" s="16"/>
      <c r="AN1199" s="16"/>
      <c r="AO1199" s="16"/>
      <c r="AP1199" s="16"/>
      <c r="AQ1199" s="12" t="e">
        <f>#REF!+#REF!+#REF!</f>
        <v>#REF!</v>
      </c>
      <c r="AR1199" s="12">
        <f t="shared" si="257"/>
        <v>-810987.93</v>
      </c>
      <c r="AS1199" s="12" t="e">
        <f>#REF!-AU1199+#REF!+#REF!</f>
        <v>#REF!</v>
      </c>
      <c r="AT1199" s="12" t="e">
        <f>AS1199-VLOOKUP(A1199,[1]选股结果!$A$2:$BJ$3005,48,FALSE)*0.08</f>
        <v>#REF!</v>
      </c>
      <c r="AU1199" s="12">
        <f t="shared" si="261"/>
        <v>20927681.19</v>
      </c>
      <c r="AV1199" s="12" t="e">
        <f>#REF!+S1199+H1199</f>
        <v>#REF!</v>
      </c>
      <c r="AW1199" s="12" t="e">
        <f t="shared" si="262"/>
        <v>#REF!</v>
      </c>
      <c r="AX1199" s="12" t="e">
        <f t="shared" si="263"/>
        <v>#REF!</v>
      </c>
      <c r="AY1199" s="12" t="e">
        <f t="shared" si="264"/>
        <v>#REF!</v>
      </c>
      <c r="AZ1199" s="12">
        <f t="shared" si="258"/>
        <v>-3336063616.89</v>
      </c>
      <c r="BA1199" s="12">
        <f t="shared" si="259"/>
        <v>126732558.27</v>
      </c>
      <c r="BB1199" s="12" t="e">
        <f t="shared" si="265"/>
        <v>#REF!</v>
      </c>
    </row>
    <row r="1200" spans="1:54">
      <c r="A1200" s="5" t="s">
        <v>2449</v>
      </c>
      <c r="B1200" s="5" t="s">
        <v>2450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266"/>
        <v>3328257930.37</v>
      </c>
      <c r="AF1200" s="9">
        <f t="shared" si="267"/>
        <v>3267164783.3</v>
      </c>
      <c r="AG1200" s="9">
        <f t="shared" si="268"/>
        <v>59659359.2099997</v>
      </c>
      <c r="AH1200" s="9">
        <f t="shared" si="269"/>
        <v>61585932.8299997</v>
      </c>
      <c r="AI1200" s="9">
        <f t="shared" si="270"/>
        <v>62312790.4099997</v>
      </c>
      <c r="AJ1200" s="12" t="e">
        <f>#REF!-A1200</f>
        <v>#REF!</v>
      </c>
      <c r="AK1200" s="16"/>
      <c r="AL1200" s="9">
        <f t="shared" si="260"/>
        <v>168666745.76</v>
      </c>
      <c r="AM1200" s="16"/>
      <c r="AN1200" s="16"/>
      <c r="AO1200" s="16"/>
      <c r="AP1200" s="16"/>
      <c r="AQ1200" s="12" t="e">
        <f>#REF!+#REF!+#REF!</f>
        <v>#REF!</v>
      </c>
      <c r="AR1200" s="12">
        <f t="shared" si="257"/>
        <v>-3593200.7</v>
      </c>
      <c r="AS1200" s="12" t="e">
        <f>#REF!-AU1200+#REF!+#REF!</f>
        <v>#REF!</v>
      </c>
      <c r="AT1200" s="12" t="e">
        <f>AS1200-VLOOKUP(A1200,[1]选股结果!$A$2:$BJ$3005,48,FALSE)*0.08</f>
        <v>#REF!</v>
      </c>
      <c r="AU1200" s="12">
        <f t="shared" si="261"/>
        <v>-726857.579999998</v>
      </c>
      <c r="AV1200" s="12" t="e">
        <f>#REF!+S1200+H1200</f>
        <v>#REF!</v>
      </c>
      <c r="AW1200" s="12" t="e">
        <f t="shared" si="262"/>
        <v>#REF!</v>
      </c>
      <c r="AX1200" s="12" t="e">
        <f t="shared" si="263"/>
        <v>#REF!</v>
      </c>
      <c r="AY1200" s="12" t="e">
        <f t="shared" si="264"/>
        <v>#REF!</v>
      </c>
      <c r="AZ1200" s="12">
        <f t="shared" si="258"/>
        <v>-3333355857.83</v>
      </c>
      <c r="BA1200" s="12">
        <f t="shared" si="259"/>
        <v>59659359.2099997</v>
      </c>
      <c r="BB1200" s="12" t="e">
        <f t="shared" si="265"/>
        <v>#REF!</v>
      </c>
    </row>
    <row r="1201" spans="1:54">
      <c r="A1201" s="5" t="s">
        <v>2451</v>
      </c>
      <c r="B1201" s="5" t="s">
        <v>2452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266"/>
        <v>3325806741.94</v>
      </c>
      <c r="AF1201" s="9">
        <f t="shared" si="267"/>
        <v>2024651547.22</v>
      </c>
      <c r="AG1201" s="9">
        <f t="shared" si="268"/>
        <v>1255676872.54</v>
      </c>
      <c r="AH1201" s="9">
        <f t="shared" si="269"/>
        <v>1259606596.21</v>
      </c>
      <c r="AI1201" s="9">
        <f t="shared" si="270"/>
        <v>1115838258.21</v>
      </c>
      <c r="AJ1201" s="12" t="e">
        <f>#REF!-A1201</f>
        <v>#REF!</v>
      </c>
      <c r="AK1201" s="16"/>
      <c r="AL1201" s="9">
        <f t="shared" si="260"/>
        <v>71261910.76</v>
      </c>
      <c r="AM1201" s="16"/>
      <c r="AN1201" s="16"/>
      <c r="AO1201" s="16"/>
      <c r="AP1201" s="16"/>
      <c r="AQ1201" s="12" t="e">
        <f>#REF!+#REF!+#REF!</f>
        <v>#REF!</v>
      </c>
      <c r="AR1201" s="12">
        <f t="shared" si="257"/>
        <v>-5071997.44</v>
      </c>
      <c r="AS1201" s="12" t="e">
        <f>#REF!-AU1201+#REF!+#REF!</f>
        <v>#REF!</v>
      </c>
      <c r="AT1201" s="12" t="e">
        <f>AS1201-VLOOKUP(A1201,[1]选股结果!$A$2:$BJ$3005,48,FALSE)*0.08</f>
        <v>#REF!</v>
      </c>
      <c r="AU1201" s="12">
        <f t="shared" si="261"/>
        <v>143768338</v>
      </c>
      <c r="AV1201" s="12" t="e">
        <f>#REF!+S1201+H1201</f>
        <v>#REF!</v>
      </c>
      <c r="AW1201" s="12" t="e">
        <f t="shared" si="262"/>
        <v>#REF!</v>
      </c>
      <c r="AX1201" s="12" t="e">
        <f t="shared" si="263"/>
        <v>#REF!</v>
      </c>
      <c r="AY1201" s="12" t="e">
        <f t="shared" si="264"/>
        <v>#REF!</v>
      </c>
      <c r="AZ1201" s="12">
        <f t="shared" si="258"/>
        <v>-3539131372.2</v>
      </c>
      <c r="BA1201" s="12">
        <f t="shared" si="259"/>
        <v>1255676872.54</v>
      </c>
      <c r="BB1201" s="12" t="e">
        <f t="shared" si="265"/>
        <v>#REF!</v>
      </c>
    </row>
    <row r="1202" spans="1:54">
      <c r="A1202" s="5" t="s">
        <v>2453</v>
      </c>
      <c r="B1202" s="5" t="s">
        <v>2454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266"/>
        <v>3322966485.28</v>
      </c>
      <c r="AF1202" s="9">
        <f t="shared" si="267"/>
        <v>3278673544.05</v>
      </c>
      <c r="AG1202" s="9">
        <f t="shared" si="268"/>
        <v>67050386.6900005</v>
      </c>
      <c r="AH1202" s="9">
        <f t="shared" si="269"/>
        <v>63398145.6100005</v>
      </c>
      <c r="AI1202" s="9">
        <f t="shared" si="270"/>
        <v>49646195.5700005</v>
      </c>
      <c r="AJ1202" s="12" t="e">
        <f>#REF!-A1202</f>
        <v>#REF!</v>
      </c>
      <c r="AK1202" s="16"/>
      <c r="AL1202" s="9">
        <f t="shared" si="260"/>
        <v>300803697.68</v>
      </c>
      <c r="AM1202" s="16"/>
      <c r="AN1202" s="16"/>
      <c r="AO1202" s="16"/>
      <c r="AP1202" s="16"/>
      <c r="AQ1202" s="12" t="e">
        <f>#REF!+#REF!+#REF!</f>
        <v>#REF!</v>
      </c>
      <c r="AR1202" s="12">
        <f t="shared" si="257"/>
        <v>-2860232.94</v>
      </c>
      <c r="AS1202" s="12" t="e">
        <f>#REF!-AU1202+#REF!+#REF!</f>
        <v>#REF!</v>
      </c>
      <c r="AT1202" s="12" t="e">
        <f>AS1202-VLOOKUP(A1202,[1]选股结果!$A$2:$BJ$3005,48,FALSE)*0.08</f>
        <v>#REF!</v>
      </c>
      <c r="AU1202" s="12">
        <f t="shared" si="261"/>
        <v>13751950.04</v>
      </c>
      <c r="AV1202" s="12" t="e">
        <f>#REF!+S1202+H1202</f>
        <v>#REF!</v>
      </c>
      <c r="AW1202" s="12" t="e">
        <f t="shared" si="262"/>
        <v>#REF!</v>
      </c>
      <c r="AX1202" s="12" t="e">
        <f t="shared" si="263"/>
        <v>#REF!</v>
      </c>
      <c r="AY1202" s="12" t="e">
        <f t="shared" si="264"/>
        <v>#REF!</v>
      </c>
      <c r="AZ1202" s="12">
        <f t="shared" si="258"/>
        <v>-3345424859.49</v>
      </c>
      <c r="BA1202" s="12">
        <f t="shared" si="259"/>
        <v>67050386.6900005</v>
      </c>
      <c r="BB1202" s="12" t="e">
        <f t="shared" si="265"/>
        <v>#REF!</v>
      </c>
    </row>
    <row r="1203" spans="1:54">
      <c r="A1203" s="5" t="s">
        <v>2455</v>
      </c>
      <c r="B1203" s="5" t="s">
        <v>2456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266"/>
        <v>3322173398.56</v>
      </c>
      <c r="AF1203" s="9">
        <f t="shared" si="267"/>
        <v>2984438560.91</v>
      </c>
      <c r="AG1203" s="9">
        <f t="shared" si="268"/>
        <v>323651469.39</v>
      </c>
      <c r="AH1203" s="9">
        <f t="shared" si="269"/>
        <v>320837604.35</v>
      </c>
      <c r="AI1203" s="9">
        <f t="shared" si="270"/>
        <v>290853157.79</v>
      </c>
      <c r="AJ1203" s="12" t="e">
        <f>#REF!-A1203</f>
        <v>#REF!</v>
      </c>
      <c r="AK1203" s="16"/>
      <c r="AL1203" s="9">
        <f t="shared" si="260"/>
        <v>669827225.71</v>
      </c>
      <c r="AM1203" s="16"/>
      <c r="AN1203" s="16"/>
      <c r="AO1203" s="16"/>
      <c r="AP1203" s="16"/>
      <c r="AQ1203" s="12" t="e">
        <f>#REF!+#REF!+#REF!</f>
        <v>#REF!</v>
      </c>
      <c r="AR1203" s="12">
        <f t="shared" si="257"/>
        <v>-2104646.62</v>
      </c>
      <c r="AS1203" s="12" t="e">
        <f>#REF!-AU1203+#REF!+#REF!</f>
        <v>#REF!</v>
      </c>
      <c r="AT1203" s="12" t="e">
        <f>AS1203-VLOOKUP(A1203,[1]选股结果!$A$2:$BJ$3005,48,FALSE)*0.08</f>
        <v>#REF!</v>
      </c>
      <c r="AU1203" s="12">
        <f t="shared" si="261"/>
        <v>29984446.56</v>
      </c>
      <c r="AV1203" s="12" t="e">
        <f>#REF!+S1203+H1203</f>
        <v>#REF!</v>
      </c>
      <c r="AW1203" s="12" t="e">
        <f t="shared" si="262"/>
        <v>#REF!</v>
      </c>
      <c r="AX1203" s="12" t="e">
        <f t="shared" si="263"/>
        <v>#REF!</v>
      </c>
      <c r="AY1203" s="12" t="e">
        <f t="shared" si="264"/>
        <v>#REF!</v>
      </c>
      <c r="AZ1203" s="12">
        <f t="shared" si="258"/>
        <v>-3329601621.58</v>
      </c>
      <c r="BA1203" s="12">
        <f t="shared" si="259"/>
        <v>323651469.39</v>
      </c>
      <c r="BB1203" s="12" t="e">
        <f t="shared" si="265"/>
        <v>#REF!</v>
      </c>
    </row>
    <row r="1204" spans="1:54">
      <c r="A1204" s="5" t="s">
        <v>2457</v>
      </c>
      <c r="B1204" s="5" t="s">
        <v>2458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266"/>
        <v>3318910748.65</v>
      </c>
      <c r="AF1204" s="9">
        <f t="shared" si="267"/>
        <v>3157528916.66</v>
      </c>
      <c r="AG1204" s="9">
        <f t="shared" si="268"/>
        <v>163966058.499999</v>
      </c>
      <c r="AH1204" s="9">
        <f t="shared" si="269"/>
        <v>161507517.859999</v>
      </c>
      <c r="AI1204" s="9">
        <f t="shared" si="270"/>
        <v>134270598.349999</v>
      </c>
      <c r="AJ1204" s="12" t="e">
        <f>#REF!-A1204</f>
        <v>#REF!</v>
      </c>
      <c r="AK1204" s="16"/>
      <c r="AL1204" s="9">
        <f t="shared" si="260"/>
        <v>372682619.02</v>
      </c>
      <c r="AM1204" s="16"/>
      <c r="AN1204" s="16"/>
      <c r="AO1204" s="16"/>
      <c r="AP1204" s="16"/>
      <c r="AQ1204" s="12" t="e">
        <f>#REF!+#REF!+#REF!</f>
        <v>#REF!</v>
      </c>
      <c r="AR1204" s="12">
        <f t="shared" si="257"/>
        <v>-3683703.3</v>
      </c>
      <c r="AS1204" s="12" t="e">
        <f>#REF!-AU1204+#REF!+#REF!</f>
        <v>#REF!</v>
      </c>
      <c r="AT1204" s="12" t="e">
        <f>AS1204-VLOOKUP(A1204,[1]选股结果!$A$2:$BJ$3005,48,FALSE)*0.08</f>
        <v>#REF!</v>
      </c>
      <c r="AU1204" s="12">
        <f t="shared" si="261"/>
        <v>27236919.51</v>
      </c>
      <c r="AV1204" s="12" t="e">
        <f>#REF!+S1204+H1204</f>
        <v>#REF!</v>
      </c>
      <c r="AW1204" s="12" t="e">
        <f t="shared" si="262"/>
        <v>#REF!</v>
      </c>
      <c r="AX1204" s="12" t="e">
        <f t="shared" si="263"/>
        <v>#REF!</v>
      </c>
      <c r="AY1204" s="12" t="e">
        <f t="shared" si="264"/>
        <v>#REF!</v>
      </c>
      <c r="AZ1204" s="12">
        <f t="shared" si="258"/>
        <v>-3364631470.18</v>
      </c>
      <c r="BA1204" s="12">
        <f t="shared" si="259"/>
        <v>163966058.499999</v>
      </c>
      <c r="BB1204" s="12" t="e">
        <f t="shared" si="265"/>
        <v>#REF!</v>
      </c>
    </row>
    <row r="1205" spans="1:54">
      <c r="A1205" s="5" t="s">
        <v>2459</v>
      </c>
      <c r="B1205" s="5" t="s">
        <v>2460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266"/>
        <v>3317191595.25</v>
      </c>
      <c r="AF1205" s="9">
        <f t="shared" si="267"/>
        <v>2754907395.14</v>
      </c>
      <c r="AG1205" s="9">
        <f t="shared" si="268"/>
        <v>549633947.33</v>
      </c>
      <c r="AH1205" s="9">
        <f t="shared" si="269"/>
        <v>544237292</v>
      </c>
      <c r="AI1205" s="9">
        <f t="shared" si="270"/>
        <v>452450973.39</v>
      </c>
      <c r="AJ1205" s="12" t="e">
        <f>#REF!-A1205</f>
        <v>#REF!</v>
      </c>
      <c r="AK1205" s="16"/>
      <c r="AL1205" s="9">
        <f t="shared" si="260"/>
        <v>1252051278.13</v>
      </c>
      <c r="AM1205" s="16"/>
      <c r="AN1205" s="16"/>
      <c r="AO1205" s="16"/>
      <c r="AP1205" s="16"/>
      <c r="AQ1205" s="12" t="e">
        <f>#REF!+#REF!+#REF!</f>
        <v>#REF!</v>
      </c>
      <c r="AR1205" s="12">
        <f t="shared" si="257"/>
        <v>-3568573.04</v>
      </c>
      <c r="AS1205" s="12" t="e">
        <f>#REF!-AU1205+#REF!+#REF!</f>
        <v>#REF!</v>
      </c>
      <c r="AT1205" s="12" t="e">
        <f>AS1205-VLOOKUP(A1205,[1]选股结果!$A$2:$BJ$3005,48,FALSE)*0.08</f>
        <v>#REF!</v>
      </c>
      <c r="AU1205" s="12">
        <f t="shared" si="261"/>
        <v>91786318.61</v>
      </c>
      <c r="AV1205" s="12" t="e">
        <f>#REF!+S1205+H1205</f>
        <v>#REF!</v>
      </c>
      <c r="AW1205" s="12" t="e">
        <f t="shared" si="262"/>
        <v>#REF!</v>
      </c>
      <c r="AX1205" s="12" t="e">
        <f t="shared" si="263"/>
        <v>#REF!</v>
      </c>
      <c r="AY1205" s="12" t="e">
        <f t="shared" si="264"/>
        <v>#REF!</v>
      </c>
      <c r="AZ1205" s="12">
        <f t="shared" si="258"/>
        <v>-3410098071.32</v>
      </c>
      <c r="BA1205" s="12">
        <f t="shared" si="259"/>
        <v>549633947.33</v>
      </c>
      <c r="BB1205" s="12" t="e">
        <f t="shared" si="265"/>
        <v>#REF!</v>
      </c>
    </row>
    <row r="1206" spans="1:54">
      <c r="A1206" s="5" t="s">
        <v>2461</v>
      </c>
      <c r="B1206" s="5" t="s">
        <v>2462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266"/>
        <v>3308771612.67</v>
      </c>
      <c r="AF1206" s="9">
        <f t="shared" si="267"/>
        <v>2798539963.33</v>
      </c>
      <c r="AG1206" s="9">
        <f t="shared" si="268"/>
        <v>448729130.21</v>
      </c>
      <c r="AH1206" s="9">
        <f t="shared" si="269"/>
        <v>445342350.91</v>
      </c>
      <c r="AI1206" s="9">
        <f t="shared" si="270"/>
        <v>367608501.25</v>
      </c>
      <c r="AJ1206" s="12" t="e">
        <f>#REF!-A1206</f>
        <v>#REF!</v>
      </c>
      <c r="AK1206" s="16"/>
      <c r="AL1206" s="9">
        <f t="shared" si="260"/>
        <v>292281448.12</v>
      </c>
      <c r="AM1206" s="16"/>
      <c r="AN1206" s="16"/>
      <c r="AO1206" s="16"/>
      <c r="AP1206" s="16"/>
      <c r="AQ1206" s="12" t="e">
        <f>#REF!+#REF!+#REF!</f>
        <v>#REF!</v>
      </c>
      <c r="AR1206" s="12">
        <f t="shared" si="257"/>
        <v>-2399248.94</v>
      </c>
      <c r="AS1206" s="12" t="e">
        <f>#REF!-AU1206+#REF!+#REF!</f>
        <v>#REF!</v>
      </c>
      <c r="AT1206" s="12" t="e">
        <f>AS1206-VLOOKUP(A1206,[1]选股结果!$A$2:$BJ$3005,48,FALSE)*0.08</f>
        <v>#REF!</v>
      </c>
      <c r="AU1206" s="12">
        <f t="shared" si="261"/>
        <v>77733849.66</v>
      </c>
      <c r="AV1206" s="12" t="e">
        <f>#REF!+S1206+H1206</f>
        <v>#REF!</v>
      </c>
      <c r="AW1206" s="12" t="e">
        <f t="shared" si="262"/>
        <v>#REF!</v>
      </c>
      <c r="AX1206" s="12" t="e">
        <f t="shared" si="263"/>
        <v>#REF!</v>
      </c>
      <c r="AY1206" s="12" t="e">
        <f t="shared" si="264"/>
        <v>#REF!</v>
      </c>
      <c r="AZ1206" s="12">
        <f t="shared" si="258"/>
        <v>-3375119996.49</v>
      </c>
      <c r="BA1206" s="12">
        <f t="shared" si="259"/>
        <v>448729130.21</v>
      </c>
      <c r="BB1206" s="12" t="e">
        <f t="shared" si="265"/>
        <v>#REF!</v>
      </c>
    </row>
    <row r="1207" spans="1:54">
      <c r="A1207" s="5" t="s">
        <v>2463</v>
      </c>
      <c r="B1207" s="5" t="s">
        <v>2464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266"/>
        <v>3308221000</v>
      </c>
      <c r="AF1207" s="9">
        <f t="shared" si="267"/>
        <v>46245000</v>
      </c>
      <c r="AG1207" s="9">
        <f t="shared" si="268"/>
        <v>2707928000</v>
      </c>
      <c r="AH1207" s="9">
        <f t="shared" si="269"/>
        <v>2718598000</v>
      </c>
      <c r="AI1207" s="9">
        <f t="shared" si="270"/>
        <v>2540486000</v>
      </c>
      <c r="AJ1207" s="12" t="e">
        <f>#REF!-A1207</f>
        <v>#REF!</v>
      </c>
      <c r="AK1207" s="16"/>
      <c r="AL1207" s="9">
        <f t="shared" si="260"/>
        <v>35575000</v>
      </c>
      <c r="AM1207" s="16"/>
      <c r="AN1207" s="16"/>
      <c r="AO1207" s="16"/>
      <c r="AP1207" s="16"/>
      <c r="AQ1207" s="12" t="e">
        <f>#REF!+#REF!+#REF!</f>
        <v>#REF!</v>
      </c>
      <c r="AR1207" s="12">
        <f t="shared" si="257"/>
        <v>-20365000</v>
      </c>
      <c r="AS1207" s="12" t="e">
        <f>#REF!-AU1207+#REF!+#REF!</f>
        <v>#REF!</v>
      </c>
      <c r="AT1207" s="12" t="e">
        <f>AS1207-VLOOKUP(A1207,[1]选股结果!$A$2:$BJ$3005,48,FALSE)*0.08</f>
        <v>#REF!</v>
      </c>
      <c r="AU1207" s="12">
        <f t="shared" si="261"/>
        <v>178112000</v>
      </c>
      <c r="AV1207" s="12" t="e">
        <f>#REF!+S1207+H1207</f>
        <v>#REF!</v>
      </c>
      <c r="AW1207" s="12" t="e">
        <f t="shared" si="262"/>
        <v>#REF!</v>
      </c>
      <c r="AX1207" s="12" t="e">
        <f t="shared" si="263"/>
        <v>#REF!</v>
      </c>
      <c r="AY1207" s="12" t="e">
        <f t="shared" si="264"/>
        <v>#REF!</v>
      </c>
      <c r="AZ1207" s="12">
        <f t="shared" si="258"/>
        <v>-3470148000</v>
      </c>
      <c r="BA1207" s="12">
        <f t="shared" si="259"/>
        <v>2707928000</v>
      </c>
      <c r="BB1207" s="12" t="e">
        <f t="shared" si="265"/>
        <v>#REF!</v>
      </c>
    </row>
    <row r="1208" spans="1:54">
      <c r="A1208" s="5" t="s">
        <v>2465</v>
      </c>
      <c r="B1208" s="5" t="s">
        <v>2466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266"/>
        <v>3307541848.67</v>
      </c>
      <c r="AF1208" s="9">
        <f t="shared" si="267"/>
        <v>2946856865.81</v>
      </c>
      <c r="AG1208" s="9">
        <f t="shared" si="268"/>
        <v>358217230.07</v>
      </c>
      <c r="AH1208" s="9">
        <f t="shared" si="269"/>
        <v>357938806.21</v>
      </c>
      <c r="AI1208" s="9">
        <f t="shared" si="270"/>
        <v>299572839.01</v>
      </c>
      <c r="AJ1208" s="12" t="e">
        <f>#REF!-A1208</f>
        <v>#REF!</v>
      </c>
      <c r="AK1208" s="16"/>
      <c r="AL1208" s="9">
        <f t="shared" si="260"/>
        <v>108939448.39</v>
      </c>
      <c r="AM1208" s="16"/>
      <c r="AN1208" s="16"/>
      <c r="AO1208" s="16"/>
      <c r="AP1208" s="16"/>
      <c r="AQ1208" s="12" t="e">
        <f>#REF!+#REF!+#REF!</f>
        <v>#REF!</v>
      </c>
      <c r="AR1208" s="12">
        <f t="shared" si="257"/>
        <v>-88443.83</v>
      </c>
      <c r="AS1208" s="12" t="e">
        <f>#REF!-AU1208+#REF!+#REF!</f>
        <v>#REF!</v>
      </c>
      <c r="AT1208" s="12" t="e">
        <f>AS1208-VLOOKUP(A1208,[1]选股结果!$A$2:$BJ$3005,48,FALSE)*0.08</f>
        <v>#REF!</v>
      </c>
      <c r="AU1208" s="12">
        <f t="shared" si="261"/>
        <v>58365967.2</v>
      </c>
      <c r="AV1208" s="12" t="e">
        <f>#REF!+S1208+H1208</f>
        <v>#REF!</v>
      </c>
      <c r="AW1208" s="12" t="e">
        <f t="shared" si="262"/>
        <v>#REF!</v>
      </c>
      <c r="AX1208" s="12" t="e">
        <f t="shared" si="263"/>
        <v>#REF!</v>
      </c>
      <c r="AY1208" s="12" t="e">
        <f t="shared" si="264"/>
        <v>#REF!</v>
      </c>
      <c r="AZ1208" s="12">
        <f t="shared" si="258"/>
        <v>-3357614610.44</v>
      </c>
      <c r="BA1208" s="12">
        <f t="shared" si="259"/>
        <v>358217230.07</v>
      </c>
      <c r="BB1208" s="12" t="e">
        <f t="shared" si="265"/>
        <v>#REF!</v>
      </c>
    </row>
    <row r="1209" spans="1:54">
      <c r="A1209" s="5" t="s">
        <v>2467</v>
      </c>
      <c r="B1209" s="5" t="s">
        <v>2468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266"/>
        <v>3301775381.74</v>
      </c>
      <c r="AF1209" s="9">
        <f t="shared" si="267"/>
        <v>2949103052.29</v>
      </c>
      <c r="AG1209" s="9">
        <f t="shared" si="268"/>
        <v>349192151.36</v>
      </c>
      <c r="AH1209" s="9">
        <f t="shared" si="269"/>
        <v>351877190.28</v>
      </c>
      <c r="AI1209" s="9">
        <f t="shared" si="270"/>
        <v>315808912.99</v>
      </c>
      <c r="AJ1209" s="12" t="e">
        <f>#REF!-A1209</f>
        <v>#REF!</v>
      </c>
      <c r="AK1209" s="16"/>
      <c r="AL1209" s="9">
        <f t="shared" si="260"/>
        <v>470980195.17</v>
      </c>
      <c r="AM1209" s="16"/>
      <c r="AN1209" s="16"/>
      <c r="AO1209" s="16"/>
      <c r="AP1209" s="16"/>
      <c r="AQ1209" s="12" t="e">
        <f>#REF!+#REF!+#REF!</f>
        <v>#REF!</v>
      </c>
      <c r="AR1209" s="12">
        <f t="shared" si="257"/>
        <v>-6239676.71</v>
      </c>
      <c r="AS1209" s="12" t="e">
        <f>#REF!-AU1209+#REF!+#REF!</f>
        <v>#REF!</v>
      </c>
      <c r="AT1209" s="12" t="e">
        <f>AS1209-VLOOKUP(A1209,[1]选股结果!$A$2:$BJ$3005,48,FALSE)*0.08</f>
        <v>#REF!</v>
      </c>
      <c r="AU1209" s="12">
        <f t="shared" si="261"/>
        <v>36068277.29</v>
      </c>
      <c r="AV1209" s="12" t="e">
        <f>#REF!+S1209+H1209</f>
        <v>#REF!</v>
      </c>
      <c r="AW1209" s="12" t="e">
        <f t="shared" si="262"/>
        <v>#REF!</v>
      </c>
      <c r="AX1209" s="12" t="e">
        <f t="shared" si="263"/>
        <v>#REF!</v>
      </c>
      <c r="AY1209" s="12" t="e">
        <f t="shared" si="264"/>
        <v>#REF!</v>
      </c>
      <c r="AZ1209" s="12">
        <f t="shared" si="258"/>
        <v>-3385263911.81</v>
      </c>
      <c r="BA1209" s="12">
        <f t="shared" si="259"/>
        <v>349192151.36</v>
      </c>
      <c r="BB1209" s="12" t="e">
        <f t="shared" si="265"/>
        <v>#REF!</v>
      </c>
    </row>
    <row r="1210" spans="1:54">
      <c r="A1210" s="5" t="s">
        <v>2469</v>
      </c>
      <c r="B1210" s="5" t="s">
        <v>2470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266"/>
        <v>3281742862.32</v>
      </c>
      <c r="AF1210" s="9">
        <f t="shared" si="267"/>
        <v>2297305860.24</v>
      </c>
      <c r="AG1210" s="9">
        <f t="shared" si="268"/>
        <v>982288292.54</v>
      </c>
      <c r="AH1210" s="9">
        <f t="shared" si="269"/>
        <v>983069645.77</v>
      </c>
      <c r="AI1210" s="9">
        <f t="shared" si="270"/>
        <v>843078897.15</v>
      </c>
      <c r="AJ1210" s="12" t="e">
        <f>#REF!-A1210</f>
        <v>#REF!</v>
      </c>
      <c r="AK1210" s="16"/>
      <c r="AL1210" s="9">
        <f t="shared" si="260"/>
        <v>129855118.09</v>
      </c>
      <c r="AM1210" s="16"/>
      <c r="AN1210" s="16"/>
      <c r="AO1210" s="16"/>
      <c r="AP1210" s="16"/>
      <c r="AQ1210" s="12" t="e">
        <f>#REF!+#REF!+#REF!</f>
        <v>#REF!</v>
      </c>
      <c r="AR1210" s="12">
        <f t="shared" si="257"/>
        <v>-2804841.67</v>
      </c>
      <c r="AS1210" s="12" t="e">
        <f>#REF!-AU1210+#REF!+#REF!</f>
        <v>#REF!</v>
      </c>
      <c r="AT1210" s="12" t="e">
        <f>AS1210-VLOOKUP(A1210,[1]选股结果!$A$2:$BJ$3005,48,FALSE)*0.08</f>
        <v>#REF!</v>
      </c>
      <c r="AU1210" s="12">
        <f t="shared" si="261"/>
        <v>139990748.62</v>
      </c>
      <c r="AV1210" s="12" t="e">
        <f>#REF!+S1210+H1210</f>
        <v>#REF!</v>
      </c>
      <c r="AW1210" s="12" t="e">
        <f t="shared" si="262"/>
        <v>#REF!</v>
      </c>
      <c r="AX1210" s="12" t="e">
        <f t="shared" si="263"/>
        <v>#REF!</v>
      </c>
      <c r="AY1210" s="12" t="e">
        <f t="shared" si="264"/>
        <v>#REF!</v>
      </c>
      <c r="AZ1210" s="12">
        <f t="shared" si="258"/>
        <v>-3421920077.83</v>
      </c>
      <c r="BA1210" s="12">
        <f t="shared" si="259"/>
        <v>982288292.54</v>
      </c>
      <c r="BB1210" s="12" t="e">
        <f t="shared" si="265"/>
        <v>#REF!</v>
      </c>
    </row>
    <row r="1211" spans="1:54">
      <c r="A1211" s="5" t="s">
        <v>2471</v>
      </c>
      <c r="B1211" s="5" t="s">
        <v>2472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266"/>
        <v>3281712502</v>
      </c>
      <c r="AF1211" s="9">
        <f t="shared" si="267"/>
        <v>3157344244</v>
      </c>
      <c r="AG1211" s="9">
        <f t="shared" si="268"/>
        <v>105517103</v>
      </c>
      <c r="AH1211" s="9">
        <f t="shared" si="269"/>
        <v>105869879</v>
      </c>
      <c r="AI1211" s="9">
        <f t="shared" si="270"/>
        <v>87980672</v>
      </c>
      <c r="AJ1211" s="12" t="e">
        <f>#REF!-A1211</f>
        <v>#REF!</v>
      </c>
      <c r="AK1211" s="16"/>
      <c r="AL1211" s="9">
        <f t="shared" si="260"/>
        <v>236547984</v>
      </c>
      <c r="AM1211" s="16"/>
      <c r="AN1211" s="16"/>
      <c r="AO1211" s="16"/>
      <c r="AP1211" s="16"/>
      <c r="AQ1211" s="12" t="e">
        <f>#REF!+#REF!+#REF!</f>
        <v>#REF!</v>
      </c>
      <c r="AR1211" s="12">
        <f t="shared" si="257"/>
        <v>-1799671</v>
      </c>
      <c r="AS1211" s="12" t="e">
        <f>#REF!-AU1211+#REF!+#REF!</f>
        <v>#REF!</v>
      </c>
      <c r="AT1211" s="12" t="e">
        <f>AS1211-VLOOKUP(A1211,[1]选股结果!$A$2:$BJ$3005,48,FALSE)*0.08</f>
        <v>#REF!</v>
      </c>
      <c r="AU1211" s="12">
        <f t="shared" si="261"/>
        <v>17889207</v>
      </c>
      <c r="AV1211" s="12" t="e">
        <f>#REF!+S1211+H1211</f>
        <v>#REF!</v>
      </c>
      <c r="AW1211" s="12" t="e">
        <f t="shared" si="262"/>
        <v>#REF!</v>
      </c>
      <c r="AX1211" s="12" t="e">
        <f t="shared" si="263"/>
        <v>#REF!</v>
      </c>
      <c r="AY1211" s="12" t="e">
        <f t="shared" si="264"/>
        <v>#REF!</v>
      </c>
      <c r="AZ1211" s="12">
        <f t="shared" si="258"/>
        <v>-3304396945</v>
      </c>
      <c r="BA1211" s="12">
        <f t="shared" si="259"/>
        <v>105517103</v>
      </c>
      <c r="BB1211" s="12" t="e">
        <f t="shared" si="265"/>
        <v>#REF!</v>
      </c>
    </row>
    <row r="1212" spans="1:54">
      <c r="A1212" s="5" t="s">
        <v>2473</v>
      </c>
      <c r="B1212" s="5" t="s">
        <v>2474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266"/>
        <v>3279909564.24</v>
      </c>
      <c r="AF1212" s="9">
        <f t="shared" si="267"/>
        <v>3670377170.4</v>
      </c>
      <c r="AG1212" s="9">
        <f t="shared" si="268"/>
        <v>-391857173.51</v>
      </c>
      <c r="AH1212" s="9">
        <f t="shared" si="269"/>
        <v>-394136807.87</v>
      </c>
      <c r="AI1212" s="9">
        <f t="shared" si="270"/>
        <v>-377893006.32</v>
      </c>
      <c r="AJ1212" s="12" t="e">
        <f>#REF!-A1212</f>
        <v>#REF!</v>
      </c>
      <c r="AK1212" s="16"/>
      <c r="AL1212" s="9">
        <f t="shared" si="260"/>
        <v>393858752.05</v>
      </c>
      <c r="AM1212" s="16"/>
      <c r="AN1212" s="16"/>
      <c r="AO1212" s="16"/>
      <c r="AP1212" s="16"/>
      <c r="AQ1212" s="12" t="e">
        <f>#REF!+#REF!+#REF!</f>
        <v>#REF!</v>
      </c>
      <c r="AR1212" s="12">
        <f t="shared" si="257"/>
        <v>-3334435.93</v>
      </c>
      <c r="AS1212" s="12" t="e">
        <f>#REF!-AU1212+#REF!+#REF!</f>
        <v>#REF!</v>
      </c>
      <c r="AT1212" s="12" t="e">
        <f>AS1212-VLOOKUP(A1212,[1]选股结果!$A$2:$BJ$3005,48,FALSE)*0.08</f>
        <v>#REF!</v>
      </c>
      <c r="AU1212" s="12">
        <f t="shared" si="261"/>
        <v>-16243801.55</v>
      </c>
      <c r="AV1212" s="12" t="e">
        <f>#REF!+S1212+H1212</f>
        <v>#REF!</v>
      </c>
      <c r="AW1212" s="12" t="e">
        <f t="shared" si="262"/>
        <v>#REF!</v>
      </c>
      <c r="AX1212" s="12" t="e">
        <f t="shared" si="263"/>
        <v>#REF!</v>
      </c>
      <c r="AY1212" s="12" t="e">
        <f t="shared" si="264"/>
        <v>#REF!</v>
      </c>
      <c r="AZ1212" s="12">
        <f t="shared" si="258"/>
        <v>-3556731809.85</v>
      </c>
      <c r="BA1212" s="12">
        <f t="shared" si="259"/>
        <v>-391857173.51</v>
      </c>
      <c r="BB1212" s="12" t="e">
        <f t="shared" si="265"/>
        <v>#REF!</v>
      </c>
    </row>
    <row r="1213" spans="1:54">
      <c r="A1213" s="5" t="s">
        <v>2475</v>
      </c>
      <c r="B1213" s="5" t="s">
        <v>2476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266"/>
        <v>3278358159.02</v>
      </c>
      <c r="AF1213" s="9">
        <f t="shared" si="267"/>
        <v>3345009607.36</v>
      </c>
      <c r="AG1213" s="9">
        <f t="shared" si="268"/>
        <v>-217280679.61</v>
      </c>
      <c r="AH1213" s="9">
        <f t="shared" si="269"/>
        <v>-198649169.39</v>
      </c>
      <c r="AI1213" s="9">
        <f t="shared" si="270"/>
        <v>-175385006.17</v>
      </c>
      <c r="AJ1213" s="12" t="e">
        <f>#REF!-A1213</f>
        <v>#REF!</v>
      </c>
      <c r="AK1213" s="16"/>
      <c r="AL1213" s="9">
        <f t="shared" si="260"/>
        <v>164815271.94</v>
      </c>
      <c r="AM1213" s="16"/>
      <c r="AN1213" s="16"/>
      <c r="AO1213" s="16"/>
      <c r="AP1213" s="16"/>
      <c r="AQ1213" s="12" t="e">
        <f>#REF!+#REF!+#REF!</f>
        <v>#REF!</v>
      </c>
      <c r="AR1213" s="12">
        <f t="shared" si="257"/>
        <v>-19459617.81</v>
      </c>
      <c r="AS1213" s="12" t="e">
        <f>#REF!-AU1213+#REF!+#REF!</f>
        <v>#REF!</v>
      </c>
      <c r="AT1213" s="12" t="e">
        <f>AS1213-VLOOKUP(A1213,[1]选股结果!$A$2:$BJ$3005,48,FALSE)*0.08</f>
        <v>#REF!</v>
      </c>
      <c r="AU1213" s="12">
        <f t="shared" si="261"/>
        <v>-23264163.22</v>
      </c>
      <c r="AV1213" s="12" t="e">
        <f>#REF!+S1213+H1213</f>
        <v>#REF!</v>
      </c>
      <c r="AW1213" s="12" t="e">
        <f t="shared" si="262"/>
        <v>#REF!</v>
      </c>
      <c r="AX1213" s="12" t="e">
        <f t="shared" si="263"/>
        <v>#REF!</v>
      </c>
      <c r="AY1213" s="12" t="e">
        <f t="shared" si="264"/>
        <v>#REF!</v>
      </c>
      <c r="AZ1213" s="12">
        <f t="shared" si="258"/>
        <v>-3348714431.59</v>
      </c>
      <c r="BA1213" s="12">
        <f t="shared" si="259"/>
        <v>-217280679.61</v>
      </c>
      <c r="BB1213" s="12" t="e">
        <f t="shared" si="265"/>
        <v>#REF!</v>
      </c>
    </row>
    <row r="1214" spans="1:54">
      <c r="A1214" s="5" t="s">
        <v>2477</v>
      </c>
      <c r="B1214" s="5" t="s">
        <v>2478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266"/>
        <v>3277357989.58</v>
      </c>
      <c r="AF1214" s="9">
        <f t="shared" si="267"/>
        <v>2749887127.87</v>
      </c>
      <c r="AG1214" s="9">
        <f t="shared" si="268"/>
        <v>482481356.26</v>
      </c>
      <c r="AH1214" s="9">
        <f t="shared" si="269"/>
        <v>480038755.58</v>
      </c>
      <c r="AI1214" s="9">
        <f t="shared" si="270"/>
        <v>346477000.12</v>
      </c>
      <c r="AJ1214" s="12" t="e">
        <f>#REF!-A1214</f>
        <v>#REF!</v>
      </c>
      <c r="AK1214" s="16"/>
      <c r="AL1214" s="9">
        <f t="shared" si="260"/>
        <v>235832208.73</v>
      </c>
      <c r="AM1214" s="16"/>
      <c r="AN1214" s="16"/>
      <c r="AO1214" s="16"/>
      <c r="AP1214" s="16"/>
      <c r="AQ1214" s="12" t="e">
        <f>#REF!+#REF!+#REF!</f>
        <v>#REF!</v>
      </c>
      <c r="AR1214" s="12">
        <f t="shared" si="257"/>
        <v>-273217.63</v>
      </c>
      <c r="AS1214" s="12" t="e">
        <f>#REF!-AU1214+#REF!+#REF!</f>
        <v>#REF!</v>
      </c>
      <c r="AT1214" s="12" t="e">
        <f>AS1214-VLOOKUP(A1214,[1]选股结果!$A$2:$BJ$3005,48,FALSE)*0.08</f>
        <v>#REF!</v>
      </c>
      <c r="AU1214" s="12">
        <f t="shared" si="261"/>
        <v>133561755.46</v>
      </c>
      <c r="AV1214" s="12" t="e">
        <f>#REF!+S1214+H1214</f>
        <v>#REF!</v>
      </c>
      <c r="AW1214" s="12" t="e">
        <f t="shared" si="262"/>
        <v>#REF!</v>
      </c>
      <c r="AX1214" s="12" t="e">
        <f t="shared" si="263"/>
        <v>#REF!</v>
      </c>
      <c r="AY1214" s="12" t="e">
        <f t="shared" si="264"/>
        <v>#REF!</v>
      </c>
      <c r="AZ1214" s="12">
        <f t="shared" si="258"/>
        <v>-3456239888.9</v>
      </c>
      <c r="BA1214" s="12">
        <f t="shared" si="259"/>
        <v>482481356.26</v>
      </c>
      <c r="BB1214" s="12" t="e">
        <f t="shared" si="265"/>
        <v>#REF!</v>
      </c>
    </row>
    <row r="1215" spans="1:54">
      <c r="A1215" s="5" t="s">
        <v>2479</v>
      </c>
      <c r="B1215" s="5" t="s">
        <v>2480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266"/>
        <v>3272769509.2</v>
      </c>
      <c r="AF1215" s="9">
        <f t="shared" si="267"/>
        <v>2748780211.74</v>
      </c>
      <c r="AG1215" s="9">
        <f t="shared" si="268"/>
        <v>503169342.39</v>
      </c>
      <c r="AH1215" s="9">
        <f t="shared" si="269"/>
        <v>504108418.9</v>
      </c>
      <c r="AI1215" s="9">
        <f t="shared" si="270"/>
        <v>406407289.3</v>
      </c>
      <c r="AJ1215" s="12" t="e">
        <f>#REF!-A1215</f>
        <v>#REF!</v>
      </c>
      <c r="AK1215" s="16"/>
      <c r="AL1215" s="9">
        <f t="shared" si="260"/>
        <v>416213075.73</v>
      </c>
      <c r="AM1215" s="16"/>
      <c r="AN1215" s="16"/>
      <c r="AO1215" s="16"/>
      <c r="AP1215" s="16"/>
      <c r="AQ1215" s="12" t="e">
        <f>#REF!+#REF!+#REF!</f>
        <v>#REF!</v>
      </c>
      <c r="AR1215" s="12">
        <f t="shared" si="257"/>
        <v>-3290681.49</v>
      </c>
      <c r="AS1215" s="12" t="e">
        <f>#REF!-AU1215+#REF!+#REF!</f>
        <v>#REF!</v>
      </c>
      <c r="AT1215" s="12" t="e">
        <f>AS1215-VLOOKUP(A1215,[1]选股结果!$A$2:$BJ$3005,48,FALSE)*0.08</f>
        <v>#REF!</v>
      </c>
      <c r="AU1215" s="12">
        <f t="shared" si="261"/>
        <v>97701129.6</v>
      </c>
      <c r="AV1215" s="12" t="e">
        <f>#REF!+S1215+H1215</f>
        <v>#REF!</v>
      </c>
      <c r="AW1215" s="12" t="e">
        <f t="shared" si="262"/>
        <v>#REF!</v>
      </c>
      <c r="AX1215" s="12" t="e">
        <f t="shared" si="263"/>
        <v>#REF!</v>
      </c>
      <c r="AY1215" s="12" t="e">
        <f t="shared" si="264"/>
        <v>#REF!</v>
      </c>
      <c r="AZ1215" s="12">
        <f t="shared" si="258"/>
        <v>-3447040828.52</v>
      </c>
      <c r="BA1215" s="12">
        <f t="shared" si="259"/>
        <v>503169342.39</v>
      </c>
      <c r="BB1215" s="12" t="e">
        <f t="shared" si="265"/>
        <v>#REF!</v>
      </c>
    </row>
    <row r="1216" spans="1:54">
      <c r="A1216" s="5" t="s">
        <v>2481</v>
      </c>
      <c r="B1216" s="5" t="s">
        <v>2482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266"/>
        <v>3267141198.88</v>
      </c>
      <c r="AF1216" s="9">
        <f t="shared" si="267"/>
        <v>3253554569.3</v>
      </c>
      <c r="AG1216" s="9">
        <f t="shared" si="268"/>
        <v>278232106.47</v>
      </c>
      <c r="AH1216" s="9">
        <f t="shared" si="269"/>
        <v>274933438.88</v>
      </c>
      <c r="AI1216" s="9">
        <f t="shared" si="270"/>
        <v>273308988.61</v>
      </c>
      <c r="AJ1216" s="12" t="e">
        <f>#REF!-A1216</f>
        <v>#REF!</v>
      </c>
      <c r="AK1216" s="16"/>
      <c r="AL1216" s="9">
        <f t="shared" si="260"/>
        <v>205575623.52</v>
      </c>
      <c r="AM1216" s="16"/>
      <c r="AN1216" s="16"/>
      <c r="AO1216" s="16"/>
      <c r="AP1216" s="16"/>
      <c r="AQ1216" s="12" t="e">
        <f>#REF!+#REF!+#REF!</f>
        <v>#REF!</v>
      </c>
      <c r="AR1216" s="12">
        <f t="shared" si="257"/>
        <v>-2155746.32</v>
      </c>
      <c r="AS1216" s="12" t="e">
        <f>#REF!-AU1216+#REF!+#REF!</f>
        <v>#REF!</v>
      </c>
      <c r="AT1216" s="12" t="e">
        <f>AS1216-VLOOKUP(A1216,[1]选股结果!$A$2:$BJ$3005,48,FALSE)*0.08</f>
        <v>#REF!</v>
      </c>
      <c r="AU1216" s="12">
        <f t="shared" si="261"/>
        <v>1624450.26999998</v>
      </c>
      <c r="AV1216" s="12" t="e">
        <f>#REF!+S1216+H1216</f>
        <v>#REF!</v>
      </c>
      <c r="AW1216" s="12" t="e">
        <f t="shared" si="262"/>
        <v>#REF!</v>
      </c>
      <c r="AX1216" s="12" t="e">
        <f t="shared" si="263"/>
        <v>#REF!</v>
      </c>
      <c r="AY1216" s="12" t="e">
        <f t="shared" si="264"/>
        <v>#REF!</v>
      </c>
      <c r="AZ1216" s="12">
        <f t="shared" si="258"/>
        <v>-3287283398.85</v>
      </c>
      <c r="BA1216" s="12">
        <f t="shared" si="259"/>
        <v>278232106.47</v>
      </c>
      <c r="BB1216" s="12" t="e">
        <f t="shared" si="265"/>
        <v>#REF!</v>
      </c>
    </row>
    <row r="1217" spans="1:54">
      <c r="A1217" s="5" t="s">
        <v>2483</v>
      </c>
      <c r="B1217" s="5" t="s">
        <v>2484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266"/>
        <v>3266250974.72</v>
      </c>
      <c r="AF1217" s="9">
        <f t="shared" si="267"/>
        <v>3150298642.47</v>
      </c>
      <c r="AG1217" s="9">
        <f t="shared" si="268"/>
        <v>493672830.95</v>
      </c>
      <c r="AH1217" s="9">
        <f t="shared" si="269"/>
        <v>497836630.52</v>
      </c>
      <c r="AI1217" s="9">
        <f t="shared" si="270"/>
        <v>466006777.26</v>
      </c>
      <c r="AJ1217" s="12" t="e">
        <f>#REF!-A1217</f>
        <v>#REF!</v>
      </c>
      <c r="AK1217" s="16"/>
      <c r="AL1217" s="9">
        <f t="shared" si="260"/>
        <v>286911871.57</v>
      </c>
      <c r="AM1217" s="16"/>
      <c r="AN1217" s="16"/>
      <c r="AO1217" s="16"/>
      <c r="AP1217" s="16"/>
      <c r="AQ1217" s="12" t="e">
        <f>#REF!+#REF!+#REF!</f>
        <v>#REF!</v>
      </c>
      <c r="AR1217" s="12">
        <f t="shared" si="257"/>
        <v>-6987854.4</v>
      </c>
      <c r="AS1217" s="12" t="e">
        <f>#REF!-AU1217+#REF!+#REF!</f>
        <v>#REF!</v>
      </c>
      <c r="AT1217" s="12" t="e">
        <f>AS1217-VLOOKUP(A1217,[1]选股结果!$A$2:$BJ$3005,48,FALSE)*0.08</f>
        <v>#REF!</v>
      </c>
      <c r="AU1217" s="12">
        <f t="shared" si="261"/>
        <v>31829853.26</v>
      </c>
      <c r="AV1217" s="12" t="e">
        <f>#REF!+S1217+H1217</f>
        <v>#REF!</v>
      </c>
      <c r="AW1217" s="12" t="e">
        <f t="shared" si="262"/>
        <v>#REF!</v>
      </c>
      <c r="AX1217" s="12" t="e">
        <f t="shared" si="263"/>
        <v>#REF!</v>
      </c>
      <c r="AY1217" s="12" t="e">
        <f t="shared" si="264"/>
        <v>#REF!</v>
      </c>
      <c r="AZ1217" s="12">
        <f t="shared" si="258"/>
        <v>-3451669617.38</v>
      </c>
      <c r="BA1217" s="12">
        <f t="shared" si="259"/>
        <v>493672830.95</v>
      </c>
      <c r="BB1217" s="12" t="e">
        <f t="shared" si="265"/>
        <v>#REF!</v>
      </c>
    </row>
    <row r="1218" spans="1:54">
      <c r="A1218" s="5" t="s">
        <v>2485</v>
      </c>
      <c r="B1218" s="5" t="s">
        <v>2486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266"/>
        <v>3264565000</v>
      </c>
      <c r="AF1218" s="9">
        <f t="shared" si="267"/>
        <v>2643707000</v>
      </c>
      <c r="AG1218" s="9">
        <f t="shared" si="268"/>
        <v>618782000</v>
      </c>
      <c r="AH1218" s="9">
        <f t="shared" si="269"/>
        <v>616042000</v>
      </c>
      <c r="AI1218" s="9">
        <f t="shared" si="270"/>
        <v>503978000</v>
      </c>
      <c r="AJ1218" s="12" t="e">
        <f>#REF!-A1218</f>
        <v>#REF!</v>
      </c>
      <c r="AK1218" s="16"/>
      <c r="AL1218" s="9">
        <f t="shared" si="260"/>
        <v>179348000</v>
      </c>
      <c r="AM1218" s="16"/>
      <c r="AN1218" s="16"/>
      <c r="AO1218" s="16"/>
      <c r="AP1218" s="16"/>
      <c r="AQ1218" s="12" t="e">
        <f>#REF!+#REF!+#REF!</f>
        <v>#REF!</v>
      </c>
      <c r="AR1218" s="12">
        <f t="shared" ref="AR1218:AR1281" si="271">AA1218-AB1218</f>
        <v>-674000</v>
      </c>
      <c r="AS1218" s="12" t="e">
        <f>#REF!-AU1218+#REF!+#REF!</f>
        <v>#REF!</v>
      </c>
      <c r="AT1218" s="12" t="e">
        <f>AS1218-VLOOKUP(A1218,[1]选股结果!$A$2:$BJ$3005,48,FALSE)*0.08</f>
        <v>#REF!</v>
      </c>
      <c r="AU1218" s="12">
        <f t="shared" si="261"/>
        <v>112064000</v>
      </c>
      <c r="AV1218" s="12" t="e">
        <f>#REF!+S1218+H1218</f>
        <v>#REF!</v>
      </c>
      <c r="AW1218" s="12" t="e">
        <f t="shared" si="262"/>
        <v>#REF!</v>
      </c>
      <c r="AX1218" s="12" t="e">
        <f t="shared" si="263"/>
        <v>#REF!</v>
      </c>
      <c r="AY1218" s="12" t="e">
        <f t="shared" si="264"/>
        <v>#REF!</v>
      </c>
      <c r="AZ1218" s="12">
        <f t="shared" ref="AZ1218:AZ1281" si="272">O1218-S1218-AA1218-AB1218-AC1218-AD1218+AK1218-AE1218</f>
        <v>-3531505000</v>
      </c>
      <c r="BA1218" s="12">
        <f t="shared" ref="BA1218:BA1281" si="273">AG1218</f>
        <v>618782000</v>
      </c>
      <c r="BB1218" s="12" t="e">
        <f t="shared" si="265"/>
        <v>#REF!</v>
      </c>
    </row>
    <row r="1219" spans="1:54">
      <c r="A1219" s="5" t="s">
        <v>2487</v>
      </c>
      <c r="B1219" s="5" t="s">
        <v>2488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266"/>
        <v>3263813828.88</v>
      </c>
      <c r="AF1219" s="9">
        <f t="shared" si="267"/>
        <v>3046894314.4</v>
      </c>
      <c r="AG1219" s="9">
        <f t="shared" si="268"/>
        <v>231049789.32</v>
      </c>
      <c r="AH1219" s="9">
        <f t="shared" si="269"/>
        <v>229170771.93</v>
      </c>
      <c r="AI1219" s="9">
        <f t="shared" si="270"/>
        <v>208225639.81</v>
      </c>
      <c r="AJ1219" s="12" t="e">
        <f>#REF!-A1219</f>
        <v>#REF!</v>
      </c>
      <c r="AK1219" s="16"/>
      <c r="AL1219" s="9">
        <f t="shared" ref="AL1219:AL1282" si="274">O1219+P1219+Q1219+Y1219-AB1219+AC1219</f>
        <v>317182257.47</v>
      </c>
      <c r="AM1219" s="16"/>
      <c r="AN1219" s="16"/>
      <c r="AO1219" s="16"/>
      <c r="AP1219" s="16"/>
      <c r="AQ1219" s="12" t="e">
        <f>#REF!+#REF!+#REF!</f>
        <v>#REF!</v>
      </c>
      <c r="AR1219" s="12">
        <f t="shared" si="271"/>
        <v>-232184.78</v>
      </c>
      <c r="AS1219" s="12" t="e">
        <f>#REF!-AU1219+#REF!+#REF!</f>
        <v>#REF!</v>
      </c>
      <c r="AT1219" s="12" t="e">
        <f>AS1219-VLOOKUP(A1219,[1]选股结果!$A$2:$BJ$3005,48,FALSE)*0.08</f>
        <v>#REF!</v>
      </c>
      <c r="AU1219" s="12">
        <f t="shared" ref="AU1219:AU1282" si="275">AH1219-AI1219</f>
        <v>20945132.12</v>
      </c>
      <c r="AV1219" s="12" t="e">
        <f>#REF!+S1219+H1219</f>
        <v>#REF!</v>
      </c>
      <c r="AW1219" s="12" t="e">
        <f t="shared" ref="AW1219:AW1282" si="276">AV1219-AU1219</f>
        <v>#REF!</v>
      </c>
      <c r="AX1219" s="12" t="e">
        <f t="shared" ref="AX1219:AX1282" si="277">AV1219-H1219</f>
        <v>#REF!</v>
      </c>
      <c r="AY1219" s="12" t="e">
        <f t="shared" ref="AY1219:AY1282" si="278">AV1219-H1219-AU1219</f>
        <v>#REF!</v>
      </c>
      <c r="AZ1219" s="12">
        <f t="shared" si="272"/>
        <v>-3292050398.8</v>
      </c>
      <c r="BA1219" s="12">
        <f t="shared" si="273"/>
        <v>231049789.32</v>
      </c>
      <c r="BB1219" s="12" t="e">
        <f t="shared" ref="BB1219:BB1282" si="279">AF1219-AG1219+AH1219+AI1219-AJ1219+AL1219+AM1219-AO1219+AN1219</f>
        <v>#REF!</v>
      </c>
    </row>
    <row r="1220" spans="1:54">
      <c r="A1220" s="5" t="s">
        <v>2489</v>
      </c>
      <c r="B1220" s="5" t="s">
        <v>2490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266"/>
        <v>3257820875.48</v>
      </c>
      <c r="AF1220" s="9">
        <f t="shared" si="267"/>
        <v>3012203952.67</v>
      </c>
      <c r="AG1220" s="9">
        <f t="shared" si="268"/>
        <v>211531690.07</v>
      </c>
      <c r="AH1220" s="9">
        <f t="shared" si="269"/>
        <v>211494817.29</v>
      </c>
      <c r="AI1220" s="9">
        <f t="shared" si="270"/>
        <v>170693139.11</v>
      </c>
      <c r="AJ1220" s="12" t="e">
        <f>#REF!-A1220</f>
        <v>#REF!</v>
      </c>
      <c r="AK1220" s="16"/>
      <c r="AL1220" s="9">
        <f t="shared" si="274"/>
        <v>169209124.35</v>
      </c>
      <c r="AM1220" s="16"/>
      <c r="AN1220" s="16"/>
      <c r="AO1220" s="16"/>
      <c r="AP1220" s="16"/>
      <c r="AQ1220" s="12" t="e">
        <f>#REF!+#REF!+#REF!</f>
        <v>#REF!</v>
      </c>
      <c r="AR1220" s="12">
        <f t="shared" si="271"/>
        <v>-414746.23</v>
      </c>
      <c r="AS1220" s="12" t="e">
        <f>#REF!-AU1220+#REF!+#REF!</f>
        <v>#REF!</v>
      </c>
      <c r="AT1220" s="12" t="e">
        <f>AS1220-VLOOKUP(A1220,[1]选股结果!$A$2:$BJ$3005,48,FALSE)*0.08</f>
        <v>#REF!</v>
      </c>
      <c r="AU1220" s="12">
        <f t="shared" si="275"/>
        <v>40801678.18</v>
      </c>
      <c r="AV1220" s="12" t="e">
        <f>#REF!+S1220+H1220</f>
        <v>#REF!</v>
      </c>
      <c r="AW1220" s="12" t="e">
        <f t="shared" si="276"/>
        <v>#REF!</v>
      </c>
      <c r="AX1220" s="12" t="e">
        <f t="shared" si="277"/>
        <v>#REF!</v>
      </c>
      <c r="AY1220" s="12" t="e">
        <f t="shared" si="278"/>
        <v>#REF!</v>
      </c>
      <c r="AZ1220" s="12">
        <f t="shared" si="272"/>
        <v>-3310053622.27</v>
      </c>
      <c r="BA1220" s="12">
        <f t="shared" si="273"/>
        <v>211531690.07</v>
      </c>
      <c r="BB1220" s="12" t="e">
        <f t="shared" si="279"/>
        <v>#REF!</v>
      </c>
    </row>
    <row r="1221" spans="1:54">
      <c r="A1221" s="5" t="s">
        <v>2491</v>
      </c>
      <c r="B1221" s="5" t="s">
        <v>2492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266"/>
        <v>3250780980.49</v>
      </c>
      <c r="AF1221" s="9">
        <f t="shared" si="267"/>
        <v>2911027150.86</v>
      </c>
      <c r="AG1221" s="9">
        <f t="shared" si="268"/>
        <v>320633276.05</v>
      </c>
      <c r="AH1221" s="9">
        <f t="shared" si="269"/>
        <v>240914168.76</v>
      </c>
      <c r="AI1221" s="9">
        <f t="shared" si="270"/>
        <v>221362761.77</v>
      </c>
      <c r="AJ1221" s="12" t="e">
        <f>#REF!-A1221</f>
        <v>#REF!</v>
      </c>
      <c r="AK1221" s="16"/>
      <c r="AL1221" s="9">
        <f t="shared" si="274"/>
        <v>397623732.51</v>
      </c>
      <c r="AM1221" s="16"/>
      <c r="AN1221" s="16"/>
      <c r="AO1221" s="16"/>
      <c r="AP1221" s="16"/>
      <c r="AQ1221" s="12" t="e">
        <f>#REF!+#REF!+#REF!</f>
        <v>#REF!</v>
      </c>
      <c r="AR1221" s="12">
        <f t="shared" si="271"/>
        <v>-1004.05</v>
      </c>
      <c r="AS1221" s="12" t="e">
        <f>#REF!-AU1221+#REF!+#REF!</f>
        <v>#REF!</v>
      </c>
      <c r="AT1221" s="12" t="e">
        <f>AS1221-VLOOKUP(A1221,[1]选股结果!$A$2:$BJ$3005,48,FALSE)*0.08</f>
        <v>#REF!</v>
      </c>
      <c r="AU1221" s="12">
        <f t="shared" si="275"/>
        <v>19551406.99</v>
      </c>
      <c r="AV1221" s="12" t="e">
        <f>#REF!+S1221+H1221</f>
        <v>#REF!</v>
      </c>
      <c r="AW1221" s="12" t="e">
        <f t="shared" si="276"/>
        <v>#REF!</v>
      </c>
      <c r="AX1221" s="12" t="e">
        <f t="shared" si="277"/>
        <v>#REF!</v>
      </c>
      <c r="AY1221" s="12" t="e">
        <f t="shared" si="278"/>
        <v>#REF!</v>
      </c>
      <c r="AZ1221" s="12">
        <f t="shared" si="272"/>
        <v>-3322332852.38</v>
      </c>
      <c r="BA1221" s="12">
        <f t="shared" si="273"/>
        <v>320633276.05</v>
      </c>
      <c r="BB1221" s="12" t="e">
        <f t="shared" si="279"/>
        <v>#REF!</v>
      </c>
    </row>
    <row r="1222" spans="1:54">
      <c r="A1222" s="5" t="s">
        <v>2493</v>
      </c>
      <c r="B1222" s="5" t="s">
        <v>2494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266"/>
        <v>3249495852.81</v>
      </c>
      <c r="AF1222" s="9">
        <f t="shared" si="267"/>
        <v>3140489028.14</v>
      </c>
      <c r="AG1222" s="9">
        <f t="shared" si="268"/>
        <v>328525478.57</v>
      </c>
      <c r="AH1222" s="9">
        <f t="shared" si="269"/>
        <v>327514271.03</v>
      </c>
      <c r="AI1222" s="9">
        <f t="shared" si="270"/>
        <v>256516751.54</v>
      </c>
      <c r="AJ1222" s="12" t="e">
        <f>#REF!-A1222</f>
        <v>#REF!</v>
      </c>
      <c r="AK1222" s="16"/>
      <c r="AL1222" s="9">
        <f t="shared" si="274"/>
        <v>122879790.96</v>
      </c>
      <c r="AM1222" s="16"/>
      <c r="AN1222" s="16"/>
      <c r="AO1222" s="16"/>
      <c r="AP1222" s="16"/>
      <c r="AQ1222" s="12" t="e">
        <f>#REF!+#REF!+#REF!</f>
        <v>#REF!</v>
      </c>
      <c r="AR1222" s="12">
        <f t="shared" si="271"/>
        <v>-121100.1</v>
      </c>
      <c r="AS1222" s="12" t="e">
        <f>#REF!-AU1222+#REF!+#REF!</f>
        <v>#REF!</v>
      </c>
      <c r="AT1222" s="12" t="e">
        <f>AS1222-VLOOKUP(A1222,[1]选股结果!$A$2:$BJ$3005,48,FALSE)*0.08</f>
        <v>#REF!</v>
      </c>
      <c r="AU1222" s="12">
        <f t="shared" si="275"/>
        <v>70997519.49</v>
      </c>
      <c r="AV1222" s="12" t="e">
        <f>#REF!+S1222+H1222</f>
        <v>#REF!</v>
      </c>
      <c r="AW1222" s="12" t="e">
        <f t="shared" si="276"/>
        <v>#REF!</v>
      </c>
      <c r="AX1222" s="12" t="e">
        <f t="shared" si="277"/>
        <v>#REF!</v>
      </c>
      <c r="AY1222" s="12" t="e">
        <f t="shared" si="278"/>
        <v>#REF!</v>
      </c>
      <c r="AZ1222" s="12">
        <f t="shared" si="272"/>
        <v>-3299836096.44</v>
      </c>
      <c r="BA1222" s="12">
        <f t="shared" si="273"/>
        <v>328525478.57</v>
      </c>
      <c r="BB1222" s="12" t="e">
        <f t="shared" si="279"/>
        <v>#REF!</v>
      </c>
    </row>
    <row r="1223" spans="1:54">
      <c r="A1223" s="5" t="s">
        <v>2495</v>
      </c>
      <c r="B1223" s="5" t="s">
        <v>2496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266"/>
        <v>3247139939.17</v>
      </c>
      <c r="AF1223" s="9">
        <f t="shared" si="267"/>
        <v>3083822353.14</v>
      </c>
      <c r="AG1223" s="9">
        <f t="shared" si="268"/>
        <v>215239138.64</v>
      </c>
      <c r="AH1223" s="9">
        <f t="shared" si="269"/>
        <v>217162306.8</v>
      </c>
      <c r="AI1223" s="9">
        <f t="shared" si="270"/>
        <v>190058068.22</v>
      </c>
      <c r="AJ1223" s="12" t="e">
        <f>#REF!-A1223</f>
        <v>#REF!</v>
      </c>
      <c r="AK1223" s="16"/>
      <c r="AL1223" s="9">
        <f t="shared" si="274"/>
        <v>280130362.76</v>
      </c>
      <c r="AM1223" s="16"/>
      <c r="AN1223" s="16"/>
      <c r="AO1223" s="16"/>
      <c r="AP1223" s="16"/>
      <c r="AQ1223" s="12" t="e">
        <f>#REF!+#REF!+#REF!</f>
        <v>#REF!</v>
      </c>
      <c r="AR1223" s="12">
        <f t="shared" si="271"/>
        <v>-2576875.64</v>
      </c>
      <c r="AS1223" s="12" t="e">
        <f>#REF!-AU1223+#REF!+#REF!</f>
        <v>#REF!</v>
      </c>
      <c r="AT1223" s="12" t="e">
        <f>AS1223-VLOOKUP(A1223,[1]选股结果!$A$2:$BJ$3005,48,FALSE)*0.08</f>
        <v>#REF!</v>
      </c>
      <c r="AU1223" s="12">
        <f t="shared" si="275"/>
        <v>27104238.58</v>
      </c>
      <c r="AV1223" s="12" t="e">
        <f>#REF!+S1223+H1223</f>
        <v>#REF!</v>
      </c>
      <c r="AW1223" s="12" t="e">
        <f t="shared" si="276"/>
        <v>#REF!</v>
      </c>
      <c r="AX1223" s="12" t="e">
        <f t="shared" si="277"/>
        <v>#REF!</v>
      </c>
      <c r="AY1223" s="12" t="e">
        <f t="shared" si="278"/>
        <v>#REF!</v>
      </c>
      <c r="AZ1223" s="12">
        <f t="shared" si="272"/>
        <v>-3238943487.3</v>
      </c>
      <c r="BA1223" s="12">
        <f t="shared" si="273"/>
        <v>215239138.64</v>
      </c>
      <c r="BB1223" s="12" t="e">
        <f t="shared" si="279"/>
        <v>#REF!</v>
      </c>
    </row>
    <row r="1224" spans="1:54">
      <c r="A1224" s="5" t="s">
        <v>2497</v>
      </c>
      <c r="B1224" s="5" t="s">
        <v>2498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266"/>
        <v>3246080000</v>
      </c>
      <c r="AF1224" s="9">
        <f t="shared" si="267"/>
        <v>27260000</v>
      </c>
      <c r="AG1224" s="9">
        <f t="shared" si="268"/>
        <v>2651505000</v>
      </c>
      <c r="AH1224" s="9">
        <f t="shared" si="269"/>
        <v>2650220000</v>
      </c>
      <c r="AI1224" s="9">
        <f t="shared" si="270"/>
        <v>2512057000</v>
      </c>
      <c r="AJ1224" s="12" t="e">
        <f>#REF!-A1224</f>
        <v>#REF!</v>
      </c>
      <c r="AK1224" s="16"/>
      <c r="AL1224" s="9">
        <f t="shared" si="274"/>
        <v>28545000</v>
      </c>
      <c r="AM1224" s="16"/>
      <c r="AN1224" s="16"/>
      <c r="AO1224" s="16"/>
      <c r="AP1224" s="16"/>
      <c r="AQ1224" s="12" t="e">
        <f>#REF!+#REF!+#REF!</f>
        <v>#REF!</v>
      </c>
      <c r="AR1224" s="12">
        <f t="shared" si="271"/>
        <v>-3155000</v>
      </c>
      <c r="AS1224" s="12" t="e">
        <f>#REF!-AU1224+#REF!+#REF!</f>
        <v>#REF!</v>
      </c>
      <c r="AT1224" s="12" t="e">
        <f>AS1224-VLOOKUP(A1224,[1]选股结果!$A$2:$BJ$3005,48,FALSE)*0.08</f>
        <v>#REF!</v>
      </c>
      <c r="AU1224" s="12">
        <f t="shared" si="275"/>
        <v>138163000</v>
      </c>
      <c r="AV1224" s="12" t="e">
        <f>#REF!+S1224+H1224</f>
        <v>#REF!</v>
      </c>
      <c r="AW1224" s="12" t="e">
        <f t="shared" si="276"/>
        <v>#REF!</v>
      </c>
      <c r="AX1224" s="12" t="e">
        <f t="shared" si="277"/>
        <v>#REF!</v>
      </c>
      <c r="AY1224" s="12" t="e">
        <f t="shared" si="278"/>
        <v>#REF!</v>
      </c>
      <c r="AZ1224" s="12">
        <f t="shared" si="272"/>
        <v>-3364578000</v>
      </c>
      <c r="BA1224" s="12">
        <f t="shared" si="273"/>
        <v>2651505000</v>
      </c>
      <c r="BB1224" s="12" t="e">
        <f t="shared" si="279"/>
        <v>#REF!</v>
      </c>
    </row>
    <row r="1225" spans="1:54">
      <c r="A1225" s="5" t="s">
        <v>2499</v>
      </c>
      <c r="B1225" s="5" t="s">
        <v>2500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266"/>
        <v>3244837522.22</v>
      </c>
      <c r="AF1225" s="9">
        <f t="shared" si="267"/>
        <v>3106170287.16</v>
      </c>
      <c r="AG1225" s="9">
        <f t="shared" si="268"/>
        <v>66433562.49</v>
      </c>
      <c r="AH1225" s="9">
        <f t="shared" si="269"/>
        <v>70386546.74</v>
      </c>
      <c r="AI1225" s="9">
        <f t="shared" si="270"/>
        <v>71348573.69</v>
      </c>
      <c r="AJ1225" s="12" t="e">
        <f>#REF!-A1225</f>
        <v>#REF!</v>
      </c>
      <c r="AK1225" s="16"/>
      <c r="AL1225" s="9">
        <f t="shared" si="274"/>
        <v>244633808.89</v>
      </c>
      <c r="AM1225" s="16"/>
      <c r="AN1225" s="16"/>
      <c r="AO1225" s="16"/>
      <c r="AP1225" s="16"/>
      <c r="AQ1225" s="12" t="e">
        <f>#REF!+#REF!+#REF!</f>
        <v>#REF!</v>
      </c>
      <c r="AR1225" s="12">
        <f t="shared" si="271"/>
        <v>-5089111.82</v>
      </c>
      <c r="AS1225" s="12" t="e">
        <f>#REF!-AU1225+#REF!+#REF!</f>
        <v>#REF!</v>
      </c>
      <c r="AT1225" s="12" t="e">
        <f>AS1225-VLOOKUP(A1225,[1]选股结果!$A$2:$BJ$3005,48,FALSE)*0.08</f>
        <v>#REF!</v>
      </c>
      <c r="AU1225" s="12">
        <f t="shared" si="275"/>
        <v>-962026.950000003</v>
      </c>
      <c r="AV1225" s="12" t="e">
        <f>#REF!+S1225+H1225</f>
        <v>#REF!</v>
      </c>
      <c r="AW1225" s="12" t="e">
        <f t="shared" si="276"/>
        <v>#REF!</v>
      </c>
      <c r="AX1225" s="12" t="e">
        <f t="shared" si="277"/>
        <v>#REF!</v>
      </c>
      <c r="AY1225" s="12" t="e">
        <f t="shared" si="278"/>
        <v>#REF!</v>
      </c>
      <c r="AZ1225" s="12">
        <f t="shared" si="272"/>
        <v>-3276322758.76</v>
      </c>
      <c r="BA1225" s="12">
        <f t="shared" si="273"/>
        <v>66433562.49</v>
      </c>
      <c r="BB1225" s="12" t="e">
        <f t="shared" si="279"/>
        <v>#REF!</v>
      </c>
    </row>
    <row r="1226" spans="1:54">
      <c r="A1226" s="5" t="s">
        <v>2501</v>
      </c>
      <c r="B1226" s="5" t="s">
        <v>2502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266"/>
        <v>3240338266.6</v>
      </c>
      <c r="AF1226" s="9">
        <f t="shared" si="267"/>
        <v>3151177623.63</v>
      </c>
      <c r="AG1226" s="9">
        <f t="shared" si="268"/>
        <v>79917047.7099998</v>
      </c>
      <c r="AH1226" s="9">
        <f t="shared" si="269"/>
        <v>75645194.0099998</v>
      </c>
      <c r="AI1226" s="9">
        <f t="shared" si="270"/>
        <v>44399965.5399998</v>
      </c>
      <c r="AJ1226" s="12" t="e">
        <f>#REF!-A1226</f>
        <v>#REF!</v>
      </c>
      <c r="AK1226" s="16"/>
      <c r="AL1226" s="9">
        <f t="shared" si="274"/>
        <v>156787268.22</v>
      </c>
      <c r="AM1226" s="16"/>
      <c r="AN1226" s="16"/>
      <c r="AO1226" s="16"/>
      <c r="AP1226" s="16"/>
      <c r="AQ1226" s="12" t="e">
        <f>#REF!+#REF!+#REF!</f>
        <v>#REF!</v>
      </c>
      <c r="AR1226" s="12">
        <f t="shared" si="271"/>
        <v>-61465.31</v>
      </c>
      <c r="AS1226" s="12" t="e">
        <f>#REF!-AU1226+#REF!+#REF!</f>
        <v>#REF!</v>
      </c>
      <c r="AT1226" s="12" t="e">
        <f>AS1226-VLOOKUP(A1226,[1]选股结果!$A$2:$BJ$3005,48,FALSE)*0.08</f>
        <v>#REF!</v>
      </c>
      <c r="AU1226" s="12">
        <f t="shared" si="275"/>
        <v>31245228.47</v>
      </c>
      <c r="AV1226" s="12" t="e">
        <f>#REF!+S1226+H1226</f>
        <v>#REF!</v>
      </c>
      <c r="AW1226" s="12" t="e">
        <f t="shared" si="276"/>
        <v>#REF!</v>
      </c>
      <c r="AX1226" s="12" t="e">
        <f t="shared" si="277"/>
        <v>#REF!</v>
      </c>
      <c r="AY1226" s="12" t="e">
        <f t="shared" si="278"/>
        <v>#REF!</v>
      </c>
      <c r="AZ1226" s="12">
        <f t="shared" si="272"/>
        <v>-3327833816.6</v>
      </c>
      <c r="BA1226" s="12">
        <f t="shared" si="273"/>
        <v>79917047.7099998</v>
      </c>
      <c r="BB1226" s="12" t="e">
        <f t="shared" si="279"/>
        <v>#REF!</v>
      </c>
    </row>
    <row r="1227" spans="1:54">
      <c r="A1227" s="5" t="s">
        <v>2503</v>
      </c>
      <c r="B1227" s="5" t="s">
        <v>2504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280">C1227</f>
        <v>3240120082.47</v>
      </c>
      <c r="AF1227" s="9">
        <f t="shared" ref="AF1227:AF1290" si="281">(G1227+O1227+P1227+Q1227+R1227)+S1227</f>
        <v>2780731366.26</v>
      </c>
      <c r="AG1227" s="9">
        <f t="shared" ref="AG1227:AG1290" si="282">AE1227-AF1227+T1227+V1227+W1227-X1227-Y1227+Z1227+AA1227</f>
        <v>509884767.18</v>
      </c>
      <c r="AH1227" s="9">
        <f t="shared" ref="AH1227:AH1290" si="283">AG1227+AB1227-AC1227</f>
        <v>525910716.11</v>
      </c>
      <c r="AI1227" s="9">
        <f t="shared" ref="AI1227:AI1290" si="284">AH1227-AD1227</f>
        <v>451084035.78</v>
      </c>
      <c r="AJ1227" s="12" t="e">
        <f>#REF!-A1227</f>
        <v>#REF!</v>
      </c>
      <c r="AK1227" s="16"/>
      <c r="AL1227" s="9">
        <f t="shared" si="274"/>
        <v>329352596.94</v>
      </c>
      <c r="AM1227" s="16"/>
      <c r="AN1227" s="16"/>
      <c r="AO1227" s="16"/>
      <c r="AP1227" s="16"/>
      <c r="AQ1227" s="12" t="e">
        <f>#REF!+#REF!+#REF!</f>
        <v>#REF!</v>
      </c>
      <c r="AR1227" s="12">
        <f t="shared" si="271"/>
        <v>-16089382.3</v>
      </c>
      <c r="AS1227" s="12" t="e">
        <f>#REF!-AU1227+#REF!+#REF!</f>
        <v>#REF!</v>
      </c>
      <c r="AT1227" s="12" t="e">
        <f>AS1227-VLOOKUP(A1227,[1]选股结果!$A$2:$BJ$3005,48,FALSE)*0.08</f>
        <v>#REF!</v>
      </c>
      <c r="AU1227" s="12">
        <f t="shared" si="275"/>
        <v>74826680.33</v>
      </c>
      <c r="AV1227" s="12" t="e">
        <f>#REF!+S1227+H1227</f>
        <v>#REF!</v>
      </c>
      <c r="AW1227" s="12" t="e">
        <f t="shared" si="276"/>
        <v>#REF!</v>
      </c>
      <c r="AX1227" s="12" t="e">
        <f t="shared" si="277"/>
        <v>#REF!</v>
      </c>
      <c r="AY1227" s="12" t="e">
        <f t="shared" si="278"/>
        <v>#REF!</v>
      </c>
      <c r="AZ1227" s="12">
        <f t="shared" si="272"/>
        <v>-3268827456.96</v>
      </c>
      <c r="BA1227" s="12">
        <f t="shared" si="273"/>
        <v>509884767.18</v>
      </c>
      <c r="BB1227" s="12" t="e">
        <f t="shared" si="279"/>
        <v>#REF!</v>
      </c>
    </row>
    <row r="1228" spans="1:54">
      <c r="A1228" s="5" t="s">
        <v>2505</v>
      </c>
      <c r="B1228" s="5" t="s">
        <v>2506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280"/>
        <v>3235992820.39</v>
      </c>
      <c r="AF1228" s="9">
        <f t="shared" si="281"/>
        <v>2907370506.82</v>
      </c>
      <c r="AG1228" s="9">
        <f t="shared" si="282"/>
        <v>326668721.37</v>
      </c>
      <c r="AH1228" s="9">
        <f t="shared" si="283"/>
        <v>329816822.51</v>
      </c>
      <c r="AI1228" s="9">
        <f t="shared" si="284"/>
        <v>300013931.98</v>
      </c>
      <c r="AJ1228" s="12" t="e">
        <f>#REF!-A1228</f>
        <v>#REF!</v>
      </c>
      <c r="AK1228" s="16"/>
      <c r="AL1228" s="9">
        <f t="shared" si="274"/>
        <v>191015086.46</v>
      </c>
      <c r="AM1228" s="16"/>
      <c r="AN1228" s="16"/>
      <c r="AO1228" s="16"/>
      <c r="AP1228" s="16"/>
      <c r="AQ1228" s="12" t="e">
        <f>#REF!+#REF!+#REF!</f>
        <v>#REF!</v>
      </c>
      <c r="AR1228" s="12">
        <f t="shared" si="271"/>
        <v>-4032214.69</v>
      </c>
      <c r="AS1228" s="12" t="e">
        <f>#REF!-AU1228+#REF!+#REF!</f>
        <v>#REF!</v>
      </c>
      <c r="AT1228" s="12" t="e">
        <f>AS1228-VLOOKUP(A1228,[1]选股结果!$A$2:$BJ$3005,48,FALSE)*0.08</f>
        <v>#REF!</v>
      </c>
      <c r="AU1228" s="12">
        <f t="shared" si="275"/>
        <v>29802890.53</v>
      </c>
      <c r="AV1228" s="12" t="e">
        <f>#REF!+S1228+H1228</f>
        <v>#REF!</v>
      </c>
      <c r="AW1228" s="12" t="e">
        <f t="shared" si="276"/>
        <v>#REF!</v>
      </c>
      <c r="AX1228" s="12" t="e">
        <f t="shared" si="277"/>
        <v>#REF!</v>
      </c>
      <c r="AY1228" s="12" t="e">
        <f t="shared" si="278"/>
        <v>#REF!</v>
      </c>
      <c r="AZ1228" s="12">
        <f t="shared" si="272"/>
        <v>-3410353247.25</v>
      </c>
      <c r="BA1228" s="12">
        <f t="shared" si="273"/>
        <v>326668721.37</v>
      </c>
      <c r="BB1228" s="12" t="e">
        <f t="shared" si="279"/>
        <v>#REF!</v>
      </c>
    </row>
    <row r="1229" spans="1:54">
      <c r="A1229" s="5" t="s">
        <v>2507</v>
      </c>
      <c r="B1229" s="5" t="s">
        <v>2508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280"/>
        <v>3235772579.89</v>
      </c>
      <c r="AF1229" s="9">
        <f t="shared" si="281"/>
        <v>3048301265.42</v>
      </c>
      <c r="AG1229" s="9">
        <f t="shared" si="282"/>
        <v>188119554.87</v>
      </c>
      <c r="AH1229" s="9">
        <f t="shared" si="283"/>
        <v>180725613.12</v>
      </c>
      <c r="AI1229" s="9">
        <f t="shared" si="284"/>
        <v>132062937.71</v>
      </c>
      <c r="AJ1229" s="12" t="e">
        <f>#REF!-A1229</f>
        <v>#REF!</v>
      </c>
      <c r="AK1229" s="16"/>
      <c r="AL1229" s="9">
        <f t="shared" si="274"/>
        <v>378459807.51</v>
      </c>
      <c r="AM1229" s="16"/>
      <c r="AN1229" s="16"/>
      <c r="AO1229" s="16"/>
      <c r="AP1229" s="16"/>
      <c r="AQ1229" s="12" t="e">
        <f>#REF!+#REF!+#REF!</f>
        <v>#REF!</v>
      </c>
      <c r="AR1229" s="12">
        <f t="shared" si="271"/>
        <v>-805329.76</v>
      </c>
      <c r="AS1229" s="12" t="e">
        <f>#REF!-AU1229+#REF!+#REF!</f>
        <v>#REF!</v>
      </c>
      <c r="AT1229" s="12" t="e">
        <f>AS1229-VLOOKUP(A1229,[1]选股结果!$A$2:$BJ$3005,48,FALSE)*0.08</f>
        <v>#REF!</v>
      </c>
      <c r="AU1229" s="12">
        <f t="shared" si="275"/>
        <v>48662675.41</v>
      </c>
      <c r="AV1229" s="12" t="e">
        <f>#REF!+S1229+H1229</f>
        <v>#REF!</v>
      </c>
      <c r="AW1229" s="12" t="e">
        <f t="shared" si="276"/>
        <v>#REF!</v>
      </c>
      <c r="AX1229" s="12" t="e">
        <f t="shared" si="277"/>
        <v>#REF!</v>
      </c>
      <c r="AY1229" s="12" t="e">
        <f t="shared" si="278"/>
        <v>#REF!</v>
      </c>
      <c r="AZ1229" s="12">
        <f t="shared" si="272"/>
        <v>-3338541537</v>
      </c>
      <c r="BA1229" s="12">
        <f t="shared" si="273"/>
        <v>188119554.87</v>
      </c>
      <c r="BB1229" s="12" t="e">
        <f t="shared" si="279"/>
        <v>#REF!</v>
      </c>
    </row>
    <row r="1230" spans="1:54">
      <c r="A1230" s="5" t="s">
        <v>2509</v>
      </c>
      <c r="B1230" s="5" t="s">
        <v>2510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280"/>
        <v>3232481646.48</v>
      </c>
      <c r="AF1230" s="9">
        <f t="shared" si="281"/>
        <v>2766104405.3</v>
      </c>
      <c r="AG1230" s="9">
        <f t="shared" si="282"/>
        <v>448457480.16</v>
      </c>
      <c r="AH1230" s="9">
        <f t="shared" si="283"/>
        <v>447940371.52</v>
      </c>
      <c r="AI1230" s="9">
        <f t="shared" si="284"/>
        <v>382634562.54</v>
      </c>
      <c r="AJ1230" s="12" t="e">
        <f>#REF!-A1230</f>
        <v>#REF!</v>
      </c>
      <c r="AK1230" s="16"/>
      <c r="AL1230" s="9">
        <f t="shared" si="274"/>
        <v>442863150.07</v>
      </c>
      <c r="AM1230" s="16"/>
      <c r="AN1230" s="16"/>
      <c r="AO1230" s="16"/>
      <c r="AP1230" s="16"/>
      <c r="AQ1230" s="12" t="e">
        <f>#REF!+#REF!+#REF!</f>
        <v>#REF!</v>
      </c>
      <c r="AR1230" s="12">
        <f t="shared" si="271"/>
        <v>-747966.15</v>
      </c>
      <c r="AS1230" s="12" t="e">
        <f>#REF!-AU1230+#REF!+#REF!</f>
        <v>#REF!</v>
      </c>
      <c r="AT1230" s="12" t="e">
        <f>AS1230-VLOOKUP(A1230,[1]选股结果!$A$2:$BJ$3005,48,FALSE)*0.08</f>
        <v>#REF!</v>
      </c>
      <c r="AU1230" s="12">
        <f t="shared" si="275"/>
        <v>65305808.98</v>
      </c>
      <c r="AV1230" s="12" t="e">
        <f>#REF!+S1230+H1230</f>
        <v>#REF!</v>
      </c>
      <c r="AW1230" s="12" t="e">
        <f t="shared" si="276"/>
        <v>#REF!</v>
      </c>
      <c r="AX1230" s="12" t="e">
        <f t="shared" si="277"/>
        <v>#REF!</v>
      </c>
      <c r="AY1230" s="12" t="e">
        <f t="shared" si="278"/>
        <v>#REF!</v>
      </c>
      <c r="AZ1230" s="12">
        <f t="shared" si="272"/>
        <v>-3314060108.8</v>
      </c>
      <c r="BA1230" s="12">
        <f t="shared" si="273"/>
        <v>448457480.16</v>
      </c>
      <c r="BB1230" s="12" t="e">
        <f t="shared" si="279"/>
        <v>#REF!</v>
      </c>
    </row>
    <row r="1231" spans="1:54">
      <c r="A1231" s="5" t="s">
        <v>2511</v>
      </c>
      <c r="B1231" s="5" t="s">
        <v>2512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280"/>
        <v>3231357033.46</v>
      </c>
      <c r="AF1231" s="9">
        <f t="shared" si="281"/>
        <v>3322460187.66</v>
      </c>
      <c r="AG1231" s="9">
        <f t="shared" si="282"/>
        <v>-82122797.8900008</v>
      </c>
      <c r="AH1231" s="9">
        <f t="shared" si="283"/>
        <v>-50043155.7000008</v>
      </c>
      <c r="AI1231" s="9">
        <f t="shared" si="284"/>
        <v>-79946204.5600008</v>
      </c>
      <c r="AJ1231" s="12" t="e">
        <f>#REF!-A1231</f>
        <v>#REF!</v>
      </c>
      <c r="AK1231" s="16"/>
      <c r="AL1231" s="9">
        <f t="shared" si="274"/>
        <v>197469191.74</v>
      </c>
      <c r="AM1231" s="16"/>
      <c r="AN1231" s="16"/>
      <c r="AO1231" s="16"/>
      <c r="AP1231" s="16"/>
      <c r="AQ1231" s="12" t="e">
        <f>#REF!+#REF!+#REF!</f>
        <v>#REF!</v>
      </c>
      <c r="AR1231" s="12">
        <f t="shared" si="271"/>
        <v>-34687882.03</v>
      </c>
      <c r="AS1231" s="12" t="e">
        <f>#REF!-AU1231+#REF!+#REF!</f>
        <v>#REF!</v>
      </c>
      <c r="AT1231" s="12" t="e">
        <f>AS1231-VLOOKUP(A1231,[1]选股结果!$A$2:$BJ$3005,48,FALSE)*0.08</f>
        <v>#REF!</v>
      </c>
      <c r="AU1231" s="12">
        <f t="shared" si="275"/>
        <v>29903048.86</v>
      </c>
      <c r="AV1231" s="12" t="e">
        <f>#REF!+S1231+H1231</f>
        <v>#REF!</v>
      </c>
      <c r="AW1231" s="12" t="e">
        <f t="shared" si="276"/>
        <v>#REF!</v>
      </c>
      <c r="AX1231" s="12" t="e">
        <f t="shared" si="277"/>
        <v>#REF!</v>
      </c>
      <c r="AY1231" s="12" t="e">
        <f t="shared" si="278"/>
        <v>#REF!</v>
      </c>
      <c r="AZ1231" s="12">
        <f t="shared" si="272"/>
        <v>-3326813163.03</v>
      </c>
      <c r="BA1231" s="12">
        <f t="shared" si="273"/>
        <v>-82122797.8900008</v>
      </c>
      <c r="BB1231" s="12" t="e">
        <f t="shared" si="279"/>
        <v>#REF!</v>
      </c>
    </row>
    <row r="1232" spans="1:54">
      <c r="A1232" s="5" t="s">
        <v>2513</v>
      </c>
      <c r="B1232" s="5" t="s">
        <v>2514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280"/>
        <v>3229865043.44</v>
      </c>
      <c r="AF1232" s="9">
        <f t="shared" si="281"/>
        <v>3028750934.93</v>
      </c>
      <c r="AG1232" s="9">
        <f t="shared" si="282"/>
        <v>337225037.17</v>
      </c>
      <c r="AH1232" s="9">
        <f t="shared" si="283"/>
        <v>336316364.24</v>
      </c>
      <c r="AI1232" s="9">
        <f t="shared" si="284"/>
        <v>299039308.92</v>
      </c>
      <c r="AJ1232" s="12" t="e">
        <f>#REF!-A1232</f>
        <v>#REF!</v>
      </c>
      <c r="AK1232" s="16"/>
      <c r="AL1232" s="9">
        <f t="shared" si="274"/>
        <v>609661945.81</v>
      </c>
      <c r="AM1232" s="16"/>
      <c r="AN1232" s="16"/>
      <c r="AO1232" s="16"/>
      <c r="AP1232" s="16"/>
      <c r="AQ1232" s="12" t="e">
        <f>#REF!+#REF!+#REF!</f>
        <v>#REF!</v>
      </c>
      <c r="AR1232" s="12">
        <f t="shared" si="271"/>
        <v>-1356407.46</v>
      </c>
      <c r="AS1232" s="12" t="e">
        <f>#REF!-AU1232+#REF!+#REF!</f>
        <v>#REF!</v>
      </c>
      <c r="AT1232" s="12" t="e">
        <f>AS1232-VLOOKUP(A1232,[1]选股结果!$A$2:$BJ$3005,48,FALSE)*0.08</f>
        <v>#REF!</v>
      </c>
      <c r="AU1232" s="12">
        <f t="shared" si="275"/>
        <v>37277055.32</v>
      </c>
      <c r="AV1232" s="12" t="e">
        <f>#REF!+S1232+H1232</f>
        <v>#REF!</v>
      </c>
      <c r="AW1232" s="12" t="e">
        <f t="shared" si="276"/>
        <v>#REF!</v>
      </c>
      <c r="AX1232" s="12" t="e">
        <f t="shared" si="277"/>
        <v>#REF!</v>
      </c>
      <c r="AY1232" s="12" t="e">
        <f t="shared" si="278"/>
        <v>#REF!</v>
      </c>
      <c r="AZ1232" s="12">
        <f t="shared" si="272"/>
        <v>-3248775129.59</v>
      </c>
      <c r="BA1232" s="12">
        <f t="shared" si="273"/>
        <v>337225037.17</v>
      </c>
      <c r="BB1232" s="12" t="e">
        <f t="shared" si="279"/>
        <v>#REF!</v>
      </c>
    </row>
    <row r="1233" spans="1:54">
      <c r="A1233" s="5" t="s">
        <v>2515</v>
      </c>
      <c r="B1233" s="5" t="s">
        <v>2516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280"/>
        <v>3225545813.15</v>
      </c>
      <c r="AF1233" s="9">
        <f t="shared" si="281"/>
        <v>3034250076.56</v>
      </c>
      <c r="AG1233" s="9">
        <f t="shared" si="282"/>
        <v>162255900.52</v>
      </c>
      <c r="AH1233" s="9">
        <f t="shared" si="283"/>
        <v>162898866.82</v>
      </c>
      <c r="AI1233" s="9">
        <f t="shared" si="284"/>
        <v>127660007.09</v>
      </c>
      <c r="AJ1233" s="12" t="e">
        <f>#REF!-A1233</f>
        <v>#REF!</v>
      </c>
      <c r="AK1233" s="16"/>
      <c r="AL1233" s="9">
        <f t="shared" si="274"/>
        <v>139293685.65</v>
      </c>
      <c r="AM1233" s="16"/>
      <c r="AN1233" s="16"/>
      <c r="AO1233" s="16"/>
      <c r="AP1233" s="16"/>
      <c r="AQ1233" s="12" t="e">
        <f>#REF!+#REF!+#REF!</f>
        <v>#REF!</v>
      </c>
      <c r="AR1233" s="12">
        <f t="shared" si="271"/>
        <v>-2750919.18</v>
      </c>
      <c r="AS1233" s="12" t="e">
        <f>#REF!-AU1233+#REF!+#REF!</f>
        <v>#REF!</v>
      </c>
      <c r="AT1233" s="12" t="e">
        <f>AS1233-VLOOKUP(A1233,[1]选股结果!$A$2:$BJ$3005,48,FALSE)*0.08</f>
        <v>#REF!</v>
      </c>
      <c r="AU1233" s="12">
        <f t="shared" si="275"/>
        <v>35238859.73</v>
      </c>
      <c r="AV1233" s="12" t="e">
        <f>#REF!+S1233+H1233</f>
        <v>#REF!</v>
      </c>
      <c r="AW1233" s="12" t="e">
        <f t="shared" si="276"/>
        <v>#REF!</v>
      </c>
      <c r="AX1233" s="12" t="e">
        <f t="shared" si="277"/>
        <v>#REF!</v>
      </c>
      <c r="AY1233" s="12" t="e">
        <f t="shared" si="278"/>
        <v>#REF!</v>
      </c>
      <c r="AZ1233" s="12">
        <f t="shared" si="272"/>
        <v>-3290227766.49</v>
      </c>
      <c r="BA1233" s="12">
        <f t="shared" si="273"/>
        <v>162255900.52</v>
      </c>
      <c r="BB1233" s="12" t="e">
        <f t="shared" si="279"/>
        <v>#REF!</v>
      </c>
    </row>
    <row r="1234" spans="1:54">
      <c r="A1234" s="5" t="s">
        <v>2517</v>
      </c>
      <c r="B1234" s="5" t="s">
        <v>2518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280"/>
        <v>3225232963.87</v>
      </c>
      <c r="AF1234" s="9">
        <f t="shared" si="281"/>
        <v>2601188905.89</v>
      </c>
      <c r="AG1234" s="9">
        <f t="shared" si="282"/>
        <v>615627223.33</v>
      </c>
      <c r="AH1234" s="9">
        <f t="shared" si="283"/>
        <v>615797089.25</v>
      </c>
      <c r="AI1234" s="9">
        <f t="shared" si="284"/>
        <v>517552392.74</v>
      </c>
      <c r="AJ1234" s="12" t="e">
        <f>#REF!-A1234</f>
        <v>#REF!</v>
      </c>
      <c r="AK1234" s="16"/>
      <c r="AL1234" s="9">
        <f t="shared" si="274"/>
        <v>337494483.43</v>
      </c>
      <c r="AM1234" s="16"/>
      <c r="AN1234" s="16"/>
      <c r="AO1234" s="16"/>
      <c r="AP1234" s="16"/>
      <c r="AQ1234" s="12" t="e">
        <f>#REF!+#REF!+#REF!</f>
        <v>#REF!</v>
      </c>
      <c r="AR1234" s="12">
        <f t="shared" si="271"/>
        <v>-1790077.99</v>
      </c>
      <c r="AS1234" s="12" t="e">
        <f>#REF!-AU1234+#REF!+#REF!</f>
        <v>#REF!</v>
      </c>
      <c r="AT1234" s="12" t="e">
        <f>AS1234-VLOOKUP(A1234,[1]选股结果!$A$2:$BJ$3005,48,FALSE)*0.08</f>
        <v>#REF!</v>
      </c>
      <c r="AU1234" s="12">
        <f t="shared" si="275"/>
        <v>98244696.51</v>
      </c>
      <c r="AV1234" s="12" t="e">
        <f>#REF!+S1234+H1234</f>
        <v>#REF!</v>
      </c>
      <c r="AW1234" s="12" t="e">
        <f t="shared" si="276"/>
        <v>#REF!</v>
      </c>
      <c r="AX1234" s="12" t="e">
        <f t="shared" si="277"/>
        <v>#REF!</v>
      </c>
      <c r="AY1234" s="12" t="e">
        <f t="shared" si="278"/>
        <v>#REF!</v>
      </c>
      <c r="AZ1234" s="12">
        <f t="shared" si="272"/>
        <v>-3321703384.29</v>
      </c>
      <c r="BA1234" s="12">
        <f t="shared" si="273"/>
        <v>615627223.33</v>
      </c>
      <c r="BB1234" s="12" t="e">
        <f t="shared" si="279"/>
        <v>#REF!</v>
      </c>
    </row>
    <row r="1235" spans="1:54">
      <c r="A1235" s="5" t="s">
        <v>2519</v>
      </c>
      <c r="B1235" s="5" t="s">
        <v>2520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280"/>
        <v>3216308580.46</v>
      </c>
      <c r="AF1235" s="9">
        <f t="shared" si="281"/>
        <v>3154509556.46</v>
      </c>
      <c r="AG1235" s="9">
        <f t="shared" si="282"/>
        <v>305359533.95</v>
      </c>
      <c r="AH1235" s="9">
        <f t="shared" si="283"/>
        <v>301292025.33</v>
      </c>
      <c r="AI1235" s="9">
        <f t="shared" si="284"/>
        <v>209732435.64</v>
      </c>
      <c r="AJ1235" s="12" t="e">
        <f>#REF!-A1235</f>
        <v>#REF!</v>
      </c>
      <c r="AK1235" s="16"/>
      <c r="AL1235" s="9">
        <f t="shared" si="274"/>
        <v>314812354.5</v>
      </c>
      <c r="AM1235" s="16"/>
      <c r="AN1235" s="16"/>
      <c r="AO1235" s="16"/>
      <c r="AP1235" s="16"/>
      <c r="AQ1235" s="12" t="e">
        <f>#REF!+#REF!+#REF!</f>
        <v>#REF!</v>
      </c>
      <c r="AR1235" s="12">
        <f t="shared" si="271"/>
        <v>-817411.33</v>
      </c>
      <c r="AS1235" s="12" t="e">
        <f>#REF!-AU1235+#REF!+#REF!</f>
        <v>#REF!</v>
      </c>
      <c r="AT1235" s="12" t="e">
        <f>AS1235-VLOOKUP(A1235,[1]选股结果!$A$2:$BJ$3005,48,FALSE)*0.08</f>
        <v>#REF!</v>
      </c>
      <c r="AU1235" s="12">
        <f t="shared" si="275"/>
        <v>91559589.69</v>
      </c>
      <c r="AV1235" s="12" t="e">
        <f>#REF!+S1235+H1235</f>
        <v>#REF!</v>
      </c>
      <c r="AW1235" s="12" t="e">
        <f t="shared" si="276"/>
        <v>#REF!</v>
      </c>
      <c r="AX1235" s="12" t="e">
        <f t="shared" si="277"/>
        <v>#REF!</v>
      </c>
      <c r="AY1235" s="12" t="e">
        <f t="shared" si="278"/>
        <v>#REF!</v>
      </c>
      <c r="AZ1235" s="12">
        <f t="shared" si="272"/>
        <v>-3401836044.65</v>
      </c>
      <c r="BA1235" s="12">
        <f t="shared" si="273"/>
        <v>305359533.95</v>
      </c>
      <c r="BB1235" s="12" t="e">
        <f t="shared" si="279"/>
        <v>#REF!</v>
      </c>
    </row>
    <row r="1236" spans="1:54">
      <c r="A1236" s="5" t="s">
        <v>2521</v>
      </c>
      <c r="B1236" s="5" t="s">
        <v>2522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280"/>
        <v>3213963506.95</v>
      </c>
      <c r="AF1236" s="9">
        <f t="shared" si="281"/>
        <v>3217239786.44</v>
      </c>
      <c r="AG1236" s="9">
        <f t="shared" si="282"/>
        <v>9478973.53000023</v>
      </c>
      <c r="AH1236" s="9">
        <f t="shared" si="283"/>
        <v>10053966.3000002</v>
      </c>
      <c r="AI1236" s="9">
        <f t="shared" si="284"/>
        <v>11421861.6600002</v>
      </c>
      <c r="AJ1236" s="12" t="e">
        <f>#REF!-A1236</f>
        <v>#REF!</v>
      </c>
      <c r="AK1236" s="16"/>
      <c r="AL1236" s="9">
        <f t="shared" si="274"/>
        <v>201569613.54</v>
      </c>
      <c r="AM1236" s="16"/>
      <c r="AN1236" s="16"/>
      <c r="AO1236" s="16"/>
      <c r="AP1236" s="16"/>
      <c r="AQ1236" s="12" t="e">
        <f>#REF!+#REF!+#REF!</f>
        <v>#REF!</v>
      </c>
      <c r="AR1236" s="12">
        <f t="shared" si="271"/>
        <v>-837731.13</v>
      </c>
      <c r="AS1236" s="12" t="e">
        <f>#REF!-AU1236+#REF!+#REF!</f>
        <v>#REF!</v>
      </c>
      <c r="AT1236" s="12" t="e">
        <f>AS1236-VLOOKUP(A1236,[1]选股结果!$A$2:$BJ$3005,48,FALSE)*0.08</f>
        <v>#REF!</v>
      </c>
      <c r="AU1236" s="12">
        <f t="shared" si="275"/>
        <v>-1367895.36</v>
      </c>
      <c r="AV1236" s="12" t="e">
        <f>#REF!+S1236+H1236</f>
        <v>#REF!</v>
      </c>
      <c r="AW1236" s="12" t="e">
        <f t="shared" si="276"/>
        <v>#REF!</v>
      </c>
      <c r="AX1236" s="12" t="e">
        <f t="shared" si="277"/>
        <v>#REF!</v>
      </c>
      <c r="AY1236" s="12" t="e">
        <f t="shared" si="278"/>
        <v>#REF!</v>
      </c>
      <c r="AZ1236" s="12">
        <f t="shared" si="272"/>
        <v>-3265897344.87</v>
      </c>
      <c r="BA1236" s="12">
        <f t="shared" si="273"/>
        <v>9478973.53000023</v>
      </c>
      <c r="BB1236" s="12" t="e">
        <f t="shared" si="279"/>
        <v>#REF!</v>
      </c>
    </row>
    <row r="1237" spans="1:54">
      <c r="A1237" s="5" t="s">
        <v>2523</v>
      </c>
      <c r="B1237" s="5" t="s">
        <v>2524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280"/>
        <v>3213201476.59</v>
      </c>
      <c r="AF1237" s="9">
        <f t="shared" si="281"/>
        <v>2605167043.75</v>
      </c>
      <c r="AG1237" s="9">
        <f t="shared" si="282"/>
        <v>588407500.41</v>
      </c>
      <c r="AH1237" s="9">
        <f t="shared" si="283"/>
        <v>592411186.84</v>
      </c>
      <c r="AI1237" s="9">
        <f t="shared" si="284"/>
        <v>512974341.46</v>
      </c>
      <c r="AJ1237" s="12" t="e">
        <f>#REF!-A1237</f>
        <v>#REF!</v>
      </c>
      <c r="AK1237" s="16"/>
      <c r="AL1237" s="9">
        <f t="shared" si="274"/>
        <v>276132607.44</v>
      </c>
      <c r="AM1237" s="16"/>
      <c r="AN1237" s="16"/>
      <c r="AO1237" s="16"/>
      <c r="AP1237" s="16"/>
      <c r="AQ1237" s="12" t="e">
        <f>#REF!+#REF!+#REF!</f>
        <v>#REF!</v>
      </c>
      <c r="AR1237" s="12">
        <f t="shared" si="271"/>
        <v>-10035580.07</v>
      </c>
      <c r="AS1237" s="12" t="e">
        <f>#REF!-AU1237+#REF!+#REF!</f>
        <v>#REF!</v>
      </c>
      <c r="AT1237" s="12" t="e">
        <f>AS1237-VLOOKUP(A1237,[1]选股结果!$A$2:$BJ$3005,48,FALSE)*0.08</f>
        <v>#REF!</v>
      </c>
      <c r="AU1237" s="12">
        <f t="shared" si="275"/>
        <v>79436845.3800001</v>
      </c>
      <c r="AV1237" s="12" t="e">
        <f>#REF!+S1237+H1237</f>
        <v>#REF!</v>
      </c>
      <c r="AW1237" s="12" t="e">
        <f t="shared" si="276"/>
        <v>#REF!</v>
      </c>
      <c r="AX1237" s="12" t="e">
        <f t="shared" si="277"/>
        <v>#REF!</v>
      </c>
      <c r="AY1237" s="12" t="e">
        <f t="shared" si="278"/>
        <v>#REF!</v>
      </c>
      <c r="AZ1237" s="12">
        <f t="shared" si="272"/>
        <v>-3311172132.7</v>
      </c>
      <c r="BA1237" s="12">
        <f t="shared" si="273"/>
        <v>588407500.41</v>
      </c>
      <c r="BB1237" s="12" t="e">
        <f t="shared" si="279"/>
        <v>#REF!</v>
      </c>
    </row>
    <row r="1238" spans="1:54">
      <c r="A1238" s="5" t="s">
        <v>2525</v>
      </c>
      <c r="B1238" s="5" t="s">
        <v>2526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280"/>
        <v>3210403664.42</v>
      </c>
      <c r="AF1238" s="9">
        <f t="shared" si="281"/>
        <v>3114344872.21</v>
      </c>
      <c r="AG1238" s="9">
        <f t="shared" si="282"/>
        <v>88676078.1400005</v>
      </c>
      <c r="AH1238" s="9">
        <f t="shared" si="283"/>
        <v>88510225.1100005</v>
      </c>
      <c r="AI1238" s="9">
        <f t="shared" si="284"/>
        <v>71163143.5900005</v>
      </c>
      <c r="AJ1238" s="12" t="e">
        <f>#REF!-A1238</f>
        <v>#REF!</v>
      </c>
      <c r="AK1238" s="16"/>
      <c r="AL1238" s="9">
        <f t="shared" si="274"/>
        <v>268748184.1</v>
      </c>
      <c r="AM1238" s="16"/>
      <c r="AN1238" s="16"/>
      <c r="AO1238" s="16"/>
      <c r="AP1238" s="16"/>
      <c r="AQ1238" s="12" t="e">
        <f>#REF!+#REF!+#REF!</f>
        <v>#REF!</v>
      </c>
      <c r="AR1238" s="12">
        <f t="shared" si="271"/>
        <v>-129177.29</v>
      </c>
      <c r="AS1238" s="12" t="e">
        <f>#REF!-AU1238+#REF!+#REF!</f>
        <v>#REF!</v>
      </c>
      <c r="AT1238" s="12" t="e">
        <f>AS1238-VLOOKUP(A1238,[1]选股结果!$A$2:$BJ$3005,48,FALSE)*0.08</f>
        <v>#REF!</v>
      </c>
      <c r="AU1238" s="12">
        <f t="shared" si="275"/>
        <v>17347081.52</v>
      </c>
      <c r="AV1238" s="12" t="e">
        <f>#REF!+S1238+H1238</f>
        <v>#REF!</v>
      </c>
      <c r="AW1238" s="12" t="e">
        <f t="shared" si="276"/>
        <v>#REF!</v>
      </c>
      <c r="AX1238" s="12" t="e">
        <f t="shared" si="277"/>
        <v>#REF!</v>
      </c>
      <c r="AY1238" s="12" t="e">
        <f t="shared" si="278"/>
        <v>#REF!</v>
      </c>
      <c r="AZ1238" s="12">
        <f t="shared" si="272"/>
        <v>-3236238804.64</v>
      </c>
      <c r="BA1238" s="12">
        <f t="shared" si="273"/>
        <v>88676078.1400005</v>
      </c>
      <c r="BB1238" s="12" t="e">
        <f t="shared" si="279"/>
        <v>#REF!</v>
      </c>
    </row>
    <row r="1239" spans="1:54">
      <c r="A1239" s="5" t="s">
        <v>2527</v>
      </c>
      <c r="B1239" s="5" t="s">
        <v>2528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280"/>
        <v>3207043297.2</v>
      </c>
      <c r="AF1239" s="9">
        <f t="shared" si="281"/>
        <v>2815133923.82</v>
      </c>
      <c r="AG1239" s="9">
        <f t="shared" si="282"/>
        <v>381861642.52</v>
      </c>
      <c r="AH1239" s="9">
        <f t="shared" si="283"/>
        <v>385499278.68</v>
      </c>
      <c r="AI1239" s="9">
        <f t="shared" si="284"/>
        <v>343385399.79</v>
      </c>
      <c r="AJ1239" s="12" t="e">
        <f>#REF!-A1239</f>
        <v>#REF!</v>
      </c>
      <c r="AK1239" s="16"/>
      <c r="AL1239" s="9">
        <f t="shared" si="274"/>
        <v>180142701.3</v>
      </c>
      <c r="AM1239" s="16"/>
      <c r="AN1239" s="16"/>
      <c r="AO1239" s="16"/>
      <c r="AP1239" s="16"/>
      <c r="AQ1239" s="12" t="e">
        <f>#REF!+#REF!+#REF!</f>
        <v>#REF!</v>
      </c>
      <c r="AR1239" s="12">
        <f t="shared" si="271"/>
        <v>-5024122.28</v>
      </c>
      <c r="AS1239" s="12" t="e">
        <f>#REF!-AU1239+#REF!+#REF!</f>
        <v>#REF!</v>
      </c>
      <c r="AT1239" s="12" t="e">
        <f>AS1239-VLOOKUP(A1239,[1]选股结果!$A$2:$BJ$3005,48,FALSE)*0.08</f>
        <v>#REF!</v>
      </c>
      <c r="AU1239" s="12">
        <f t="shared" si="275"/>
        <v>42113878.89</v>
      </c>
      <c r="AV1239" s="12" t="e">
        <f>#REF!+S1239+H1239</f>
        <v>#REF!</v>
      </c>
      <c r="AW1239" s="12" t="e">
        <f t="shared" si="276"/>
        <v>#REF!</v>
      </c>
      <c r="AX1239" s="12" t="e">
        <f t="shared" si="277"/>
        <v>#REF!</v>
      </c>
      <c r="AY1239" s="12" t="e">
        <f t="shared" si="278"/>
        <v>#REF!</v>
      </c>
      <c r="AZ1239" s="12">
        <f t="shared" si="272"/>
        <v>-3256093114.62</v>
      </c>
      <c r="BA1239" s="12">
        <f t="shared" si="273"/>
        <v>381861642.52</v>
      </c>
      <c r="BB1239" s="12" t="e">
        <f t="shared" si="279"/>
        <v>#REF!</v>
      </c>
    </row>
    <row r="1240" spans="1:54">
      <c r="A1240" s="5" t="s">
        <v>2529</v>
      </c>
      <c r="B1240" s="5" t="s">
        <v>2530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280"/>
        <v>3206854113.16</v>
      </c>
      <c r="AF1240" s="9">
        <f t="shared" si="281"/>
        <v>2697775413.68</v>
      </c>
      <c r="AG1240" s="9">
        <f t="shared" si="282"/>
        <v>474419708.91</v>
      </c>
      <c r="AH1240" s="9">
        <f t="shared" si="283"/>
        <v>480387075.23</v>
      </c>
      <c r="AI1240" s="9">
        <f t="shared" si="284"/>
        <v>434289862.7</v>
      </c>
      <c r="AJ1240" s="12" t="e">
        <f>#REF!-A1240</f>
        <v>#REF!</v>
      </c>
      <c r="AK1240" s="16"/>
      <c r="AL1240" s="9">
        <f t="shared" si="274"/>
        <v>352790675.18</v>
      </c>
      <c r="AM1240" s="16"/>
      <c r="AN1240" s="16"/>
      <c r="AO1240" s="16"/>
      <c r="AP1240" s="16"/>
      <c r="AQ1240" s="12" t="e">
        <f>#REF!+#REF!+#REF!</f>
        <v>#REF!</v>
      </c>
      <c r="AR1240" s="12">
        <f t="shared" si="271"/>
        <v>-8909572.06</v>
      </c>
      <c r="AS1240" s="12" t="e">
        <f>#REF!-AU1240+#REF!+#REF!</f>
        <v>#REF!</v>
      </c>
      <c r="AT1240" s="12" t="e">
        <f>AS1240-VLOOKUP(A1240,[1]选股结果!$A$2:$BJ$3005,48,FALSE)*0.08</f>
        <v>#REF!</v>
      </c>
      <c r="AU1240" s="12">
        <f t="shared" si="275"/>
        <v>46097212.53</v>
      </c>
      <c r="AV1240" s="12" t="e">
        <f>#REF!+S1240+H1240</f>
        <v>#REF!</v>
      </c>
      <c r="AW1240" s="12" t="e">
        <f t="shared" si="276"/>
        <v>#REF!</v>
      </c>
      <c r="AX1240" s="12" t="e">
        <f t="shared" si="277"/>
        <v>#REF!</v>
      </c>
      <c r="AY1240" s="12" t="e">
        <f t="shared" si="278"/>
        <v>#REF!</v>
      </c>
      <c r="AZ1240" s="12">
        <f t="shared" si="272"/>
        <v>-3238656861.59</v>
      </c>
      <c r="BA1240" s="12">
        <f t="shared" si="273"/>
        <v>474419708.91</v>
      </c>
      <c r="BB1240" s="12" t="e">
        <f t="shared" si="279"/>
        <v>#REF!</v>
      </c>
    </row>
    <row r="1241" spans="1:54">
      <c r="A1241" s="5" t="s">
        <v>2531</v>
      </c>
      <c r="B1241" s="5" t="s">
        <v>2532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280"/>
        <v>3206304559.4</v>
      </c>
      <c r="AF1241" s="9">
        <f t="shared" si="281"/>
        <v>2628621020.05</v>
      </c>
      <c r="AG1241" s="9">
        <f t="shared" si="282"/>
        <v>579178754.35</v>
      </c>
      <c r="AH1241" s="9">
        <f t="shared" si="283"/>
        <v>580432542.5</v>
      </c>
      <c r="AI1241" s="9">
        <f t="shared" si="284"/>
        <v>469955856.26</v>
      </c>
      <c r="AJ1241" s="12" t="e">
        <f>#REF!-A1241</f>
        <v>#REF!</v>
      </c>
      <c r="AK1241" s="16"/>
      <c r="AL1241" s="9">
        <f t="shared" si="274"/>
        <v>120288471.32</v>
      </c>
      <c r="AM1241" s="16"/>
      <c r="AN1241" s="16"/>
      <c r="AO1241" s="16"/>
      <c r="AP1241" s="16"/>
      <c r="AQ1241" s="12" t="e">
        <f>#REF!+#REF!+#REF!</f>
        <v>#REF!</v>
      </c>
      <c r="AR1241" s="12">
        <f t="shared" si="271"/>
        <v>-1295398.5</v>
      </c>
      <c r="AS1241" s="12" t="e">
        <f>#REF!-AU1241+#REF!+#REF!</f>
        <v>#REF!</v>
      </c>
      <c r="AT1241" s="12" t="e">
        <f>AS1241-VLOOKUP(A1241,[1]选股结果!$A$2:$BJ$3005,48,FALSE)*0.08</f>
        <v>#REF!</v>
      </c>
      <c r="AU1241" s="12">
        <f t="shared" si="275"/>
        <v>110476686.24</v>
      </c>
      <c r="AV1241" s="12" t="e">
        <f>#REF!+S1241+H1241</f>
        <v>#REF!</v>
      </c>
      <c r="AW1241" s="12" t="e">
        <f t="shared" si="276"/>
        <v>#REF!</v>
      </c>
      <c r="AX1241" s="12" t="e">
        <f t="shared" si="277"/>
        <v>#REF!</v>
      </c>
      <c r="AY1241" s="12" t="e">
        <f t="shared" si="278"/>
        <v>#REF!</v>
      </c>
      <c r="AZ1241" s="12">
        <f t="shared" si="272"/>
        <v>-3280139190.67</v>
      </c>
      <c r="BA1241" s="12">
        <f t="shared" si="273"/>
        <v>579178754.35</v>
      </c>
      <c r="BB1241" s="12" t="e">
        <f t="shared" si="279"/>
        <v>#REF!</v>
      </c>
    </row>
    <row r="1242" spans="1:54">
      <c r="A1242" s="5" t="s">
        <v>2533</v>
      </c>
      <c r="B1242" s="5" t="s">
        <v>2534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280"/>
        <v>3203230547.43</v>
      </c>
      <c r="AF1242" s="9">
        <f t="shared" si="281"/>
        <v>2729597885.41</v>
      </c>
      <c r="AG1242" s="9">
        <f t="shared" si="282"/>
        <v>515012345.499999</v>
      </c>
      <c r="AH1242" s="9">
        <f t="shared" si="283"/>
        <v>504937506.969999</v>
      </c>
      <c r="AI1242" s="9">
        <f t="shared" si="284"/>
        <v>422689985.599999</v>
      </c>
      <c r="AJ1242" s="12" t="e">
        <f>#REF!-A1242</f>
        <v>#REF!</v>
      </c>
      <c r="AK1242" s="16"/>
      <c r="AL1242" s="9">
        <f t="shared" si="274"/>
        <v>317977802.3</v>
      </c>
      <c r="AM1242" s="16"/>
      <c r="AN1242" s="16"/>
      <c r="AO1242" s="16"/>
      <c r="AP1242" s="16"/>
      <c r="AQ1242" s="12" t="e">
        <f>#REF!+#REF!+#REF!</f>
        <v>#REF!</v>
      </c>
      <c r="AR1242" s="12">
        <f t="shared" si="271"/>
        <v>-14542169.52</v>
      </c>
      <c r="AS1242" s="12" t="e">
        <f>#REF!-AU1242+#REF!+#REF!</f>
        <v>#REF!</v>
      </c>
      <c r="AT1242" s="12" t="e">
        <f>AS1242-VLOOKUP(A1242,[1]选股结果!$A$2:$BJ$3005,48,FALSE)*0.08</f>
        <v>#REF!</v>
      </c>
      <c r="AU1242" s="12">
        <f t="shared" si="275"/>
        <v>82247521.37</v>
      </c>
      <c r="AV1242" s="12" t="e">
        <f>#REF!+S1242+H1242</f>
        <v>#REF!</v>
      </c>
      <c r="AW1242" s="12" t="e">
        <f t="shared" si="276"/>
        <v>#REF!</v>
      </c>
      <c r="AX1242" s="12" t="e">
        <f t="shared" si="277"/>
        <v>#REF!</v>
      </c>
      <c r="AY1242" s="12" t="e">
        <f t="shared" si="278"/>
        <v>#REF!</v>
      </c>
      <c r="AZ1242" s="12">
        <f t="shared" si="272"/>
        <v>-3340183292.34</v>
      </c>
      <c r="BA1242" s="12">
        <f t="shared" si="273"/>
        <v>515012345.499999</v>
      </c>
      <c r="BB1242" s="12" t="e">
        <f t="shared" si="279"/>
        <v>#REF!</v>
      </c>
    </row>
    <row r="1243" spans="1:54">
      <c r="A1243" s="5" t="s">
        <v>2535</v>
      </c>
      <c r="B1243" s="5" t="s">
        <v>2536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280"/>
        <v>3190447333.22</v>
      </c>
      <c r="AF1243" s="9">
        <f t="shared" si="281"/>
        <v>3134391176.97</v>
      </c>
      <c r="AG1243" s="9">
        <f t="shared" si="282"/>
        <v>55996862.0599995</v>
      </c>
      <c r="AH1243" s="9">
        <f t="shared" si="283"/>
        <v>62152083.8899995</v>
      </c>
      <c r="AI1243" s="9">
        <f t="shared" si="284"/>
        <v>48992523.3599995</v>
      </c>
      <c r="AJ1243" s="12" t="e">
        <f>#REF!-A1243</f>
        <v>#REF!</v>
      </c>
      <c r="AK1243" s="16"/>
      <c r="AL1243" s="9">
        <f t="shared" si="274"/>
        <v>64567950.62</v>
      </c>
      <c r="AM1243" s="16"/>
      <c r="AN1243" s="16"/>
      <c r="AO1243" s="16"/>
      <c r="AP1243" s="16"/>
      <c r="AQ1243" s="12" t="e">
        <f>#REF!+#REF!+#REF!</f>
        <v>#REF!</v>
      </c>
      <c r="AR1243" s="12">
        <f t="shared" si="271"/>
        <v>-6182996.21</v>
      </c>
      <c r="AS1243" s="12" t="e">
        <f>#REF!-AU1243+#REF!+#REF!</f>
        <v>#REF!</v>
      </c>
      <c r="AT1243" s="12" t="e">
        <f>AS1243-VLOOKUP(A1243,[1]选股结果!$A$2:$BJ$3005,48,FALSE)*0.08</f>
        <v>#REF!</v>
      </c>
      <c r="AU1243" s="12">
        <f t="shared" si="275"/>
        <v>13159560.53</v>
      </c>
      <c r="AV1243" s="12" t="e">
        <f>#REF!+S1243+H1243</f>
        <v>#REF!</v>
      </c>
      <c r="AW1243" s="12" t="e">
        <f t="shared" si="276"/>
        <v>#REF!</v>
      </c>
      <c r="AX1243" s="12" t="e">
        <f t="shared" si="277"/>
        <v>#REF!</v>
      </c>
      <c r="AY1243" s="12" t="e">
        <f t="shared" si="278"/>
        <v>#REF!</v>
      </c>
      <c r="AZ1243" s="12">
        <f t="shared" si="272"/>
        <v>-3205174996.42</v>
      </c>
      <c r="BA1243" s="12">
        <f t="shared" si="273"/>
        <v>55996862.0599995</v>
      </c>
      <c r="BB1243" s="12" t="e">
        <f t="shared" si="279"/>
        <v>#REF!</v>
      </c>
    </row>
    <row r="1244" spans="1:54">
      <c r="A1244" s="5" t="s">
        <v>2537</v>
      </c>
      <c r="B1244" s="5" t="s">
        <v>2538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280"/>
        <v>3185002470</v>
      </c>
      <c r="AF1244" s="9">
        <f t="shared" si="281"/>
        <v>2098817630</v>
      </c>
      <c r="AG1244" s="9">
        <f t="shared" si="282"/>
        <v>1349877310</v>
      </c>
      <c r="AH1244" s="9">
        <f t="shared" si="283"/>
        <v>1345919130</v>
      </c>
      <c r="AI1244" s="9">
        <f t="shared" si="284"/>
        <v>1071305400</v>
      </c>
      <c r="AJ1244" s="12" t="e">
        <f>#REF!-A1244</f>
        <v>#REF!</v>
      </c>
      <c r="AK1244" s="16"/>
      <c r="AL1244" s="9">
        <f t="shared" si="274"/>
        <v>515236590</v>
      </c>
      <c r="AM1244" s="16"/>
      <c r="AN1244" s="16"/>
      <c r="AO1244" s="16"/>
      <c r="AP1244" s="16"/>
      <c r="AQ1244" s="12" t="e">
        <f>#REF!+#REF!+#REF!</f>
        <v>#REF!</v>
      </c>
      <c r="AR1244" s="12">
        <f t="shared" si="271"/>
        <v>-493610</v>
      </c>
      <c r="AS1244" s="12" t="e">
        <f>#REF!-AU1244+#REF!+#REF!</f>
        <v>#REF!</v>
      </c>
      <c r="AT1244" s="12" t="e">
        <f>AS1244-VLOOKUP(A1244,[1]选股结果!$A$2:$BJ$3005,48,FALSE)*0.08</f>
        <v>#REF!</v>
      </c>
      <c r="AU1244" s="12">
        <f t="shared" si="275"/>
        <v>274613730</v>
      </c>
      <c r="AV1244" s="12" t="e">
        <f>#REF!+S1244+H1244</f>
        <v>#REF!</v>
      </c>
      <c r="AW1244" s="12" t="e">
        <f t="shared" si="276"/>
        <v>#REF!</v>
      </c>
      <c r="AX1244" s="12" t="e">
        <f t="shared" si="277"/>
        <v>#REF!</v>
      </c>
      <c r="AY1244" s="12" t="e">
        <f t="shared" si="278"/>
        <v>#REF!</v>
      </c>
      <c r="AZ1244" s="12">
        <f t="shared" si="272"/>
        <v>-3415064140</v>
      </c>
      <c r="BA1244" s="12">
        <f t="shared" si="273"/>
        <v>1349877310</v>
      </c>
      <c r="BB1244" s="12" t="e">
        <f t="shared" si="279"/>
        <v>#REF!</v>
      </c>
    </row>
    <row r="1245" spans="1:54">
      <c r="A1245" s="5" t="s">
        <v>2539</v>
      </c>
      <c r="B1245" s="5" t="s">
        <v>2540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280"/>
        <v>3181490688.19</v>
      </c>
      <c r="AF1245" s="9">
        <f t="shared" si="281"/>
        <v>2211935483.11</v>
      </c>
      <c r="AG1245" s="9">
        <f t="shared" si="282"/>
        <v>966755296.75</v>
      </c>
      <c r="AH1245" s="9">
        <f t="shared" si="283"/>
        <v>975762850.88</v>
      </c>
      <c r="AI1245" s="9">
        <f t="shared" si="284"/>
        <v>758834192.61</v>
      </c>
      <c r="AJ1245" s="12" t="e">
        <f>#REF!-A1245</f>
        <v>#REF!</v>
      </c>
      <c r="AK1245" s="16"/>
      <c r="AL1245" s="9">
        <f t="shared" si="274"/>
        <v>1122420679.71</v>
      </c>
      <c r="AM1245" s="16"/>
      <c r="AN1245" s="16"/>
      <c r="AO1245" s="16"/>
      <c r="AP1245" s="16"/>
      <c r="AQ1245" s="12" t="e">
        <f>#REF!+#REF!+#REF!</f>
        <v>#REF!</v>
      </c>
      <c r="AR1245" s="12">
        <f t="shared" si="271"/>
        <v>-11820776.71</v>
      </c>
      <c r="AS1245" s="12" t="e">
        <f>#REF!-AU1245+#REF!+#REF!</f>
        <v>#REF!</v>
      </c>
      <c r="AT1245" s="12" t="e">
        <f>AS1245-VLOOKUP(A1245,[1]选股结果!$A$2:$BJ$3005,48,FALSE)*0.08</f>
        <v>#REF!</v>
      </c>
      <c r="AU1245" s="12">
        <f t="shared" si="275"/>
        <v>216928658.27</v>
      </c>
      <c r="AV1245" s="12" t="e">
        <f>#REF!+S1245+H1245</f>
        <v>#REF!</v>
      </c>
      <c r="AW1245" s="12" t="e">
        <f t="shared" si="276"/>
        <v>#REF!</v>
      </c>
      <c r="AX1245" s="12" t="e">
        <f t="shared" si="277"/>
        <v>#REF!</v>
      </c>
      <c r="AY1245" s="12" t="e">
        <f t="shared" si="278"/>
        <v>#REF!</v>
      </c>
      <c r="AZ1245" s="12">
        <f t="shared" si="272"/>
        <v>-2473373704.26</v>
      </c>
      <c r="BA1245" s="12">
        <f t="shared" si="273"/>
        <v>966755296.75</v>
      </c>
      <c r="BB1245" s="12" t="e">
        <f t="shared" si="279"/>
        <v>#REF!</v>
      </c>
    </row>
    <row r="1246" spans="1:54">
      <c r="A1246" s="5" t="s">
        <v>2541</v>
      </c>
      <c r="B1246" s="5" t="s">
        <v>2542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280"/>
        <v>3181273646.95</v>
      </c>
      <c r="AF1246" s="9">
        <f t="shared" si="281"/>
        <v>3138786161.14</v>
      </c>
      <c r="AG1246" s="9">
        <f t="shared" si="282"/>
        <v>28382160.7999995</v>
      </c>
      <c r="AH1246" s="9">
        <f t="shared" si="283"/>
        <v>29092507.4699995</v>
      </c>
      <c r="AI1246" s="9">
        <f t="shared" si="284"/>
        <v>44185327.0599995</v>
      </c>
      <c r="AJ1246" s="12" t="e">
        <f>#REF!-A1246</f>
        <v>#REF!</v>
      </c>
      <c r="AK1246" s="16"/>
      <c r="AL1246" s="9">
        <f t="shared" si="274"/>
        <v>287495626.43</v>
      </c>
      <c r="AM1246" s="16"/>
      <c r="AN1246" s="16"/>
      <c r="AO1246" s="16"/>
      <c r="AP1246" s="16"/>
      <c r="AQ1246" s="12" t="e">
        <f>#REF!+#REF!+#REF!</f>
        <v>#REF!</v>
      </c>
      <c r="AR1246" s="12">
        <f t="shared" si="271"/>
        <v>-5591934.01</v>
      </c>
      <c r="AS1246" s="12" t="e">
        <f>#REF!-AU1246+#REF!+#REF!</f>
        <v>#REF!</v>
      </c>
      <c r="AT1246" s="12" t="e">
        <f>AS1246-VLOOKUP(A1246,[1]选股结果!$A$2:$BJ$3005,48,FALSE)*0.08</f>
        <v>#REF!</v>
      </c>
      <c r="AU1246" s="12">
        <f t="shared" si="275"/>
        <v>-15092819.59</v>
      </c>
      <c r="AV1246" s="12" t="e">
        <f>#REF!+S1246+H1246</f>
        <v>#REF!</v>
      </c>
      <c r="AW1246" s="12" t="e">
        <f t="shared" si="276"/>
        <v>#REF!</v>
      </c>
      <c r="AX1246" s="12" t="e">
        <f t="shared" si="277"/>
        <v>#REF!</v>
      </c>
      <c r="AY1246" s="12" t="e">
        <f t="shared" si="278"/>
        <v>#REF!</v>
      </c>
      <c r="AZ1246" s="12">
        <f t="shared" si="272"/>
        <v>-3310255552.42</v>
      </c>
      <c r="BA1246" s="12">
        <f t="shared" si="273"/>
        <v>28382160.7999995</v>
      </c>
      <c r="BB1246" s="12" t="e">
        <f t="shared" si="279"/>
        <v>#REF!</v>
      </c>
    </row>
    <row r="1247" spans="1:54">
      <c r="A1247" s="5" t="s">
        <v>2543</v>
      </c>
      <c r="B1247" s="5" t="s">
        <v>2544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280"/>
        <v>3180375844.26</v>
      </c>
      <c r="AF1247" s="9">
        <f t="shared" si="281"/>
        <v>1969851750.87</v>
      </c>
      <c r="AG1247" s="9">
        <f t="shared" si="282"/>
        <v>1247742372.51</v>
      </c>
      <c r="AH1247" s="9">
        <f t="shared" si="283"/>
        <v>1254888580.92</v>
      </c>
      <c r="AI1247" s="9">
        <f t="shared" si="284"/>
        <v>941881939.82</v>
      </c>
      <c r="AJ1247" s="12" t="e">
        <f>#REF!-A1247</f>
        <v>#REF!</v>
      </c>
      <c r="AK1247" s="16"/>
      <c r="AL1247" s="9">
        <f t="shared" si="274"/>
        <v>928603995.11</v>
      </c>
      <c r="AM1247" s="16"/>
      <c r="AN1247" s="16"/>
      <c r="AO1247" s="16"/>
      <c r="AP1247" s="16"/>
      <c r="AQ1247" s="12" t="e">
        <f>#REF!+#REF!+#REF!</f>
        <v>#REF!</v>
      </c>
      <c r="AR1247" s="12">
        <f t="shared" si="271"/>
        <v>-7770287.5</v>
      </c>
      <c r="AS1247" s="12" t="e">
        <f>#REF!-AU1247+#REF!+#REF!</f>
        <v>#REF!</v>
      </c>
      <c r="AT1247" s="12" t="e">
        <f>AS1247-VLOOKUP(A1247,[1]选股结果!$A$2:$BJ$3005,48,FALSE)*0.08</f>
        <v>#REF!</v>
      </c>
      <c r="AU1247" s="12">
        <f t="shared" si="275"/>
        <v>313006641.1</v>
      </c>
      <c r="AV1247" s="12" t="e">
        <f>#REF!+S1247+H1247</f>
        <v>#REF!</v>
      </c>
      <c r="AW1247" s="12" t="e">
        <f t="shared" si="276"/>
        <v>#REF!</v>
      </c>
      <c r="AX1247" s="12" t="e">
        <f t="shared" si="277"/>
        <v>#REF!</v>
      </c>
      <c r="AY1247" s="12" t="e">
        <f t="shared" si="278"/>
        <v>#REF!</v>
      </c>
      <c r="AZ1247" s="12">
        <f t="shared" si="272"/>
        <v>-3014735337.32</v>
      </c>
      <c r="BA1247" s="12">
        <f t="shared" si="273"/>
        <v>1247742372.51</v>
      </c>
      <c r="BB1247" s="12" t="e">
        <f t="shared" si="279"/>
        <v>#REF!</v>
      </c>
    </row>
    <row r="1248" spans="1:54">
      <c r="A1248" s="5" t="s">
        <v>2545</v>
      </c>
      <c r="B1248" s="5" t="s">
        <v>2546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280"/>
        <v>3180184328.87</v>
      </c>
      <c r="AF1248" s="9">
        <f t="shared" si="281"/>
        <v>2657794270.19</v>
      </c>
      <c r="AG1248" s="9">
        <f t="shared" si="282"/>
        <v>503665038.030001</v>
      </c>
      <c r="AH1248" s="9">
        <f t="shared" si="283"/>
        <v>504590399.340001</v>
      </c>
      <c r="AI1248" s="9">
        <f t="shared" si="284"/>
        <v>426438233.500001</v>
      </c>
      <c r="AJ1248" s="12" t="e">
        <f>#REF!-A1248</f>
        <v>#REF!</v>
      </c>
      <c r="AK1248" s="16"/>
      <c r="AL1248" s="9">
        <f t="shared" si="274"/>
        <v>125162904.93</v>
      </c>
      <c r="AM1248" s="16"/>
      <c r="AN1248" s="16"/>
      <c r="AO1248" s="16"/>
      <c r="AP1248" s="16"/>
      <c r="AQ1248" s="12" t="e">
        <f>#REF!+#REF!+#REF!</f>
        <v>#REF!</v>
      </c>
      <c r="AR1248" s="12">
        <f t="shared" si="271"/>
        <v>-1100511.81</v>
      </c>
      <c r="AS1248" s="12" t="e">
        <f>#REF!-AU1248+#REF!+#REF!</f>
        <v>#REF!</v>
      </c>
      <c r="AT1248" s="12" t="e">
        <f>AS1248-VLOOKUP(A1248,[1]选股结果!$A$2:$BJ$3005,48,FALSE)*0.08</f>
        <v>#REF!</v>
      </c>
      <c r="AU1248" s="12">
        <f t="shared" si="275"/>
        <v>78152165.84</v>
      </c>
      <c r="AV1248" s="12" t="e">
        <f>#REF!+S1248+H1248</f>
        <v>#REF!</v>
      </c>
      <c r="AW1248" s="12" t="e">
        <f t="shared" si="276"/>
        <v>#REF!</v>
      </c>
      <c r="AX1248" s="12" t="e">
        <f t="shared" si="277"/>
        <v>#REF!</v>
      </c>
      <c r="AY1248" s="12" t="e">
        <f t="shared" si="278"/>
        <v>#REF!</v>
      </c>
      <c r="AZ1248" s="12">
        <f t="shared" si="272"/>
        <v>-3251922480.98</v>
      </c>
      <c r="BA1248" s="12">
        <f t="shared" si="273"/>
        <v>503665038.030001</v>
      </c>
      <c r="BB1248" s="12" t="e">
        <f t="shared" si="279"/>
        <v>#REF!</v>
      </c>
    </row>
    <row r="1249" spans="1:54">
      <c r="A1249" s="5" t="s">
        <v>2547</v>
      </c>
      <c r="B1249" s="5" t="s">
        <v>2548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280"/>
        <v>3176632821.31</v>
      </c>
      <c r="AF1249" s="9">
        <f t="shared" si="281"/>
        <v>3391205460.62</v>
      </c>
      <c r="AG1249" s="9">
        <f t="shared" si="282"/>
        <v>-414746137.94</v>
      </c>
      <c r="AH1249" s="9">
        <f t="shared" si="283"/>
        <v>-397441819.58</v>
      </c>
      <c r="AI1249" s="9">
        <f t="shared" si="284"/>
        <v>-400971000.29</v>
      </c>
      <c r="AJ1249" s="12" t="e">
        <f>#REF!-A1249</f>
        <v>#REF!</v>
      </c>
      <c r="AK1249" s="16"/>
      <c r="AL1249" s="9">
        <f t="shared" si="274"/>
        <v>324710201.48</v>
      </c>
      <c r="AM1249" s="16"/>
      <c r="AN1249" s="16"/>
      <c r="AO1249" s="16"/>
      <c r="AP1249" s="16"/>
      <c r="AQ1249" s="12" t="e">
        <f>#REF!+#REF!+#REF!</f>
        <v>#REF!</v>
      </c>
      <c r="AR1249" s="12">
        <f t="shared" si="271"/>
        <v>-262452.34</v>
      </c>
      <c r="AS1249" s="12" t="e">
        <f>#REF!-AU1249+#REF!+#REF!</f>
        <v>#REF!</v>
      </c>
      <c r="AT1249" s="12" t="e">
        <f>AS1249-VLOOKUP(A1249,[1]选股结果!$A$2:$BJ$3005,48,FALSE)*0.08</f>
        <v>#REF!</v>
      </c>
      <c r="AU1249" s="12">
        <f t="shared" si="275"/>
        <v>3529180.71000004</v>
      </c>
      <c r="AV1249" s="12" t="e">
        <f>#REF!+S1249+H1249</f>
        <v>#REF!</v>
      </c>
      <c r="AW1249" s="12" t="e">
        <f t="shared" si="276"/>
        <v>#REF!</v>
      </c>
      <c r="AX1249" s="12" t="e">
        <f t="shared" si="277"/>
        <v>#REF!</v>
      </c>
      <c r="AY1249" s="12" t="e">
        <f t="shared" si="278"/>
        <v>#REF!</v>
      </c>
      <c r="AZ1249" s="12">
        <f t="shared" si="272"/>
        <v>-3263555184.57</v>
      </c>
      <c r="BA1249" s="12">
        <f t="shared" si="273"/>
        <v>-414746137.94</v>
      </c>
      <c r="BB1249" s="12" t="e">
        <f t="shared" si="279"/>
        <v>#REF!</v>
      </c>
    </row>
    <row r="1250" spans="1:54">
      <c r="A1250" s="5" t="s">
        <v>2549</v>
      </c>
      <c r="B1250" s="5" t="s">
        <v>2550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280"/>
        <v>3169981918.23</v>
      </c>
      <c r="AF1250" s="9">
        <f t="shared" si="281"/>
        <v>2828280129.58</v>
      </c>
      <c r="AG1250" s="9">
        <f t="shared" si="282"/>
        <v>281145536.77</v>
      </c>
      <c r="AH1250" s="9">
        <f t="shared" si="283"/>
        <v>283262387.25</v>
      </c>
      <c r="AI1250" s="9">
        <f t="shared" si="284"/>
        <v>239074295.99</v>
      </c>
      <c r="AJ1250" s="12" t="e">
        <f>#REF!-A1250</f>
        <v>#REF!</v>
      </c>
      <c r="AK1250" s="16"/>
      <c r="AL1250" s="9">
        <f t="shared" si="274"/>
        <v>210141477.34</v>
      </c>
      <c r="AM1250" s="16"/>
      <c r="AN1250" s="16"/>
      <c r="AO1250" s="16"/>
      <c r="AP1250" s="16"/>
      <c r="AQ1250" s="12" t="e">
        <f>#REF!+#REF!+#REF!</f>
        <v>#REF!</v>
      </c>
      <c r="AR1250" s="12">
        <f t="shared" si="271"/>
        <v>-3907618.3</v>
      </c>
      <c r="AS1250" s="12" t="e">
        <f>#REF!-AU1250+#REF!+#REF!</f>
        <v>#REF!</v>
      </c>
      <c r="AT1250" s="12" t="e">
        <f>AS1250-VLOOKUP(A1250,[1]选股结果!$A$2:$BJ$3005,48,FALSE)*0.08</f>
        <v>#REF!</v>
      </c>
      <c r="AU1250" s="12">
        <f t="shared" si="275"/>
        <v>44188091.26</v>
      </c>
      <c r="AV1250" s="12" t="e">
        <f>#REF!+S1250+H1250</f>
        <v>#REF!</v>
      </c>
      <c r="AW1250" s="12" t="e">
        <f t="shared" si="276"/>
        <v>#REF!</v>
      </c>
      <c r="AX1250" s="12" t="e">
        <f t="shared" si="277"/>
        <v>#REF!</v>
      </c>
      <c r="AY1250" s="12" t="e">
        <f t="shared" si="278"/>
        <v>#REF!</v>
      </c>
      <c r="AZ1250" s="12">
        <f t="shared" si="272"/>
        <v>-3196690126.67</v>
      </c>
      <c r="BA1250" s="12">
        <f t="shared" si="273"/>
        <v>281145536.77</v>
      </c>
      <c r="BB1250" s="12" t="e">
        <f t="shared" si="279"/>
        <v>#REF!</v>
      </c>
    </row>
    <row r="1251" spans="1:54">
      <c r="A1251" s="5" t="s">
        <v>2551</v>
      </c>
      <c r="B1251" s="5" t="s">
        <v>2552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280"/>
        <v>3162815560.97</v>
      </c>
      <c r="AF1251" s="9">
        <f t="shared" si="281"/>
        <v>2971526888.26</v>
      </c>
      <c r="AG1251" s="9">
        <f t="shared" si="282"/>
        <v>169343740.499999</v>
      </c>
      <c r="AH1251" s="9">
        <f t="shared" si="283"/>
        <v>185616063.349999</v>
      </c>
      <c r="AI1251" s="9">
        <f t="shared" si="284"/>
        <v>117982153.299999</v>
      </c>
      <c r="AJ1251" s="12" t="e">
        <f>#REF!-A1251</f>
        <v>#REF!</v>
      </c>
      <c r="AK1251" s="16"/>
      <c r="AL1251" s="9">
        <f t="shared" si="274"/>
        <v>209618287.82</v>
      </c>
      <c r="AM1251" s="16"/>
      <c r="AN1251" s="16"/>
      <c r="AO1251" s="16"/>
      <c r="AP1251" s="16"/>
      <c r="AQ1251" s="12" t="e">
        <f>#REF!+#REF!+#REF!</f>
        <v>#REF!</v>
      </c>
      <c r="AR1251" s="12">
        <f t="shared" si="271"/>
        <v>-19499321.18</v>
      </c>
      <c r="AS1251" s="12" t="e">
        <f>#REF!-AU1251+#REF!+#REF!</f>
        <v>#REF!</v>
      </c>
      <c r="AT1251" s="12" t="e">
        <f>AS1251-VLOOKUP(A1251,[1]选股结果!$A$2:$BJ$3005,48,FALSE)*0.08</f>
        <v>#REF!</v>
      </c>
      <c r="AU1251" s="12">
        <f t="shared" si="275"/>
        <v>67633910.05</v>
      </c>
      <c r="AV1251" s="12" t="e">
        <f>#REF!+S1251+H1251</f>
        <v>#REF!</v>
      </c>
      <c r="AW1251" s="12" t="e">
        <f t="shared" si="276"/>
        <v>#REF!</v>
      </c>
      <c r="AX1251" s="12" t="e">
        <f t="shared" si="277"/>
        <v>#REF!</v>
      </c>
      <c r="AY1251" s="12" t="e">
        <f t="shared" si="278"/>
        <v>#REF!</v>
      </c>
      <c r="AZ1251" s="12">
        <f t="shared" si="272"/>
        <v>-3421904425.95</v>
      </c>
      <c r="BA1251" s="12">
        <f t="shared" si="273"/>
        <v>169343740.499999</v>
      </c>
      <c r="BB1251" s="12" t="e">
        <f t="shared" si="279"/>
        <v>#REF!</v>
      </c>
    </row>
    <row r="1252" spans="1:54">
      <c r="A1252" s="5" t="s">
        <v>2553</v>
      </c>
      <c r="B1252" s="5" t="s">
        <v>2554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280"/>
        <v>3151769457.1</v>
      </c>
      <c r="AF1252" s="9">
        <f t="shared" si="281"/>
        <v>3209751349.89</v>
      </c>
      <c r="AG1252" s="9">
        <f t="shared" si="282"/>
        <v>-24243458.07</v>
      </c>
      <c r="AH1252" s="9">
        <f t="shared" si="283"/>
        <v>-20606411.51</v>
      </c>
      <c r="AI1252" s="9">
        <f t="shared" si="284"/>
        <v>-43608567.06</v>
      </c>
      <c r="AJ1252" s="12" t="e">
        <f>#REF!-A1252</f>
        <v>#REF!</v>
      </c>
      <c r="AK1252" s="16"/>
      <c r="AL1252" s="9">
        <f t="shared" si="274"/>
        <v>221838082.17</v>
      </c>
      <c r="AM1252" s="16"/>
      <c r="AN1252" s="16"/>
      <c r="AO1252" s="16"/>
      <c r="AP1252" s="16"/>
      <c r="AQ1252" s="12" t="e">
        <f>#REF!+#REF!+#REF!</f>
        <v>#REF!</v>
      </c>
      <c r="AR1252" s="12">
        <f t="shared" si="271"/>
        <v>-4413431.9</v>
      </c>
      <c r="AS1252" s="12" t="e">
        <f>#REF!-AU1252+#REF!+#REF!</f>
        <v>#REF!</v>
      </c>
      <c r="AT1252" s="12" t="e">
        <f>AS1252-VLOOKUP(A1252,[1]选股结果!$A$2:$BJ$3005,48,FALSE)*0.08</f>
        <v>#REF!</v>
      </c>
      <c r="AU1252" s="12">
        <f t="shared" si="275"/>
        <v>23002155.55</v>
      </c>
      <c r="AV1252" s="12" t="e">
        <f>#REF!+S1252+H1252</f>
        <v>#REF!</v>
      </c>
      <c r="AW1252" s="12" t="e">
        <f t="shared" si="276"/>
        <v>#REF!</v>
      </c>
      <c r="AX1252" s="12" t="e">
        <f t="shared" si="277"/>
        <v>#REF!</v>
      </c>
      <c r="AY1252" s="12" t="e">
        <f t="shared" si="278"/>
        <v>#REF!</v>
      </c>
      <c r="AZ1252" s="12">
        <f t="shared" si="272"/>
        <v>-3248421137.85</v>
      </c>
      <c r="BA1252" s="12">
        <f t="shared" si="273"/>
        <v>-24243458.07</v>
      </c>
      <c r="BB1252" s="12" t="e">
        <f t="shared" si="279"/>
        <v>#REF!</v>
      </c>
    </row>
    <row r="1253" spans="1:54">
      <c r="A1253" s="5" t="s">
        <v>2555</v>
      </c>
      <c r="B1253" s="5" t="s">
        <v>2556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280"/>
        <v>3144456103.33</v>
      </c>
      <c r="AF1253" s="9">
        <f t="shared" si="281"/>
        <v>2982910846.52</v>
      </c>
      <c r="AG1253" s="9">
        <f t="shared" si="282"/>
        <v>161703037.58</v>
      </c>
      <c r="AH1253" s="9">
        <f t="shared" si="283"/>
        <v>162730083.16</v>
      </c>
      <c r="AI1253" s="9">
        <f t="shared" si="284"/>
        <v>142965550.91</v>
      </c>
      <c r="AJ1253" s="12" t="e">
        <f>#REF!-A1253</f>
        <v>#REF!</v>
      </c>
      <c r="AK1253" s="16"/>
      <c r="AL1253" s="9">
        <f t="shared" si="274"/>
        <v>1012707218.16</v>
      </c>
      <c r="AM1253" s="16"/>
      <c r="AN1253" s="16"/>
      <c r="AO1253" s="16"/>
      <c r="AP1253" s="16"/>
      <c r="AQ1253" s="12" t="e">
        <f>#REF!+#REF!+#REF!</f>
        <v>#REF!</v>
      </c>
      <c r="AR1253" s="12">
        <f t="shared" si="271"/>
        <v>-3798601.36</v>
      </c>
      <c r="AS1253" s="12" t="e">
        <f>#REF!-AU1253+#REF!+#REF!</f>
        <v>#REF!</v>
      </c>
      <c r="AT1253" s="12" t="e">
        <f>AS1253-VLOOKUP(A1253,[1]选股结果!$A$2:$BJ$3005,48,FALSE)*0.08</f>
        <v>#REF!</v>
      </c>
      <c r="AU1253" s="12">
        <f t="shared" si="275"/>
        <v>19764532.25</v>
      </c>
      <c r="AV1253" s="12" t="e">
        <f>#REF!+S1253+H1253</f>
        <v>#REF!</v>
      </c>
      <c r="AW1253" s="12" t="e">
        <f t="shared" si="276"/>
        <v>#REF!</v>
      </c>
      <c r="AX1253" s="12" t="e">
        <f t="shared" si="277"/>
        <v>#REF!</v>
      </c>
      <c r="AY1253" s="12" t="e">
        <f t="shared" si="278"/>
        <v>#REF!</v>
      </c>
      <c r="AZ1253" s="12">
        <f t="shared" si="272"/>
        <v>-3141415745.4</v>
      </c>
      <c r="BA1253" s="12">
        <f t="shared" si="273"/>
        <v>161703037.58</v>
      </c>
      <c r="BB1253" s="12" t="e">
        <f t="shared" si="279"/>
        <v>#REF!</v>
      </c>
    </row>
    <row r="1254" spans="1:54">
      <c r="A1254" s="5" t="s">
        <v>2557</v>
      </c>
      <c r="B1254" s="5" t="s">
        <v>2558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280"/>
        <v>3137436711.33</v>
      </c>
      <c r="AF1254" s="9">
        <f t="shared" si="281"/>
        <v>2986312030.47</v>
      </c>
      <c r="AG1254" s="9">
        <f t="shared" si="282"/>
        <v>155697454.76</v>
      </c>
      <c r="AH1254" s="9">
        <f t="shared" si="283"/>
        <v>155130064.06</v>
      </c>
      <c r="AI1254" s="9">
        <f t="shared" si="284"/>
        <v>141091863.85</v>
      </c>
      <c r="AJ1254" s="12" t="e">
        <f>#REF!-A1254</f>
        <v>#REF!</v>
      </c>
      <c r="AK1254" s="16"/>
      <c r="AL1254" s="9">
        <f t="shared" si="274"/>
        <v>88593185.18</v>
      </c>
      <c r="AM1254" s="16"/>
      <c r="AN1254" s="16"/>
      <c r="AO1254" s="16"/>
      <c r="AP1254" s="16"/>
      <c r="AQ1254" s="12" t="e">
        <f>#REF!+#REF!+#REF!</f>
        <v>#REF!</v>
      </c>
      <c r="AR1254" s="12">
        <f t="shared" si="271"/>
        <v>-194893.48</v>
      </c>
      <c r="AS1254" s="12" t="e">
        <f>#REF!-AU1254+#REF!+#REF!</f>
        <v>#REF!</v>
      </c>
      <c r="AT1254" s="12" t="e">
        <f>AS1254-VLOOKUP(A1254,[1]选股结果!$A$2:$BJ$3005,48,FALSE)*0.08</f>
        <v>#REF!</v>
      </c>
      <c r="AU1254" s="12">
        <f t="shared" si="275"/>
        <v>14038200.21</v>
      </c>
      <c r="AV1254" s="12" t="e">
        <f>#REF!+S1254+H1254</f>
        <v>#REF!</v>
      </c>
      <c r="AW1254" s="12" t="e">
        <f t="shared" si="276"/>
        <v>#REF!</v>
      </c>
      <c r="AX1254" s="12" t="e">
        <f t="shared" si="277"/>
        <v>#REF!</v>
      </c>
      <c r="AY1254" s="12" t="e">
        <f t="shared" si="278"/>
        <v>#REF!</v>
      </c>
      <c r="AZ1254" s="12">
        <f t="shared" si="272"/>
        <v>-3181790224.41</v>
      </c>
      <c r="BA1254" s="12">
        <f t="shared" si="273"/>
        <v>155697454.76</v>
      </c>
      <c r="BB1254" s="12" t="e">
        <f t="shared" si="279"/>
        <v>#REF!</v>
      </c>
    </row>
    <row r="1255" spans="1:54">
      <c r="A1255" s="5" t="s">
        <v>2559</v>
      </c>
      <c r="B1255" s="5" t="s">
        <v>2560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280"/>
        <v>3135495570.35</v>
      </c>
      <c r="AF1255" s="9">
        <f t="shared" si="281"/>
        <v>3003578014.95</v>
      </c>
      <c r="AG1255" s="9">
        <f t="shared" si="282"/>
        <v>113184390.64</v>
      </c>
      <c r="AH1255" s="9">
        <f t="shared" si="283"/>
        <v>114043214.07</v>
      </c>
      <c r="AI1255" s="9">
        <f t="shared" si="284"/>
        <v>85506703.43</v>
      </c>
      <c r="AJ1255" s="12" t="e">
        <f>#REF!-A1255</f>
        <v>#REF!</v>
      </c>
      <c r="AK1255" s="16"/>
      <c r="AL1255" s="9">
        <f t="shared" si="274"/>
        <v>77974350.74</v>
      </c>
      <c r="AM1255" s="16"/>
      <c r="AN1255" s="16"/>
      <c r="AO1255" s="16"/>
      <c r="AP1255" s="16"/>
      <c r="AQ1255" s="12" t="e">
        <f>#REF!+#REF!+#REF!</f>
        <v>#REF!</v>
      </c>
      <c r="AR1255" s="12">
        <f t="shared" si="271"/>
        <v>-3078968.64</v>
      </c>
      <c r="AS1255" s="12" t="e">
        <f>#REF!-AU1255+#REF!+#REF!</f>
        <v>#REF!</v>
      </c>
      <c r="AT1255" s="12" t="e">
        <f>AS1255-VLOOKUP(A1255,[1]选股结果!$A$2:$BJ$3005,48,FALSE)*0.08</f>
        <v>#REF!</v>
      </c>
      <c r="AU1255" s="12">
        <f t="shared" si="275"/>
        <v>28536510.64</v>
      </c>
      <c r="AV1255" s="12" t="e">
        <f>#REF!+S1255+H1255</f>
        <v>#REF!</v>
      </c>
      <c r="AW1255" s="12" t="e">
        <f t="shared" si="276"/>
        <v>#REF!</v>
      </c>
      <c r="AX1255" s="12" t="e">
        <f t="shared" si="277"/>
        <v>#REF!</v>
      </c>
      <c r="AY1255" s="12" t="e">
        <f t="shared" si="278"/>
        <v>#REF!</v>
      </c>
      <c r="AZ1255" s="12">
        <f t="shared" si="272"/>
        <v>-3211061419.5</v>
      </c>
      <c r="BA1255" s="12">
        <f t="shared" si="273"/>
        <v>113184390.64</v>
      </c>
      <c r="BB1255" s="12" t="e">
        <f t="shared" si="279"/>
        <v>#REF!</v>
      </c>
    </row>
    <row r="1256" spans="1:54">
      <c r="A1256" s="5" t="s">
        <v>2561</v>
      </c>
      <c r="B1256" s="5" t="s">
        <v>2562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280"/>
        <v>3130771470.28</v>
      </c>
      <c r="AF1256" s="9">
        <f t="shared" si="281"/>
        <v>2959105753.16</v>
      </c>
      <c r="AG1256" s="9">
        <f t="shared" si="282"/>
        <v>188762114.76</v>
      </c>
      <c r="AH1256" s="9">
        <f t="shared" si="283"/>
        <v>187119535.3</v>
      </c>
      <c r="AI1256" s="9">
        <f t="shared" si="284"/>
        <v>193407759.54</v>
      </c>
      <c r="AJ1256" s="12" t="e">
        <f>#REF!-A1256</f>
        <v>#REF!</v>
      </c>
      <c r="AK1256" s="16"/>
      <c r="AL1256" s="9">
        <f t="shared" si="274"/>
        <v>320663703.95</v>
      </c>
      <c r="AM1256" s="16"/>
      <c r="AN1256" s="16"/>
      <c r="AO1256" s="16"/>
      <c r="AP1256" s="16"/>
      <c r="AQ1256" s="12" t="e">
        <f>#REF!+#REF!+#REF!</f>
        <v>#REF!</v>
      </c>
      <c r="AR1256" s="12">
        <f t="shared" si="271"/>
        <v>-338813.16</v>
      </c>
      <c r="AS1256" s="12" t="e">
        <f>#REF!-AU1256+#REF!+#REF!</f>
        <v>#REF!</v>
      </c>
      <c r="AT1256" s="12" t="e">
        <f>AS1256-VLOOKUP(A1256,[1]选股结果!$A$2:$BJ$3005,48,FALSE)*0.08</f>
        <v>#REF!</v>
      </c>
      <c r="AU1256" s="12">
        <f t="shared" si="275"/>
        <v>-6288224.23999998</v>
      </c>
      <c r="AV1256" s="12" t="e">
        <f>#REF!+S1256+H1256</f>
        <v>#REF!</v>
      </c>
      <c r="AW1256" s="12" t="e">
        <f t="shared" si="276"/>
        <v>#REF!</v>
      </c>
      <c r="AX1256" s="12" t="e">
        <f t="shared" si="277"/>
        <v>#REF!</v>
      </c>
      <c r="AY1256" s="12" t="e">
        <f t="shared" si="278"/>
        <v>#REF!</v>
      </c>
      <c r="AZ1256" s="12">
        <f t="shared" si="272"/>
        <v>-3120483332.56</v>
      </c>
      <c r="BA1256" s="12">
        <f t="shared" si="273"/>
        <v>188762114.76</v>
      </c>
      <c r="BB1256" s="12" t="e">
        <f t="shared" si="279"/>
        <v>#REF!</v>
      </c>
    </row>
    <row r="1257" spans="1:54">
      <c r="A1257" s="5" t="s">
        <v>2563</v>
      </c>
      <c r="B1257" s="5" t="s">
        <v>2564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280"/>
        <v>3130664784.46</v>
      </c>
      <c r="AF1257" s="9">
        <f t="shared" si="281"/>
        <v>2535577838.59</v>
      </c>
      <c r="AG1257" s="9">
        <f t="shared" si="282"/>
        <v>606214982.76</v>
      </c>
      <c r="AH1257" s="9">
        <f t="shared" si="283"/>
        <v>605469049.32</v>
      </c>
      <c r="AI1257" s="9">
        <f t="shared" si="284"/>
        <v>453763492.44</v>
      </c>
      <c r="AJ1257" s="12" t="e">
        <f>#REF!-A1257</f>
        <v>#REF!</v>
      </c>
      <c r="AK1257" s="16"/>
      <c r="AL1257" s="9">
        <f t="shared" si="274"/>
        <v>132181097.87</v>
      </c>
      <c r="AM1257" s="16"/>
      <c r="AN1257" s="16"/>
      <c r="AO1257" s="16"/>
      <c r="AP1257" s="16"/>
      <c r="AQ1257" s="12" t="e">
        <f>#REF!+#REF!+#REF!</f>
        <v>#REF!</v>
      </c>
      <c r="AR1257" s="12">
        <f t="shared" si="271"/>
        <v>-959282.51</v>
      </c>
      <c r="AS1257" s="12" t="e">
        <f>#REF!-AU1257+#REF!+#REF!</f>
        <v>#REF!</v>
      </c>
      <c r="AT1257" s="12" t="e">
        <f>AS1257-VLOOKUP(A1257,[1]选股结果!$A$2:$BJ$3005,48,FALSE)*0.08</f>
        <v>#REF!</v>
      </c>
      <c r="AU1257" s="12">
        <f t="shared" si="275"/>
        <v>151705556.88</v>
      </c>
      <c r="AV1257" s="12" t="e">
        <f>#REF!+S1257+H1257</f>
        <v>#REF!</v>
      </c>
      <c r="AW1257" s="12" t="e">
        <f t="shared" si="276"/>
        <v>#REF!</v>
      </c>
      <c r="AX1257" s="12" t="e">
        <f t="shared" si="277"/>
        <v>#REF!</v>
      </c>
      <c r="AY1257" s="12" t="e">
        <f t="shared" si="278"/>
        <v>#REF!</v>
      </c>
      <c r="AZ1257" s="12">
        <f t="shared" si="272"/>
        <v>-3319180552.58</v>
      </c>
      <c r="BA1257" s="12">
        <f t="shared" si="273"/>
        <v>606214982.76</v>
      </c>
      <c r="BB1257" s="12" t="e">
        <f t="shared" si="279"/>
        <v>#REF!</v>
      </c>
    </row>
    <row r="1258" spans="1:54">
      <c r="A1258" s="5" t="s">
        <v>2565</v>
      </c>
      <c r="B1258" s="5" t="s">
        <v>2566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280"/>
        <v>3123176349.12</v>
      </c>
      <c r="AF1258" s="9">
        <f t="shared" si="281"/>
        <v>3420453187.13</v>
      </c>
      <c r="AG1258" s="9">
        <f t="shared" si="282"/>
        <v>-634882451.21</v>
      </c>
      <c r="AH1258" s="9">
        <f t="shared" si="283"/>
        <v>-638713598.68</v>
      </c>
      <c r="AI1258" s="9">
        <f t="shared" si="284"/>
        <v>-636202736.64</v>
      </c>
      <c r="AJ1258" s="12" t="e">
        <f>#REF!-A1258</f>
        <v>#REF!</v>
      </c>
      <c r="AK1258" s="16"/>
      <c r="AL1258" s="9">
        <f t="shared" si="274"/>
        <v>551566758.4</v>
      </c>
      <c r="AM1258" s="16"/>
      <c r="AN1258" s="16"/>
      <c r="AO1258" s="16"/>
      <c r="AP1258" s="16"/>
      <c r="AQ1258" s="12" t="e">
        <f>#REF!+#REF!+#REF!</f>
        <v>#REF!</v>
      </c>
      <c r="AR1258" s="12">
        <f t="shared" si="271"/>
        <v>-3818026.65</v>
      </c>
      <c r="AS1258" s="12" t="e">
        <f>#REF!-AU1258+#REF!+#REF!</f>
        <v>#REF!</v>
      </c>
      <c r="AT1258" s="12" t="e">
        <f>AS1258-VLOOKUP(A1258,[1]选股结果!$A$2:$BJ$3005,48,FALSE)*0.08</f>
        <v>#REF!</v>
      </c>
      <c r="AU1258" s="12">
        <f t="shared" si="275"/>
        <v>-2510862.03999996</v>
      </c>
      <c r="AV1258" s="12" t="e">
        <f>#REF!+S1258+H1258</f>
        <v>#REF!</v>
      </c>
      <c r="AW1258" s="12" t="e">
        <f t="shared" si="276"/>
        <v>#REF!</v>
      </c>
      <c r="AX1258" s="12" t="e">
        <f t="shared" si="277"/>
        <v>#REF!</v>
      </c>
      <c r="AY1258" s="12" t="e">
        <f t="shared" si="278"/>
        <v>#REF!</v>
      </c>
      <c r="AZ1258" s="12">
        <f t="shared" si="272"/>
        <v>-3173903482.86</v>
      </c>
      <c r="BA1258" s="12">
        <f t="shared" si="273"/>
        <v>-634882451.21</v>
      </c>
      <c r="BB1258" s="12" t="e">
        <f t="shared" si="279"/>
        <v>#REF!</v>
      </c>
    </row>
    <row r="1259" spans="1:54">
      <c r="A1259" s="5" t="s">
        <v>2567</v>
      </c>
      <c r="B1259" s="5" t="s">
        <v>2568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280"/>
        <v>3122139886.35</v>
      </c>
      <c r="AF1259" s="9">
        <f t="shared" si="281"/>
        <v>2583168651.39</v>
      </c>
      <c r="AG1259" s="9">
        <f t="shared" si="282"/>
        <v>455007231.91</v>
      </c>
      <c r="AH1259" s="9">
        <f t="shared" si="283"/>
        <v>346225757.57</v>
      </c>
      <c r="AI1259" s="9">
        <f t="shared" si="284"/>
        <v>248823287.77</v>
      </c>
      <c r="AJ1259" s="12" t="e">
        <f>#REF!-A1259</f>
        <v>#REF!</v>
      </c>
      <c r="AK1259" s="16"/>
      <c r="AL1259" s="9">
        <f t="shared" si="274"/>
        <v>477147617.98</v>
      </c>
      <c r="AM1259" s="16"/>
      <c r="AN1259" s="16"/>
      <c r="AO1259" s="16"/>
      <c r="AP1259" s="16"/>
      <c r="AQ1259" s="12" t="e">
        <f>#REF!+#REF!+#REF!</f>
        <v>#REF!</v>
      </c>
      <c r="AR1259" s="12">
        <f t="shared" si="271"/>
        <v>-11932030.18</v>
      </c>
      <c r="AS1259" s="12" t="e">
        <f>#REF!-AU1259+#REF!+#REF!</f>
        <v>#REF!</v>
      </c>
      <c r="AT1259" s="12" t="e">
        <f>AS1259-VLOOKUP(A1259,[1]选股结果!$A$2:$BJ$3005,48,FALSE)*0.08</f>
        <v>#REF!</v>
      </c>
      <c r="AU1259" s="12">
        <f t="shared" si="275"/>
        <v>97402469.8</v>
      </c>
      <c r="AV1259" s="12" t="e">
        <f>#REF!+S1259+H1259</f>
        <v>#REF!</v>
      </c>
      <c r="AW1259" s="12" t="e">
        <f t="shared" si="276"/>
        <v>#REF!</v>
      </c>
      <c r="AX1259" s="12" t="e">
        <f t="shared" si="277"/>
        <v>#REF!</v>
      </c>
      <c r="AY1259" s="12" t="e">
        <f t="shared" si="278"/>
        <v>#REF!</v>
      </c>
      <c r="AZ1259" s="12">
        <f t="shared" si="272"/>
        <v>-3365481524.47</v>
      </c>
      <c r="BA1259" s="12">
        <f t="shared" si="273"/>
        <v>455007231.91</v>
      </c>
      <c r="BB1259" s="12" t="e">
        <f t="shared" si="279"/>
        <v>#REF!</v>
      </c>
    </row>
    <row r="1260" spans="1:54">
      <c r="A1260" s="5" t="s">
        <v>2569</v>
      </c>
      <c r="B1260" s="5" t="s">
        <v>2570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280"/>
        <v>3120878201.92</v>
      </c>
      <c r="AF1260" s="9">
        <f t="shared" si="281"/>
        <v>3034771749.61</v>
      </c>
      <c r="AG1260" s="9">
        <f t="shared" si="282"/>
        <v>563576349.63</v>
      </c>
      <c r="AH1260" s="9">
        <f t="shared" si="283"/>
        <v>563976311.17</v>
      </c>
      <c r="AI1260" s="9">
        <f t="shared" si="284"/>
        <v>511223987.5</v>
      </c>
      <c r="AJ1260" s="12" t="e">
        <f>#REF!-A1260</f>
        <v>#REF!</v>
      </c>
      <c r="AK1260" s="16"/>
      <c r="AL1260" s="9">
        <f t="shared" si="274"/>
        <v>834497562.96</v>
      </c>
      <c r="AM1260" s="16"/>
      <c r="AN1260" s="16"/>
      <c r="AO1260" s="16"/>
      <c r="AP1260" s="16"/>
      <c r="AQ1260" s="12" t="e">
        <f>#REF!+#REF!+#REF!</f>
        <v>#REF!</v>
      </c>
      <c r="AR1260" s="12">
        <f t="shared" si="271"/>
        <v>-2226701.23</v>
      </c>
      <c r="AS1260" s="12" t="e">
        <f>#REF!-AU1260+#REF!+#REF!</f>
        <v>#REF!</v>
      </c>
      <c r="AT1260" s="12" t="e">
        <f>AS1260-VLOOKUP(A1260,[1]选股结果!$A$2:$BJ$3005,48,FALSE)*0.08</f>
        <v>#REF!</v>
      </c>
      <c r="AU1260" s="12">
        <f t="shared" si="275"/>
        <v>52752323.67</v>
      </c>
      <c r="AV1260" s="12" t="e">
        <f>#REF!+S1260+H1260</f>
        <v>#REF!</v>
      </c>
      <c r="AW1260" s="12" t="e">
        <f t="shared" si="276"/>
        <v>#REF!</v>
      </c>
      <c r="AX1260" s="12" t="e">
        <f t="shared" si="277"/>
        <v>#REF!</v>
      </c>
      <c r="AY1260" s="12" t="e">
        <f t="shared" si="278"/>
        <v>#REF!</v>
      </c>
      <c r="AZ1260" s="12">
        <f t="shared" si="272"/>
        <v>-3143818199.01</v>
      </c>
      <c r="BA1260" s="12">
        <f t="shared" si="273"/>
        <v>563576349.63</v>
      </c>
      <c r="BB1260" s="12" t="e">
        <f t="shared" si="279"/>
        <v>#REF!</v>
      </c>
    </row>
    <row r="1261" spans="1:54">
      <c r="A1261" s="5" t="s">
        <v>2571</v>
      </c>
      <c r="B1261" s="5" t="s">
        <v>2572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280"/>
        <v>3108922495.2</v>
      </c>
      <c r="AF1261" s="9">
        <f t="shared" si="281"/>
        <v>2976690812.36</v>
      </c>
      <c r="AG1261" s="9">
        <f t="shared" si="282"/>
        <v>114086963.81</v>
      </c>
      <c r="AH1261" s="9">
        <f t="shared" si="283"/>
        <v>115096844.02</v>
      </c>
      <c r="AI1261" s="9">
        <f t="shared" si="284"/>
        <v>72087591.38</v>
      </c>
      <c r="AJ1261" s="12" t="e">
        <f>#REF!-A1261</f>
        <v>#REF!</v>
      </c>
      <c r="AK1261" s="16"/>
      <c r="AL1261" s="9">
        <f t="shared" si="274"/>
        <v>253493738.25</v>
      </c>
      <c r="AM1261" s="16"/>
      <c r="AN1261" s="16"/>
      <c r="AO1261" s="16"/>
      <c r="AP1261" s="16"/>
      <c r="AQ1261" s="12" t="e">
        <f>#REF!+#REF!+#REF!</f>
        <v>#REF!</v>
      </c>
      <c r="AR1261" s="12">
        <f t="shared" si="271"/>
        <v>-1212078.12</v>
      </c>
      <c r="AS1261" s="12" t="e">
        <f>#REF!-AU1261+#REF!+#REF!</f>
        <v>#REF!</v>
      </c>
      <c r="AT1261" s="12" t="e">
        <f>AS1261-VLOOKUP(A1261,[1]选股结果!$A$2:$BJ$3005,48,FALSE)*0.08</f>
        <v>#REF!</v>
      </c>
      <c r="AU1261" s="12">
        <f t="shared" si="275"/>
        <v>43009252.64</v>
      </c>
      <c r="AV1261" s="12" t="e">
        <f>#REF!+S1261+H1261</f>
        <v>#REF!</v>
      </c>
      <c r="AW1261" s="12" t="e">
        <f t="shared" si="276"/>
        <v>#REF!</v>
      </c>
      <c r="AX1261" s="12" t="e">
        <f t="shared" si="277"/>
        <v>#REF!</v>
      </c>
      <c r="AY1261" s="12" t="e">
        <f t="shared" si="278"/>
        <v>#REF!</v>
      </c>
      <c r="AZ1261" s="12">
        <f t="shared" si="272"/>
        <v>-3198414430.54</v>
      </c>
      <c r="BA1261" s="12">
        <f t="shared" si="273"/>
        <v>114086963.81</v>
      </c>
      <c r="BB1261" s="12" t="e">
        <f t="shared" si="279"/>
        <v>#REF!</v>
      </c>
    </row>
    <row r="1262" spans="1:54">
      <c r="A1262" s="5" t="s">
        <v>2573</v>
      </c>
      <c r="B1262" s="5" t="s">
        <v>2574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280"/>
        <v>3106210383.73</v>
      </c>
      <c r="AF1262" s="9">
        <f t="shared" si="281"/>
        <v>3532531863.35</v>
      </c>
      <c r="AG1262" s="9">
        <f t="shared" si="282"/>
        <v>-272870705.08</v>
      </c>
      <c r="AH1262" s="9">
        <f t="shared" si="283"/>
        <v>-273607654.32</v>
      </c>
      <c r="AI1262" s="9">
        <f t="shared" si="284"/>
        <v>-298801542.41</v>
      </c>
      <c r="AJ1262" s="12" t="e">
        <f>#REF!-A1262</f>
        <v>#REF!</v>
      </c>
      <c r="AK1262" s="16"/>
      <c r="AL1262" s="9">
        <f t="shared" si="274"/>
        <v>337494245.28</v>
      </c>
      <c r="AM1262" s="16"/>
      <c r="AN1262" s="16"/>
      <c r="AO1262" s="16"/>
      <c r="AP1262" s="16"/>
      <c r="AQ1262" s="12" t="e">
        <f>#REF!+#REF!+#REF!</f>
        <v>#REF!</v>
      </c>
      <c r="AR1262" s="12">
        <f t="shared" si="271"/>
        <v>-365114.55</v>
      </c>
      <c r="AS1262" s="12" t="e">
        <f>#REF!-AU1262+#REF!+#REF!</f>
        <v>#REF!</v>
      </c>
      <c r="AT1262" s="12" t="e">
        <f>AS1262-VLOOKUP(A1262,[1]选股结果!$A$2:$BJ$3005,48,FALSE)*0.08</f>
        <v>#REF!</v>
      </c>
      <c r="AU1262" s="12">
        <f t="shared" si="275"/>
        <v>25193888.09</v>
      </c>
      <c r="AV1262" s="12" t="e">
        <f>#REF!+S1262+H1262</f>
        <v>#REF!</v>
      </c>
      <c r="AW1262" s="12" t="e">
        <f t="shared" si="276"/>
        <v>#REF!</v>
      </c>
      <c r="AX1262" s="12" t="e">
        <f t="shared" si="277"/>
        <v>#REF!</v>
      </c>
      <c r="AY1262" s="12" t="e">
        <f t="shared" si="278"/>
        <v>#REF!</v>
      </c>
      <c r="AZ1262" s="12">
        <f t="shared" si="272"/>
        <v>-3234135880.9</v>
      </c>
      <c r="BA1262" s="12">
        <f t="shared" si="273"/>
        <v>-272870705.08</v>
      </c>
      <c r="BB1262" s="12" t="e">
        <f t="shared" si="279"/>
        <v>#REF!</v>
      </c>
    </row>
    <row r="1263" spans="1:54">
      <c r="A1263" s="5" t="s">
        <v>2575</v>
      </c>
      <c r="B1263" s="5" t="s">
        <v>2576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280"/>
        <v>3103662800.82</v>
      </c>
      <c r="AF1263" s="9">
        <f t="shared" si="281"/>
        <v>3082973113.01</v>
      </c>
      <c r="AG1263" s="9">
        <f t="shared" si="282"/>
        <v>-13555018.6100001</v>
      </c>
      <c r="AH1263" s="9">
        <f t="shared" si="283"/>
        <v>-15036559.2100001</v>
      </c>
      <c r="AI1263" s="9">
        <f t="shared" si="284"/>
        <v>-23570995.8400001</v>
      </c>
      <c r="AJ1263" s="12" t="e">
        <f>#REF!-A1263</f>
        <v>#REF!</v>
      </c>
      <c r="AK1263" s="16"/>
      <c r="AL1263" s="9">
        <f t="shared" si="274"/>
        <v>285373280.19</v>
      </c>
      <c r="AM1263" s="16"/>
      <c r="AN1263" s="16"/>
      <c r="AO1263" s="16"/>
      <c r="AP1263" s="16"/>
      <c r="AQ1263" s="12" t="e">
        <f>#REF!+#REF!+#REF!</f>
        <v>#REF!</v>
      </c>
      <c r="AR1263" s="12">
        <f t="shared" si="271"/>
        <v>-777788.52</v>
      </c>
      <c r="AS1263" s="12" t="e">
        <f>#REF!-AU1263+#REF!+#REF!</f>
        <v>#REF!</v>
      </c>
      <c r="AT1263" s="12" t="e">
        <f>AS1263-VLOOKUP(A1263,[1]选股结果!$A$2:$BJ$3005,48,FALSE)*0.08</f>
        <v>#REF!</v>
      </c>
      <c r="AU1263" s="12">
        <f t="shared" si="275"/>
        <v>8534436.63</v>
      </c>
      <c r="AV1263" s="12" t="e">
        <f>#REF!+S1263+H1263</f>
        <v>#REF!</v>
      </c>
      <c r="AW1263" s="12" t="e">
        <f t="shared" si="276"/>
        <v>#REF!</v>
      </c>
      <c r="AX1263" s="12" t="e">
        <f t="shared" si="277"/>
        <v>#REF!</v>
      </c>
      <c r="AY1263" s="12" t="e">
        <f t="shared" si="278"/>
        <v>#REF!</v>
      </c>
      <c r="AZ1263" s="12">
        <f t="shared" si="272"/>
        <v>-3183452338.2</v>
      </c>
      <c r="BA1263" s="12">
        <f t="shared" si="273"/>
        <v>-13555018.6100001</v>
      </c>
      <c r="BB1263" s="12" t="e">
        <f t="shared" si="279"/>
        <v>#REF!</v>
      </c>
    </row>
    <row r="1264" spans="1:54">
      <c r="A1264" s="5" t="s">
        <v>2577</v>
      </c>
      <c r="B1264" s="5" t="s">
        <v>2578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280"/>
        <v>3102897719.11</v>
      </c>
      <c r="AF1264" s="9">
        <f t="shared" si="281"/>
        <v>2723485550.61</v>
      </c>
      <c r="AG1264" s="9">
        <f t="shared" si="282"/>
        <v>374626688.6</v>
      </c>
      <c r="AH1264" s="9">
        <f t="shared" si="283"/>
        <v>392131417.19</v>
      </c>
      <c r="AI1264" s="9">
        <f t="shared" si="284"/>
        <v>307542016.21</v>
      </c>
      <c r="AJ1264" s="12" t="e">
        <f>#REF!-A1264</f>
        <v>#REF!</v>
      </c>
      <c r="AK1264" s="16"/>
      <c r="AL1264" s="9">
        <f t="shared" si="274"/>
        <v>489989928.24</v>
      </c>
      <c r="AM1264" s="16"/>
      <c r="AN1264" s="16"/>
      <c r="AO1264" s="16"/>
      <c r="AP1264" s="16"/>
      <c r="AQ1264" s="12" t="e">
        <f>#REF!+#REF!+#REF!</f>
        <v>#REF!</v>
      </c>
      <c r="AR1264" s="12">
        <f t="shared" si="271"/>
        <v>-18178198.27</v>
      </c>
      <c r="AS1264" s="12" t="e">
        <f>#REF!-AU1264+#REF!+#REF!</f>
        <v>#REF!</v>
      </c>
      <c r="AT1264" s="12" t="e">
        <f>AS1264-VLOOKUP(A1264,[1]选股结果!$A$2:$BJ$3005,48,FALSE)*0.08</f>
        <v>#REF!</v>
      </c>
      <c r="AU1264" s="12">
        <f t="shared" si="275"/>
        <v>84589400.98</v>
      </c>
      <c r="AV1264" s="12" t="e">
        <f>#REF!+S1264+H1264</f>
        <v>#REF!</v>
      </c>
      <c r="AW1264" s="12" t="e">
        <f t="shared" si="276"/>
        <v>#REF!</v>
      </c>
      <c r="AX1264" s="12" t="e">
        <f t="shared" si="277"/>
        <v>#REF!</v>
      </c>
      <c r="AY1264" s="12" t="e">
        <f t="shared" si="278"/>
        <v>#REF!</v>
      </c>
      <c r="AZ1264" s="12">
        <f t="shared" si="272"/>
        <v>-3149543945.3</v>
      </c>
      <c r="BA1264" s="12">
        <f t="shared" si="273"/>
        <v>374626688.6</v>
      </c>
      <c r="BB1264" s="12" t="e">
        <f t="shared" si="279"/>
        <v>#REF!</v>
      </c>
    </row>
    <row r="1265" spans="1:54">
      <c r="A1265" s="5" t="s">
        <v>2579</v>
      </c>
      <c r="B1265" s="5" t="s">
        <v>2580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280"/>
        <v>3099666437.16</v>
      </c>
      <c r="AF1265" s="9">
        <f t="shared" si="281"/>
        <v>2621097999.77</v>
      </c>
      <c r="AG1265" s="9">
        <f t="shared" si="282"/>
        <v>506213910.22</v>
      </c>
      <c r="AH1265" s="9">
        <f t="shared" si="283"/>
        <v>498188754.02</v>
      </c>
      <c r="AI1265" s="9">
        <f t="shared" si="284"/>
        <v>366862132.29</v>
      </c>
      <c r="AJ1265" s="12" t="e">
        <f>#REF!-A1265</f>
        <v>#REF!</v>
      </c>
      <c r="AK1265" s="16"/>
      <c r="AL1265" s="9">
        <f t="shared" si="274"/>
        <v>1120755420.51</v>
      </c>
      <c r="AM1265" s="16"/>
      <c r="AN1265" s="16"/>
      <c r="AO1265" s="16"/>
      <c r="AP1265" s="16"/>
      <c r="AQ1265" s="12" t="e">
        <f>#REF!+#REF!+#REF!</f>
        <v>#REF!</v>
      </c>
      <c r="AR1265" s="12">
        <f t="shared" si="271"/>
        <v>-4930483.59</v>
      </c>
      <c r="AS1265" s="12" t="e">
        <f>#REF!-AU1265+#REF!+#REF!</f>
        <v>#REF!</v>
      </c>
      <c r="AT1265" s="12" t="e">
        <f>AS1265-VLOOKUP(A1265,[1]选股结果!$A$2:$BJ$3005,48,FALSE)*0.08</f>
        <v>#REF!</v>
      </c>
      <c r="AU1265" s="12">
        <f t="shared" si="275"/>
        <v>131326621.73</v>
      </c>
      <c r="AV1265" s="12" t="e">
        <f>#REF!+S1265+H1265</f>
        <v>#REF!</v>
      </c>
      <c r="AW1265" s="12" t="e">
        <f t="shared" si="276"/>
        <v>#REF!</v>
      </c>
      <c r="AX1265" s="12" t="e">
        <f t="shared" si="277"/>
        <v>#REF!</v>
      </c>
      <c r="AY1265" s="12" t="e">
        <f t="shared" si="278"/>
        <v>#REF!</v>
      </c>
      <c r="AZ1265" s="12">
        <f t="shared" si="272"/>
        <v>-3427366089.56</v>
      </c>
      <c r="BA1265" s="12">
        <f t="shared" si="273"/>
        <v>506213910.22</v>
      </c>
      <c r="BB1265" s="12" t="e">
        <f t="shared" si="279"/>
        <v>#REF!</v>
      </c>
    </row>
    <row r="1266" spans="1:54">
      <c r="A1266" s="5" t="s">
        <v>2581</v>
      </c>
      <c r="B1266" s="5" t="s">
        <v>2582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280"/>
        <v>3098525798.18</v>
      </c>
      <c r="AF1266" s="9">
        <f t="shared" si="281"/>
        <v>2627058791.96</v>
      </c>
      <c r="AG1266" s="9">
        <f t="shared" si="282"/>
        <v>528902267.37</v>
      </c>
      <c r="AH1266" s="9">
        <f t="shared" si="283"/>
        <v>540523444.59</v>
      </c>
      <c r="AI1266" s="9">
        <f t="shared" si="284"/>
        <v>369812053.76</v>
      </c>
      <c r="AJ1266" s="12" t="e">
        <f>#REF!-A1266</f>
        <v>#REF!</v>
      </c>
      <c r="AK1266" s="16"/>
      <c r="AL1266" s="9">
        <f t="shared" si="274"/>
        <v>413357362.16</v>
      </c>
      <c r="AM1266" s="16"/>
      <c r="AN1266" s="16"/>
      <c r="AO1266" s="16"/>
      <c r="AP1266" s="16"/>
      <c r="AQ1266" s="12" t="e">
        <f>#REF!+#REF!+#REF!</f>
        <v>#REF!</v>
      </c>
      <c r="AR1266" s="12">
        <f t="shared" si="271"/>
        <v>-13687659.03</v>
      </c>
      <c r="AS1266" s="12" t="e">
        <f>#REF!-AU1266+#REF!+#REF!</f>
        <v>#REF!</v>
      </c>
      <c r="AT1266" s="12" t="e">
        <f>AS1266-VLOOKUP(A1266,[1]选股结果!$A$2:$BJ$3005,48,FALSE)*0.08</f>
        <v>#REF!</v>
      </c>
      <c r="AU1266" s="12">
        <f t="shared" si="275"/>
        <v>170711390.83</v>
      </c>
      <c r="AV1266" s="12" t="e">
        <f>#REF!+S1266+H1266</f>
        <v>#REF!</v>
      </c>
      <c r="AW1266" s="12" t="e">
        <f t="shared" si="276"/>
        <v>#REF!</v>
      </c>
      <c r="AX1266" s="12" t="e">
        <f t="shared" si="277"/>
        <v>#REF!</v>
      </c>
      <c r="AY1266" s="12" t="e">
        <f t="shared" si="278"/>
        <v>#REF!</v>
      </c>
      <c r="AZ1266" s="12">
        <f t="shared" si="272"/>
        <v>-3407545990.88</v>
      </c>
      <c r="BA1266" s="12">
        <f t="shared" si="273"/>
        <v>528902267.37</v>
      </c>
      <c r="BB1266" s="12" t="e">
        <f t="shared" si="279"/>
        <v>#REF!</v>
      </c>
    </row>
    <row r="1267" spans="1:54">
      <c r="A1267" s="5" t="s">
        <v>2583</v>
      </c>
      <c r="B1267" s="5" t="s">
        <v>2584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280"/>
        <v>3096551420.38</v>
      </c>
      <c r="AF1267" s="9">
        <f t="shared" si="281"/>
        <v>2961701126.78</v>
      </c>
      <c r="AG1267" s="9">
        <f t="shared" si="282"/>
        <v>143168152.48</v>
      </c>
      <c r="AH1267" s="9">
        <f t="shared" si="283"/>
        <v>143231517.54</v>
      </c>
      <c r="AI1267" s="9">
        <f t="shared" si="284"/>
        <v>88178964.01</v>
      </c>
      <c r="AJ1267" s="12" t="e">
        <f>#REF!-A1267</f>
        <v>#REF!</v>
      </c>
      <c r="AK1267" s="16"/>
      <c r="AL1267" s="9">
        <f t="shared" si="274"/>
        <v>315325800.27</v>
      </c>
      <c r="AM1267" s="16"/>
      <c r="AN1267" s="16"/>
      <c r="AO1267" s="16"/>
      <c r="AP1267" s="16"/>
      <c r="AQ1267" s="12" t="e">
        <f>#REF!+#REF!+#REF!</f>
        <v>#REF!</v>
      </c>
      <c r="AR1267" s="12">
        <f t="shared" si="271"/>
        <v>-1471105.18</v>
      </c>
      <c r="AS1267" s="12" t="e">
        <f>#REF!-AU1267+#REF!+#REF!</f>
        <v>#REF!</v>
      </c>
      <c r="AT1267" s="12" t="e">
        <f>AS1267-VLOOKUP(A1267,[1]选股结果!$A$2:$BJ$3005,48,FALSE)*0.08</f>
        <v>#REF!</v>
      </c>
      <c r="AU1267" s="12">
        <f t="shared" si="275"/>
        <v>55052553.53</v>
      </c>
      <c r="AV1267" s="12" t="e">
        <f>#REF!+S1267+H1267</f>
        <v>#REF!</v>
      </c>
      <c r="AW1267" s="12" t="e">
        <f t="shared" si="276"/>
        <v>#REF!</v>
      </c>
      <c r="AX1267" s="12" t="e">
        <f t="shared" si="277"/>
        <v>#REF!</v>
      </c>
      <c r="AY1267" s="12" t="e">
        <f t="shared" si="278"/>
        <v>#REF!</v>
      </c>
      <c r="AZ1267" s="12">
        <f t="shared" si="272"/>
        <v>-3173490017.29</v>
      </c>
      <c r="BA1267" s="12">
        <f t="shared" si="273"/>
        <v>143168152.48</v>
      </c>
      <c r="BB1267" s="12" t="e">
        <f t="shared" si="279"/>
        <v>#REF!</v>
      </c>
    </row>
    <row r="1268" spans="1:54">
      <c r="A1268" s="5" t="s">
        <v>2585</v>
      </c>
      <c r="B1268" s="5" t="s">
        <v>2586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280"/>
        <v>3093112265.62</v>
      </c>
      <c r="AF1268" s="9">
        <f t="shared" si="281"/>
        <v>2894124799.35</v>
      </c>
      <c r="AG1268" s="9">
        <f t="shared" si="282"/>
        <v>185212362.15</v>
      </c>
      <c r="AH1268" s="9">
        <f t="shared" si="283"/>
        <v>185322932.63</v>
      </c>
      <c r="AI1268" s="9">
        <f t="shared" si="284"/>
        <v>116982430.46</v>
      </c>
      <c r="AJ1268" s="12" t="e">
        <f>#REF!-A1268</f>
        <v>#REF!</v>
      </c>
      <c r="AK1268" s="16"/>
      <c r="AL1268" s="9">
        <f t="shared" si="274"/>
        <v>87786393.87</v>
      </c>
      <c r="AM1268" s="16"/>
      <c r="AN1268" s="16"/>
      <c r="AO1268" s="16"/>
      <c r="AP1268" s="16"/>
      <c r="AQ1268" s="12" t="e">
        <f>#REF!+#REF!+#REF!</f>
        <v>#REF!</v>
      </c>
      <c r="AR1268" s="12">
        <f t="shared" si="271"/>
        <v>-113748.1</v>
      </c>
      <c r="AS1268" s="12" t="e">
        <f>#REF!-AU1268+#REF!+#REF!</f>
        <v>#REF!</v>
      </c>
      <c r="AT1268" s="12" t="e">
        <f>AS1268-VLOOKUP(A1268,[1]选股结果!$A$2:$BJ$3005,48,FALSE)*0.08</f>
        <v>#REF!</v>
      </c>
      <c r="AU1268" s="12">
        <f t="shared" si="275"/>
        <v>68340502.17</v>
      </c>
      <c r="AV1268" s="12" t="e">
        <f>#REF!+S1268+H1268</f>
        <v>#REF!</v>
      </c>
      <c r="AW1268" s="12" t="e">
        <f t="shared" si="276"/>
        <v>#REF!</v>
      </c>
      <c r="AX1268" s="12" t="e">
        <f t="shared" si="277"/>
        <v>#REF!</v>
      </c>
      <c r="AY1268" s="12" t="e">
        <f t="shared" si="278"/>
        <v>#REF!</v>
      </c>
      <c r="AZ1268" s="12">
        <f t="shared" si="272"/>
        <v>-3178120723.55</v>
      </c>
      <c r="BA1268" s="12">
        <f t="shared" si="273"/>
        <v>185212362.15</v>
      </c>
      <c r="BB1268" s="12" t="e">
        <f t="shared" si="279"/>
        <v>#REF!</v>
      </c>
    </row>
    <row r="1269" spans="1:54">
      <c r="A1269" s="5" t="s">
        <v>2587</v>
      </c>
      <c r="B1269" s="5" t="s">
        <v>2588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280"/>
        <v>3086331249.89</v>
      </c>
      <c r="AF1269" s="9">
        <f t="shared" si="281"/>
        <v>2975894416.77</v>
      </c>
      <c r="AG1269" s="9">
        <f t="shared" si="282"/>
        <v>94385706.7400004</v>
      </c>
      <c r="AH1269" s="9">
        <f t="shared" si="283"/>
        <v>93275152.4700004</v>
      </c>
      <c r="AI1269" s="9">
        <f t="shared" si="284"/>
        <v>91480729.7800004</v>
      </c>
      <c r="AJ1269" s="12" t="e">
        <f>#REF!-A1269</f>
        <v>#REF!</v>
      </c>
      <c r="AK1269" s="16"/>
      <c r="AL1269" s="9">
        <f t="shared" si="274"/>
        <v>123429127.06</v>
      </c>
      <c r="AM1269" s="16"/>
      <c r="AN1269" s="16"/>
      <c r="AO1269" s="16"/>
      <c r="AP1269" s="16"/>
      <c r="AQ1269" s="12" t="e">
        <f>#REF!+#REF!+#REF!</f>
        <v>#REF!</v>
      </c>
      <c r="AR1269" s="12">
        <f t="shared" si="271"/>
        <v>-81374.11</v>
      </c>
      <c r="AS1269" s="12" t="e">
        <f>#REF!-AU1269+#REF!+#REF!</f>
        <v>#REF!</v>
      </c>
      <c r="AT1269" s="12" t="e">
        <f>AS1269-VLOOKUP(A1269,[1]选股结果!$A$2:$BJ$3005,48,FALSE)*0.08</f>
        <v>#REF!</v>
      </c>
      <c r="AU1269" s="12">
        <f t="shared" si="275"/>
        <v>1794422.69</v>
      </c>
      <c r="AV1269" s="12" t="e">
        <f>#REF!+S1269+H1269</f>
        <v>#REF!</v>
      </c>
      <c r="AW1269" s="12" t="e">
        <f t="shared" si="276"/>
        <v>#REF!</v>
      </c>
      <c r="AX1269" s="12" t="e">
        <f t="shared" si="277"/>
        <v>#REF!</v>
      </c>
      <c r="AY1269" s="12" t="e">
        <f t="shared" si="278"/>
        <v>#REF!</v>
      </c>
      <c r="AZ1269" s="12">
        <f t="shared" si="272"/>
        <v>-3089202245.07</v>
      </c>
      <c r="BA1269" s="12">
        <f t="shared" si="273"/>
        <v>94385706.7400004</v>
      </c>
      <c r="BB1269" s="12" t="e">
        <f t="shared" si="279"/>
        <v>#REF!</v>
      </c>
    </row>
    <row r="1270" spans="1:54">
      <c r="A1270" s="5" t="s">
        <v>2589</v>
      </c>
      <c r="B1270" s="5" t="s">
        <v>2590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280"/>
        <v>3079722051.55</v>
      </c>
      <c r="AF1270" s="9">
        <f t="shared" si="281"/>
        <v>3028128239.12</v>
      </c>
      <c r="AG1270" s="9">
        <f t="shared" si="282"/>
        <v>49957876.9400003</v>
      </c>
      <c r="AH1270" s="9">
        <f t="shared" si="283"/>
        <v>48912316.2900003</v>
      </c>
      <c r="AI1270" s="9">
        <f t="shared" si="284"/>
        <v>40322744.7800003</v>
      </c>
      <c r="AJ1270" s="12" t="e">
        <f>#REF!-A1270</f>
        <v>#REF!</v>
      </c>
      <c r="AK1270" s="16"/>
      <c r="AL1270" s="9">
        <f t="shared" si="274"/>
        <v>390101316.25</v>
      </c>
      <c r="AM1270" s="16"/>
      <c r="AN1270" s="16"/>
      <c r="AO1270" s="16"/>
      <c r="AP1270" s="16"/>
      <c r="AQ1270" s="12" t="e">
        <f>#REF!+#REF!+#REF!</f>
        <v>#REF!</v>
      </c>
      <c r="AR1270" s="12">
        <f t="shared" si="271"/>
        <v>-1290810.4</v>
      </c>
      <c r="AS1270" s="12" t="e">
        <f>#REF!-AU1270+#REF!+#REF!</f>
        <v>#REF!</v>
      </c>
      <c r="AT1270" s="12" t="e">
        <f>AS1270-VLOOKUP(A1270,[1]选股结果!$A$2:$BJ$3005,48,FALSE)*0.08</f>
        <v>#REF!</v>
      </c>
      <c r="AU1270" s="12">
        <f t="shared" si="275"/>
        <v>8589571.51</v>
      </c>
      <c r="AV1270" s="12" t="e">
        <f>#REF!+S1270+H1270</f>
        <v>#REF!</v>
      </c>
      <c r="AW1270" s="12" t="e">
        <f t="shared" si="276"/>
        <v>#REF!</v>
      </c>
      <c r="AX1270" s="12" t="e">
        <f t="shared" si="277"/>
        <v>#REF!</v>
      </c>
      <c r="AY1270" s="12" t="e">
        <f t="shared" si="278"/>
        <v>#REF!</v>
      </c>
      <c r="AZ1270" s="12">
        <f t="shared" si="272"/>
        <v>-3082001731.33</v>
      </c>
      <c r="BA1270" s="12">
        <f t="shared" si="273"/>
        <v>49957876.9400003</v>
      </c>
      <c r="BB1270" s="12" t="e">
        <f t="shared" si="279"/>
        <v>#REF!</v>
      </c>
    </row>
    <row r="1271" spans="1:54">
      <c r="A1271" s="5" t="s">
        <v>2591</v>
      </c>
      <c r="B1271" s="5" t="s">
        <v>2592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280"/>
        <v>3079596701.27</v>
      </c>
      <c r="AF1271" s="9">
        <f t="shared" si="281"/>
        <v>2829954710.57</v>
      </c>
      <c r="AG1271" s="9">
        <f t="shared" si="282"/>
        <v>357684701.66</v>
      </c>
      <c r="AH1271" s="9">
        <f t="shared" si="283"/>
        <v>356399998.65</v>
      </c>
      <c r="AI1271" s="9">
        <f t="shared" si="284"/>
        <v>318979269.84</v>
      </c>
      <c r="AJ1271" s="12" t="e">
        <f>#REF!-A1271</f>
        <v>#REF!</v>
      </c>
      <c r="AK1271" s="16"/>
      <c r="AL1271" s="9">
        <f t="shared" si="274"/>
        <v>268537767.34</v>
      </c>
      <c r="AM1271" s="16"/>
      <c r="AN1271" s="16"/>
      <c r="AO1271" s="16"/>
      <c r="AP1271" s="16"/>
      <c r="AQ1271" s="12" t="e">
        <f>#REF!+#REF!+#REF!</f>
        <v>#REF!</v>
      </c>
      <c r="AR1271" s="12">
        <f t="shared" si="271"/>
        <v>-487717.32</v>
      </c>
      <c r="AS1271" s="12" t="e">
        <f>#REF!-AU1271+#REF!+#REF!</f>
        <v>#REF!</v>
      </c>
      <c r="AT1271" s="12" t="e">
        <f>AS1271-VLOOKUP(A1271,[1]选股结果!$A$2:$BJ$3005,48,FALSE)*0.08</f>
        <v>#REF!</v>
      </c>
      <c r="AU1271" s="12">
        <f t="shared" si="275"/>
        <v>37420728.81</v>
      </c>
      <c r="AV1271" s="12" t="e">
        <f>#REF!+S1271+H1271</f>
        <v>#REF!</v>
      </c>
      <c r="AW1271" s="12" t="e">
        <f t="shared" si="276"/>
        <v>#REF!</v>
      </c>
      <c r="AX1271" s="12" t="e">
        <f t="shared" si="277"/>
        <v>#REF!</v>
      </c>
      <c r="AY1271" s="12" t="e">
        <f t="shared" si="278"/>
        <v>#REF!</v>
      </c>
      <c r="AZ1271" s="12">
        <f t="shared" si="272"/>
        <v>-3144468227.8</v>
      </c>
      <c r="BA1271" s="12">
        <f t="shared" si="273"/>
        <v>357684701.66</v>
      </c>
      <c r="BB1271" s="12" t="e">
        <f t="shared" si="279"/>
        <v>#REF!</v>
      </c>
    </row>
    <row r="1272" spans="1:54">
      <c r="A1272" s="5" t="s">
        <v>2593</v>
      </c>
      <c r="B1272" s="5" t="s">
        <v>2594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280"/>
        <v>3069078767.95</v>
      </c>
      <c r="AF1272" s="9">
        <f t="shared" si="281"/>
        <v>2911271127.03</v>
      </c>
      <c r="AG1272" s="9">
        <f t="shared" si="282"/>
        <v>119911949.739999</v>
      </c>
      <c r="AH1272" s="9">
        <f t="shared" si="283"/>
        <v>118734465.409999</v>
      </c>
      <c r="AI1272" s="9">
        <f t="shared" si="284"/>
        <v>93933793.159999</v>
      </c>
      <c r="AJ1272" s="12" t="e">
        <f>#REF!-A1272</f>
        <v>#REF!</v>
      </c>
      <c r="AK1272" s="16"/>
      <c r="AL1272" s="9">
        <f t="shared" si="274"/>
        <v>232402328.45</v>
      </c>
      <c r="AM1272" s="16"/>
      <c r="AN1272" s="16"/>
      <c r="AO1272" s="16"/>
      <c r="AP1272" s="16"/>
      <c r="AQ1272" s="12" t="e">
        <f>#REF!+#REF!+#REF!</f>
        <v>#REF!</v>
      </c>
      <c r="AR1272" s="12">
        <f t="shared" si="271"/>
        <v>-671260.84</v>
      </c>
      <c r="AS1272" s="12" t="e">
        <f>#REF!-AU1272+#REF!+#REF!</f>
        <v>#REF!</v>
      </c>
      <c r="AT1272" s="12" t="e">
        <f>AS1272-VLOOKUP(A1272,[1]选股结果!$A$2:$BJ$3005,48,FALSE)*0.08</f>
        <v>#REF!</v>
      </c>
      <c r="AU1272" s="12">
        <f t="shared" si="275"/>
        <v>24800672.25</v>
      </c>
      <c r="AV1272" s="12" t="e">
        <f>#REF!+S1272+H1272</f>
        <v>#REF!</v>
      </c>
      <c r="AW1272" s="12" t="e">
        <f t="shared" si="276"/>
        <v>#REF!</v>
      </c>
      <c r="AX1272" s="12" t="e">
        <f t="shared" si="277"/>
        <v>#REF!</v>
      </c>
      <c r="AY1272" s="12" t="e">
        <f t="shared" si="278"/>
        <v>#REF!</v>
      </c>
      <c r="AZ1272" s="12">
        <f t="shared" si="272"/>
        <v>-3144707353.01</v>
      </c>
      <c r="BA1272" s="12">
        <f t="shared" si="273"/>
        <v>119911949.739999</v>
      </c>
      <c r="BB1272" s="12" t="e">
        <f t="shared" si="279"/>
        <v>#REF!</v>
      </c>
    </row>
    <row r="1273" spans="1:54">
      <c r="A1273" s="5" t="s">
        <v>2595</v>
      </c>
      <c r="B1273" s="5" t="s">
        <v>2596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280"/>
        <v>3067767294.49</v>
      </c>
      <c r="AF1273" s="9">
        <f t="shared" si="281"/>
        <v>2623223476.34</v>
      </c>
      <c r="AG1273" s="9">
        <f t="shared" si="282"/>
        <v>419703226.09</v>
      </c>
      <c r="AH1273" s="9">
        <f t="shared" si="283"/>
        <v>421947279.09</v>
      </c>
      <c r="AI1273" s="9">
        <f t="shared" si="284"/>
        <v>362096490.54</v>
      </c>
      <c r="AJ1273" s="12" t="e">
        <f>#REF!-A1273</f>
        <v>#REF!</v>
      </c>
      <c r="AK1273" s="16"/>
      <c r="AL1273" s="9">
        <f t="shared" si="274"/>
        <v>212547865.01</v>
      </c>
      <c r="AM1273" s="16"/>
      <c r="AN1273" s="16"/>
      <c r="AO1273" s="16"/>
      <c r="AP1273" s="16"/>
      <c r="AQ1273" s="12" t="e">
        <f>#REF!+#REF!+#REF!</f>
        <v>#REF!</v>
      </c>
      <c r="AR1273" s="12">
        <f t="shared" si="271"/>
        <v>-3291824.52</v>
      </c>
      <c r="AS1273" s="12" t="e">
        <f>#REF!-AU1273+#REF!+#REF!</f>
        <v>#REF!</v>
      </c>
      <c r="AT1273" s="12" t="e">
        <f>AS1273-VLOOKUP(A1273,[1]选股结果!$A$2:$BJ$3005,48,FALSE)*0.08</f>
        <v>#REF!</v>
      </c>
      <c r="AU1273" s="12">
        <f t="shared" si="275"/>
        <v>59850788.55</v>
      </c>
      <c r="AV1273" s="12" t="e">
        <f>#REF!+S1273+H1273</f>
        <v>#REF!</v>
      </c>
      <c r="AW1273" s="12" t="e">
        <f t="shared" si="276"/>
        <v>#REF!</v>
      </c>
      <c r="AX1273" s="12" t="e">
        <f t="shared" si="277"/>
        <v>#REF!</v>
      </c>
      <c r="AY1273" s="12" t="e">
        <f t="shared" si="278"/>
        <v>#REF!</v>
      </c>
      <c r="AZ1273" s="12">
        <f t="shared" si="272"/>
        <v>-3156156352.48</v>
      </c>
      <c r="BA1273" s="12">
        <f t="shared" si="273"/>
        <v>419703226.09</v>
      </c>
      <c r="BB1273" s="12" t="e">
        <f t="shared" si="279"/>
        <v>#REF!</v>
      </c>
    </row>
    <row r="1274" spans="1:54">
      <c r="A1274" s="5" t="s">
        <v>2597</v>
      </c>
      <c r="B1274" s="5" t="s">
        <v>2598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280"/>
        <v>3067700089.28</v>
      </c>
      <c r="AF1274" s="9">
        <f t="shared" si="281"/>
        <v>2335702812.17</v>
      </c>
      <c r="AG1274" s="9">
        <f t="shared" si="282"/>
        <v>719660376.35</v>
      </c>
      <c r="AH1274" s="9">
        <f t="shared" si="283"/>
        <v>718612254.48</v>
      </c>
      <c r="AI1274" s="9">
        <f t="shared" si="284"/>
        <v>616771416.7</v>
      </c>
      <c r="AJ1274" s="12" t="e">
        <f>#REF!-A1274</f>
        <v>#REF!</v>
      </c>
      <c r="AK1274" s="16"/>
      <c r="AL1274" s="9">
        <f t="shared" si="274"/>
        <v>277801851.45</v>
      </c>
      <c r="AM1274" s="16"/>
      <c r="AN1274" s="16"/>
      <c r="AO1274" s="16"/>
      <c r="AP1274" s="16"/>
      <c r="AQ1274" s="12" t="e">
        <f>#REF!+#REF!+#REF!</f>
        <v>#REF!</v>
      </c>
      <c r="AR1274" s="12">
        <f t="shared" si="271"/>
        <v>-500017.95</v>
      </c>
      <c r="AS1274" s="12" t="e">
        <f>#REF!-AU1274+#REF!+#REF!</f>
        <v>#REF!</v>
      </c>
      <c r="AT1274" s="12" t="e">
        <f>AS1274-VLOOKUP(A1274,[1]选股结果!$A$2:$BJ$3005,48,FALSE)*0.08</f>
        <v>#REF!</v>
      </c>
      <c r="AU1274" s="12">
        <f t="shared" si="275"/>
        <v>101840837.78</v>
      </c>
      <c r="AV1274" s="12" t="e">
        <f>#REF!+S1274+H1274</f>
        <v>#REF!</v>
      </c>
      <c r="AW1274" s="12" t="e">
        <f t="shared" si="276"/>
        <v>#REF!</v>
      </c>
      <c r="AX1274" s="12" t="e">
        <f t="shared" si="277"/>
        <v>#REF!</v>
      </c>
      <c r="AY1274" s="12" t="e">
        <f t="shared" si="278"/>
        <v>#REF!</v>
      </c>
      <c r="AZ1274" s="12">
        <f t="shared" si="272"/>
        <v>-3166912092.94</v>
      </c>
      <c r="BA1274" s="12">
        <f t="shared" si="273"/>
        <v>719660376.35</v>
      </c>
      <c r="BB1274" s="12" t="e">
        <f t="shared" si="279"/>
        <v>#REF!</v>
      </c>
    </row>
    <row r="1275" spans="1:54">
      <c r="A1275" s="5" t="s">
        <v>2599</v>
      </c>
      <c r="B1275" s="5" t="s">
        <v>2600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280"/>
        <v>3059453430.98</v>
      </c>
      <c r="AF1275" s="9">
        <f t="shared" si="281"/>
        <v>2568126976.82</v>
      </c>
      <c r="AG1275" s="9">
        <f t="shared" si="282"/>
        <v>349883497.33</v>
      </c>
      <c r="AH1275" s="9">
        <f t="shared" si="283"/>
        <v>349412190.19</v>
      </c>
      <c r="AI1275" s="9">
        <f t="shared" si="284"/>
        <v>293837560.94</v>
      </c>
      <c r="AJ1275" s="12" t="e">
        <f>#REF!-A1275</f>
        <v>#REF!</v>
      </c>
      <c r="AK1275" s="16"/>
      <c r="AL1275" s="9">
        <f t="shared" si="274"/>
        <v>460251282.99</v>
      </c>
      <c r="AM1275" s="16"/>
      <c r="AN1275" s="16"/>
      <c r="AO1275" s="16"/>
      <c r="AP1275" s="16"/>
      <c r="AQ1275" s="12" t="e">
        <f>#REF!+#REF!+#REF!</f>
        <v>#REF!</v>
      </c>
      <c r="AR1275" s="12">
        <f t="shared" si="271"/>
        <v>-518159.47</v>
      </c>
      <c r="AS1275" s="12" t="e">
        <f>#REF!-AU1275+#REF!+#REF!</f>
        <v>#REF!</v>
      </c>
      <c r="AT1275" s="12" t="e">
        <f>AS1275-VLOOKUP(A1275,[1]选股结果!$A$2:$BJ$3005,48,FALSE)*0.08</f>
        <v>#REF!</v>
      </c>
      <c r="AU1275" s="12">
        <f t="shared" si="275"/>
        <v>55574629.25</v>
      </c>
      <c r="AV1275" s="12" t="e">
        <f>#REF!+S1275+H1275</f>
        <v>#REF!</v>
      </c>
      <c r="AW1275" s="12" t="e">
        <f t="shared" si="276"/>
        <v>#REF!</v>
      </c>
      <c r="AX1275" s="12" t="e">
        <f t="shared" si="277"/>
        <v>#REF!</v>
      </c>
      <c r="AY1275" s="12" t="e">
        <f t="shared" si="278"/>
        <v>#REF!</v>
      </c>
      <c r="AZ1275" s="12">
        <f t="shared" si="272"/>
        <v>-3091712994.4</v>
      </c>
      <c r="BA1275" s="12">
        <f t="shared" si="273"/>
        <v>349883497.33</v>
      </c>
      <c r="BB1275" s="12" t="e">
        <f t="shared" si="279"/>
        <v>#REF!</v>
      </c>
    </row>
    <row r="1276" spans="1:54">
      <c r="A1276" s="5" t="s">
        <v>2601</v>
      </c>
      <c r="B1276" s="5" t="s">
        <v>2602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280"/>
        <v>3053975104.15</v>
      </c>
      <c r="AF1276" s="9">
        <f t="shared" si="281"/>
        <v>2910645623.22</v>
      </c>
      <c r="AG1276" s="9">
        <f t="shared" si="282"/>
        <v>115890890.880001</v>
      </c>
      <c r="AH1276" s="9">
        <f t="shared" si="283"/>
        <v>113379878.900001</v>
      </c>
      <c r="AI1276" s="9">
        <f t="shared" si="284"/>
        <v>101177194.140001</v>
      </c>
      <c r="AJ1276" s="12" t="e">
        <f>#REF!-A1276</f>
        <v>#REF!</v>
      </c>
      <c r="AK1276" s="16"/>
      <c r="AL1276" s="9">
        <f t="shared" si="274"/>
        <v>424950216.83</v>
      </c>
      <c r="AM1276" s="16"/>
      <c r="AN1276" s="16"/>
      <c r="AO1276" s="16"/>
      <c r="AP1276" s="16"/>
      <c r="AQ1276" s="12" t="e">
        <f>#REF!+#REF!+#REF!</f>
        <v>#REF!</v>
      </c>
      <c r="AR1276" s="12">
        <f t="shared" si="271"/>
        <v>-1117622.67</v>
      </c>
      <c r="AS1276" s="12" t="e">
        <f>#REF!-AU1276+#REF!+#REF!</f>
        <v>#REF!</v>
      </c>
      <c r="AT1276" s="12" t="e">
        <f>AS1276-VLOOKUP(A1276,[1]选股结果!$A$2:$BJ$3005,48,FALSE)*0.08</f>
        <v>#REF!</v>
      </c>
      <c r="AU1276" s="12">
        <f t="shared" si="275"/>
        <v>12202684.76</v>
      </c>
      <c r="AV1276" s="12" t="e">
        <f>#REF!+S1276+H1276</f>
        <v>#REF!</v>
      </c>
      <c r="AW1276" s="12" t="e">
        <f t="shared" si="276"/>
        <v>#REF!</v>
      </c>
      <c r="AX1276" s="12" t="e">
        <f t="shared" si="277"/>
        <v>#REF!</v>
      </c>
      <c r="AY1276" s="12" t="e">
        <f t="shared" si="278"/>
        <v>#REF!</v>
      </c>
      <c r="AZ1276" s="12">
        <f t="shared" si="272"/>
        <v>-3073601866.64</v>
      </c>
      <c r="BA1276" s="12">
        <f t="shared" si="273"/>
        <v>115890890.880001</v>
      </c>
      <c r="BB1276" s="12" t="e">
        <f t="shared" si="279"/>
        <v>#REF!</v>
      </c>
    </row>
    <row r="1277" spans="1:54">
      <c r="A1277" s="5" t="s">
        <v>2603</v>
      </c>
      <c r="B1277" s="5" t="s">
        <v>2604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280"/>
        <v>3050375803.4</v>
      </c>
      <c r="AF1277" s="9">
        <f t="shared" si="281"/>
        <v>3112102220.49</v>
      </c>
      <c r="AG1277" s="9">
        <f t="shared" si="282"/>
        <v>14947958.9099998</v>
      </c>
      <c r="AH1277" s="9">
        <f t="shared" si="283"/>
        <v>18753774.1199998</v>
      </c>
      <c r="AI1277" s="9">
        <f t="shared" si="284"/>
        <v>427274.969999801</v>
      </c>
      <c r="AJ1277" s="12" t="e">
        <f>#REF!-A1277</f>
        <v>#REF!</v>
      </c>
      <c r="AK1277" s="16"/>
      <c r="AL1277" s="9">
        <f t="shared" si="274"/>
        <v>1403631618.82</v>
      </c>
      <c r="AM1277" s="16"/>
      <c r="AN1277" s="16"/>
      <c r="AO1277" s="16"/>
      <c r="AP1277" s="16"/>
      <c r="AQ1277" s="12" t="e">
        <f>#REF!+#REF!+#REF!</f>
        <v>#REF!</v>
      </c>
      <c r="AR1277" s="12">
        <f t="shared" si="271"/>
        <v>-5229518.4</v>
      </c>
      <c r="AS1277" s="12" t="e">
        <f>#REF!-AU1277+#REF!+#REF!</f>
        <v>#REF!</v>
      </c>
      <c r="AT1277" s="12" t="e">
        <f>AS1277-VLOOKUP(A1277,[1]选股结果!$A$2:$BJ$3005,48,FALSE)*0.08</f>
        <v>#REF!</v>
      </c>
      <c r="AU1277" s="12">
        <f t="shared" si="275"/>
        <v>18326499.15</v>
      </c>
      <c r="AV1277" s="12" t="e">
        <f>#REF!+S1277+H1277</f>
        <v>#REF!</v>
      </c>
      <c r="AW1277" s="12" t="e">
        <f t="shared" si="276"/>
        <v>#REF!</v>
      </c>
      <c r="AX1277" s="12" t="e">
        <f t="shared" si="277"/>
        <v>#REF!</v>
      </c>
      <c r="AY1277" s="12" t="e">
        <f t="shared" si="278"/>
        <v>#REF!</v>
      </c>
      <c r="AZ1277" s="12">
        <f t="shared" si="272"/>
        <v>-3066392860.25</v>
      </c>
      <c r="BA1277" s="12">
        <f t="shared" si="273"/>
        <v>14947958.9099998</v>
      </c>
      <c r="BB1277" s="12" t="e">
        <f t="shared" si="279"/>
        <v>#REF!</v>
      </c>
    </row>
    <row r="1278" spans="1:54">
      <c r="A1278" s="5" t="s">
        <v>2605</v>
      </c>
      <c r="B1278" s="5" t="s">
        <v>2606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280"/>
        <v>3046522817.78</v>
      </c>
      <c r="AF1278" s="9">
        <f t="shared" si="281"/>
        <v>1899585559.02</v>
      </c>
      <c r="AG1278" s="9">
        <f t="shared" si="282"/>
        <v>1564523439.24</v>
      </c>
      <c r="AH1278" s="9">
        <f t="shared" si="283"/>
        <v>1549699246.47</v>
      </c>
      <c r="AI1278" s="9">
        <f t="shared" si="284"/>
        <v>1368468808.38</v>
      </c>
      <c r="AJ1278" s="12" t="e">
        <f>#REF!-A1278</f>
        <v>#REF!</v>
      </c>
      <c r="AK1278" s="16"/>
      <c r="AL1278" s="9">
        <f t="shared" si="274"/>
        <v>470410970.67</v>
      </c>
      <c r="AM1278" s="16"/>
      <c r="AN1278" s="16"/>
      <c r="AO1278" s="16"/>
      <c r="AP1278" s="16"/>
      <c r="AQ1278" s="12" t="e">
        <f>#REF!+#REF!+#REF!</f>
        <v>#REF!</v>
      </c>
      <c r="AR1278" s="12">
        <f t="shared" si="271"/>
        <v>-361193.68</v>
      </c>
      <c r="AS1278" s="12" t="e">
        <f>#REF!-AU1278+#REF!+#REF!</f>
        <v>#REF!</v>
      </c>
      <c r="AT1278" s="12" t="e">
        <f>AS1278-VLOOKUP(A1278,[1]选股结果!$A$2:$BJ$3005,48,FALSE)*0.08</f>
        <v>#REF!</v>
      </c>
      <c r="AU1278" s="12">
        <f t="shared" si="275"/>
        <v>181230438.09</v>
      </c>
      <c r="AV1278" s="12" t="e">
        <f>#REF!+S1278+H1278</f>
        <v>#REF!</v>
      </c>
      <c r="AW1278" s="12" t="e">
        <f t="shared" si="276"/>
        <v>#REF!</v>
      </c>
      <c r="AX1278" s="12" t="e">
        <f t="shared" si="277"/>
        <v>#REF!</v>
      </c>
      <c r="AY1278" s="12" t="e">
        <f t="shared" si="278"/>
        <v>#REF!</v>
      </c>
      <c r="AZ1278" s="12">
        <f t="shared" si="272"/>
        <v>-3191205481.93</v>
      </c>
      <c r="BA1278" s="12">
        <f t="shared" si="273"/>
        <v>1564523439.24</v>
      </c>
      <c r="BB1278" s="12" t="e">
        <f t="shared" si="279"/>
        <v>#REF!</v>
      </c>
    </row>
    <row r="1279" spans="1:54">
      <c r="A1279" s="5" t="s">
        <v>2607</v>
      </c>
      <c r="B1279" s="5" t="s">
        <v>2608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280"/>
        <v>3044279688.75</v>
      </c>
      <c r="AF1279" s="9">
        <f t="shared" si="281"/>
        <v>2811811256.39</v>
      </c>
      <c r="AG1279" s="9">
        <f t="shared" si="282"/>
        <v>296591546.52</v>
      </c>
      <c r="AH1279" s="9">
        <f t="shared" si="283"/>
        <v>404681126.36</v>
      </c>
      <c r="AI1279" s="9">
        <f t="shared" si="284"/>
        <v>281035544.67</v>
      </c>
      <c r="AJ1279" s="12" t="e">
        <f>#REF!-A1279</f>
        <v>#REF!</v>
      </c>
      <c r="AK1279" s="16"/>
      <c r="AL1279" s="9">
        <f t="shared" si="274"/>
        <v>61732035.15</v>
      </c>
      <c r="AM1279" s="16"/>
      <c r="AN1279" s="16"/>
      <c r="AO1279" s="16"/>
      <c r="AP1279" s="16"/>
      <c r="AQ1279" s="12" t="e">
        <f>#REF!+#REF!+#REF!</f>
        <v>#REF!</v>
      </c>
      <c r="AR1279" s="12">
        <f t="shared" si="271"/>
        <v>-206556254.39</v>
      </c>
      <c r="AS1279" s="12" t="e">
        <f>#REF!-AU1279+#REF!+#REF!</f>
        <v>#REF!</v>
      </c>
      <c r="AT1279" s="12" t="e">
        <f>AS1279-VLOOKUP(A1279,[1]选股结果!$A$2:$BJ$3005,48,FALSE)*0.08</f>
        <v>#REF!</v>
      </c>
      <c r="AU1279" s="12">
        <f t="shared" si="275"/>
        <v>123645581.69</v>
      </c>
      <c r="AV1279" s="12" t="e">
        <f>#REF!+S1279+H1279</f>
        <v>#REF!</v>
      </c>
      <c r="AW1279" s="12" t="e">
        <f t="shared" si="276"/>
        <v>#REF!</v>
      </c>
      <c r="AX1279" s="12" t="e">
        <f t="shared" si="277"/>
        <v>#REF!</v>
      </c>
      <c r="AY1279" s="12" t="e">
        <f t="shared" si="278"/>
        <v>#REF!</v>
      </c>
      <c r="AZ1279" s="12">
        <f t="shared" si="272"/>
        <v>-3558716130.78</v>
      </c>
      <c r="BA1279" s="12">
        <f t="shared" si="273"/>
        <v>296591546.52</v>
      </c>
      <c r="BB1279" s="12" t="e">
        <f t="shared" si="279"/>
        <v>#REF!</v>
      </c>
    </row>
    <row r="1280" spans="1:54">
      <c r="A1280" s="5" t="s">
        <v>2609</v>
      </c>
      <c r="B1280" s="5" t="s">
        <v>2610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280"/>
        <v>3038368566.81</v>
      </c>
      <c r="AF1280" s="9">
        <f t="shared" si="281"/>
        <v>2525216127.35</v>
      </c>
      <c r="AG1280" s="9">
        <f t="shared" si="282"/>
        <v>484924017.520001</v>
      </c>
      <c r="AH1280" s="9">
        <f t="shared" si="283"/>
        <v>485475638.770001</v>
      </c>
      <c r="AI1280" s="9">
        <f t="shared" si="284"/>
        <v>404322283.410001</v>
      </c>
      <c r="AJ1280" s="12" t="e">
        <f>#REF!-A1280</f>
        <v>#REF!</v>
      </c>
      <c r="AK1280" s="16"/>
      <c r="AL1280" s="9">
        <f t="shared" si="274"/>
        <v>308018197.7</v>
      </c>
      <c r="AM1280" s="16"/>
      <c r="AN1280" s="16"/>
      <c r="AO1280" s="16"/>
      <c r="AP1280" s="16"/>
      <c r="AQ1280" s="12" t="e">
        <f>#REF!+#REF!+#REF!</f>
        <v>#REF!</v>
      </c>
      <c r="AR1280" s="12">
        <f t="shared" si="271"/>
        <v>-1920924.51</v>
      </c>
      <c r="AS1280" s="12" t="e">
        <f>#REF!-AU1280+#REF!+#REF!</f>
        <v>#REF!</v>
      </c>
      <c r="AT1280" s="12" t="e">
        <f>AS1280-VLOOKUP(A1280,[1]选股结果!$A$2:$BJ$3005,48,FALSE)*0.08</f>
        <v>#REF!</v>
      </c>
      <c r="AU1280" s="12">
        <f t="shared" si="275"/>
        <v>81153355.36</v>
      </c>
      <c r="AV1280" s="12" t="e">
        <f>#REF!+S1280+H1280</f>
        <v>#REF!</v>
      </c>
      <c r="AW1280" s="12" t="e">
        <f t="shared" si="276"/>
        <v>#REF!</v>
      </c>
      <c r="AX1280" s="12" t="e">
        <f t="shared" si="277"/>
        <v>#REF!</v>
      </c>
      <c r="AY1280" s="12" t="e">
        <f t="shared" si="278"/>
        <v>#REF!</v>
      </c>
      <c r="AZ1280" s="12">
        <f t="shared" si="272"/>
        <v>-3115936744.24</v>
      </c>
      <c r="BA1280" s="12">
        <f t="shared" si="273"/>
        <v>484924017.520001</v>
      </c>
      <c r="BB1280" s="12" t="e">
        <f t="shared" si="279"/>
        <v>#REF!</v>
      </c>
    </row>
    <row r="1281" spans="1:54">
      <c r="A1281" s="5" t="s">
        <v>2611</v>
      </c>
      <c r="B1281" s="5" t="s">
        <v>2612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280"/>
        <v>3035219438.06</v>
      </c>
      <c r="AF1281" s="9">
        <f t="shared" si="281"/>
        <v>2902521117.76</v>
      </c>
      <c r="AG1281" s="9">
        <f t="shared" si="282"/>
        <v>133963680.589999</v>
      </c>
      <c r="AH1281" s="9">
        <f t="shared" si="283"/>
        <v>138796995.119999</v>
      </c>
      <c r="AI1281" s="9">
        <f t="shared" si="284"/>
        <v>130287867.049999</v>
      </c>
      <c r="AJ1281" s="12" t="e">
        <f>#REF!-A1281</f>
        <v>#REF!</v>
      </c>
      <c r="AK1281" s="16"/>
      <c r="AL1281" s="9">
        <f t="shared" si="274"/>
        <v>53660054.98</v>
      </c>
      <c r="AM1281" s="16"/>
      <c r="AN1281" s="16"/>
      <c r="AO1281" s="16"/>
      <c r="AP1281" s="16"/>
      <c r="AQ1281" s="12" t="e">
        <f>#REF!+#REF!+#REF!</f>
        <v>#REF!</v>
      </c>
      <c r="AR1281" s="12">
        <f t="shared" si="271"/>
        <v>-4967586.09</v>
      </c>
      <c r="AS1281" s="12" t="e">
        <f>#REF!-AU1281+#REF!+#REF!</f>
        <v>#REF!</v>
      </c>
      <c r="AT1281" s="12" t="e">
        <f>AS1281-VLOOKUP(A1281,[1]选股结果!$A$2:$BJ$3005,48,FALSE)*0.08</f>
        <v>#REF!</v>
      </c>
      <c r="AU1281" s="12">
        <f t="shared" si="275"/>
        <v>8509128.06999999</v>
      </c>
      <c r="AV1281" s="12" t="e">
        <f>#REF!+S1281+H1281</f>
        <v>#REF!</v>
      </c>
      <c r="AW1281" s="12" t="e">
        <f t="shared" si="276"/>
        <v>#REF!</v>
      </c>
      <c r="AX1281" s="12" t="e">
        <f t="shared" si="277"/>
        <v>#REF!</v>
      </c>
      <c r="AY1281" s="12" t="e">
        <f t="shared" si="278"/>
        <v>#REF!</v>
      </c>
      <c r="AZ1281" s="12">
        <f t="shared" si="272"/>
        <v>-3084263217.6</v>
      </c>
      <c r="BA1281" s="12">
        <f t="shared" si="273"/>
        <v>133963680.589999</v>
      </c>
      <c r="BB1281" s="12" t="e">
        <f t="shared" si="279"/>
        <v>#REF!</v>
      </c>
    </row>
    <row r="1282" spans="1:54">
      <c r="A1282" s="5" t="s">
        <v>2613</v>
      </c>
      <c r="B1282" s="5" t="s">
        <v>2614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280"/>
        <v>3028882064.62</v>
      </c>
      <c r="AF1282" s="9">
        <f t="shared" si="281"/>
        <v>2585527100.62</v>
      </c>
      <c r="AG1282" s="9">
        <f t="shared" si="282"/>
        <v>446687709.52</v>
      </c>
      <c r="AH1282" s="9">
        <f t="shared" si="283"/>
        <v>446743105.32</v>
      </c>
      <c r="AI1282" s="9">
        <f t="shared" si="284"/>
        <v>390274121.35</v>
      </c>
      <c r="AJ1282" s="12" t="e">
        <f>#REF!-A1282</f>
        <v>#REF!</v>
      </c>
      <c r="AK1282" s="16"/>
      <c r="AL1282" s="9">
        <f t="shared" si="274"/>
        <v>142823363.35</v>
      </c>
      <c r="AM1282" s="16"/>
      <c r="AN1282" s="16"/>
      <c r="AO1282" s="16"/>
      <c r="AP1282" s="16"/>
      <c r="AQ1282" s="12" t="e">
        <f>#REF!+#REF!+#REF!</f>
        <v>#REF!</v>
      </c>
      <c r="AR1282" s="12">
        <f t="shared" ref="AR1282:AR1345" si="285">AA1282-AB1282</f>
        <v>-285375.71</v>
      </c>
      <c r="AS1282" s="12" t="e">
        <f>#REF!-AU1282+#REF!+#REF!</f>
        <v>#REF!</v>
      </c>
      <c r="AT1282" s="12" t="e">
        <f>AS1282-VLOOKUP(A1282,[1]选股结果!$A$2:$BJ$3005,48,FALSE)*0.08</f>
        <v>#REF!</v>
      </c>
      <c r="AU1282" s="12">
        <f t="shared" si="275"/>
        <v>56468983.97</v>
      </c>
      <c r="AV1282" s="12" t="e">
        <f>#REF!+S1282+H1282</f>
        <v>#REF!</v>
      </c>
      <c r="AW1282" s="12" t="e">
        <f t="shared" si="276"/>
        <v>#REF!</v>
      </c>
      <c r="AX1282" s="12" t="e">
        <f t="shared" si="277"/>
        <v>#REF!</v>
      </c>
      <c r="AY1282" s="12" t="e">
        <f t="shared" si="278"/>
        <v>#REF!</v>
      </c>
      <c r="AZ1282" s="12">
        <f t="shared" ref="AZ1282:AZ1345" si="286">O1282-S1282-AA1282-AB1282-AC1282-AD1282+AK1282-AE1282</f>
        <v>-3071690019.99</v>
      </c>
      <c r="BA1282" s="12">
        <f t="shared" ref="BA1282:BA1345" si="287">AG1282</f>
        <v>446687709.52</v>
      </c>
      <c r="BB1282" s="12" t="e">
        <f t="shared" si="279"/>
        <v>#REF!</v>
      </c>
    </row>
    <row r="1283" spans="1:54">
      <c r="A1283" s="5" t="s">
        <v>2615</v>
      </c>
      <c r="B1283" s="5" t="s">
        <v>2616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280"/>
        <v>3027541049.89</v>
      </c>
      <c r="AF1283" s="9">
        <f t="shared" si="281"/>
        <v>3091927585.27</v>
      </c>
      <c r="AG1283" s="9">
        <f t="shared" si="282"/>
        <v>-65009269.1900001</v>
      </c>
      <c r="AH1283" s="9">
        <f t="shared" si="283"/>
        <v>-60672264.7000001</v>
      </c>
      <c r="AI1283" s="9">
        <f t="shared" si="284"/>
        <v>-66268840.1000001</v>
      </c>
      <c r="AJ1283" s="12" t="e">
        <f>#REF!-A1283</f>
        <v>#REF!</v>
      </c>
      <c r="AK1283" s="16"/>
      <c r="AL1283" s="9">
        <f t="shared" ref="AL1283:AL1346" si="288">O1283+P1283+Q1283+Y1283-AB1283+AC1283</f>
        <v>97972260.15</v>
      </c>
      <c r="AM1283" s="16"/>
      <c r="AN1283" s="16"/>
      <c r="AO1283" s="16"/>
      <c r="AP1283" s="16"/>
      <c r="AQ1283" s="12" t="e">
        <f>#REF!+#REF!+#REF!</f>
        <v>#REF!</v>
      </c>
      <c r="AR1283" s="12">
        <f t="shared" si="285"/>
        <v>-4351954.1</v>
      </c>
      <c r="AS1283" s="12" t="e">
        <f>#REF!-AU1283+#REF!+#REF!</f>
        <v>#REF!</v>
      </c>
      <c r="AT1283" s="12" t="e">
        <f>AS1283-VLOOKUP(A1283,[1]选股结果!$A$2:$BJ$3005,48,FALSE)*0.08</f>
        <v>#REF!</v>
      </c>
      <c r="AU1283" s="12">
        <f t="shared" ref="AU1283:AU1346" si="289">AH1283-AI1283</f>
        <v>5596575.4</v>
      </c>
      <c r="AV1283" s="12" t="e">
        <f>#REF!+S1283+H1283</f>
        <v>#REF!</v>
      </c>
      <c r="AW1283" s="12" t="e">
        <f t="shared" ref="AW1283:AW1346" si="290">AV1283-AU1283</f>
        <v>#REF!</v>
      </c>
      <c r="AX1283" s="12" t="e">
        <f t="shared" ref="AX1283:AX1346" si="291">AV1283-H1283</f>
        <v>#REF!</v>
      </c>
      <c r="AY1283" s="12" t="e">
        <f t="shared" ref="AY1283:AY1346" si="292">AV1283-H1283-AU1283</f>
        <v>#REF!</v>
      </c>
      <c r="AZ1283" s="12">
        <f t="shared" si="286"/>
        <v>-3053373102.48</v>
      </c>
      <c r="BA1283" s="12">
        <f t="shared" si="287"/>
        <v>-65009269.1900001</v>
      </c>
      <c r="BB1283" s="12" t="e">
        <f t="shared" ref="BB1283:BB1346" si="293">AF1283-AG1283+AH1283+AI1283-AJ1283+AL1283+AM1283-AO1283+AN1283</f>
        <v>#REF!</v>
      </c>
    </row>
    <row r="1284" spans="1:54">
      <c r="A1284" s="5" t="s">
        <v>2617</v>
      </c>
      <c r="B1284" s="5" t="s">
        <v>2618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280"/>
        <v>3016393671.51</v>
      </c>
      <c r="AF1284" s="9">
        <f t="shared" si="281"/>
        <v>2479639840.5</v>
      </c>
      <c r="AG1284" s="9">
        <f t="shared" si="282"/>
        <v>517552163.1</v>
      </c>
      <c r="AH1284" s="9">
        <f t="shared" si="283"/>
        <v>519061160.72</v>
      </c>
      <c r="AI1284" s="9">
        <f t="shared" si="284"/>
        <v>441351134.85</v>
      </c>
      <c r="AJ1284" s="12" t="e">
        <f>#REF!-A1284</f>
        <v>#REF!</v>
      </c>
      <c r="AK1284" s="16"/>
      <c r="AL1284" s="9">
        <f t="shared" si="288"/>
        <v>577853296.1</v>
      </c>
      <c r="AM1284" s="16"/>
      <c r="AN1284" s="16"/>
      <c r="AO1284" s="16"/>
      <c r="AP1284" s="16"/>
      <c r="AQ1284" s="12" t="e">
        <f>#REF!+#REF!+#REF!</f>
        <v>#REF!</v>
      </c>
      <c r="AR1284" s="12">
        <f t="shared" si="285"/>
        <v>-3725745.78</v>
      </c>
      <c r="AS1284" s="12" t="e">
        <f>#REF!-AU1284+#REF!+#REF!</f>
        <v>#REF!</v>
      </c>
      <c r="AT1284" s="12" t="e">
        <f>AS1284-VLOOKUP(A1284,[1]选股结果!$A$2:$BJ$3005,48,FALSE)*0.08</f>
        <v>#REF!</v>
      </c>
      <c r="AU1284" s="12">
        <f t="shared" si="289"/>
        <v>77710025.87</v>
      </c>
      <c r="AV1284" s="12" t="e">
        <f>#REF!+S1284+H1284</f>
        <v>#REF!</v>
      </c>
      <c r="AW1284" s="12" t="e">
        <f t="shared" si="290"/>
        <v>#REF!</v>
      </c>
      <c r="AX1284" s="12" t="e">
        <f t="shared" si="291"/>
        <v>#REF!</v>
      </c>
      <c r="AY1284" s="12" t="e">
        <f t="shared" si="292"/>
        <v>#REF!</v>
      </c>
      <c r="AZ1284" s="12">
        <f t="shared" si="286"/>
        <v>-3051700359.51</v>
      </c>
      <c r="BA1284" s="12">
        <f t="shared" si="287"/>
        <v>517552163.1</v>
      </c>
      <c r="BB1284" s="12" t="e">
        <f t="shared" si="293"/>
        <v>#REF!</v>
      </c>
    </row>
    <row r="1285" spans="1:54">
      <c r="A1285" s="5" t="s">
        <v>2619</v>
      </c>
      <c r="B1285" s="5" t="s">
        <v>2620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280"/>
        <v>3015249787.6</v>
      </c>
      <c r="AF1285" s="9">
        <f t="shared" si="281"/>
        <v>2538566324.06</v>
      </c>
      <c r="AG1285" s="9">
        <f t="shared" si="282"/>
        <v>436211094.350001</v>
      </c>
      <c r="AH1285" s="9">
        <f t="shared" si="283"/>
        <v>530315885.060001</v>
      </c>
      <c r="AI1285" s="9">
        <f t="shared" si="284"/>
        <v>427132386.890001</v>
      </c>
      <c r="AJ1285" s="12" t="e">
        <f>#REF!-A1285</f>
        <v>#REF!</v>
      </c>
      <c r="AK1285" s="16"/>
      <c r="AL1285" s="9">
        <f t="shared" si="288"/>
        <v>1077668321.14</v>
      </c>
      <c r="AM1285" s="16"/>
      <c r="AN1285" s="16"/>
      <c r="AO1285" s="16"/>
      <c r="AP1285" s="16"/>
      <c r="AQ1285" s="12" t="e">
        <f>#REF!+#REF!+#REF!</f>
        <v>#REF!</v>
      </c>
      <c r="AR1285" s="12">
        <f t="shared" si="285"/>
        <v>-101749635.07</v>
      </c>
      <c r="AS1285" s="12" t="e">
        <f>#REF!-AU1285+#REF!+#REF!</f>
        <v>#REF!</v>
      </c>
      <c r="AT1285" s="12" t="e">
        <f>AS1285-VLOOKUP(A1285,[1]选股结果!$A$2:$BJ$3005,48,FALSE)*0.08</f>
        <v>#REF!</v>
      </c>
      <c r="AU1285" s="12">
        <f t="shared" si="289"/>
        <v>103183498.17</v>
      </c>
      <c r="AV1285" s="12" t="e">
        <f>#REF!+S1285+H1285</f>
        <v>#REF!</v>
      </c>
      <c r="AW1285" s="12" t="e">
        <f t="shared" si="290"/>
        <v>#REF!</v>
      </c>
      <c r="AX1285" s="12" t="e">
        <f t="shared" si="291"/>
        <v>#REF!</v>
      </c>
      <c r="AY1285" s="12" t="e">
        <f t="shared" si="292"/>
        <v>#REF!</v>
      </c>
      <c r="AZ1285" s="12">
        <f t="shared" si="286"/>
        <v>-3176454855.3</v>
      </c>
      <c r="BA1285" s="12">
        <f t="shared" si="287"/>
        <v>436211094.350001</v>
      </c>
      <c r="BB1285" s="12" t="e">
        <f t="shared" si="293"/>
        <v>#REF!</v>
      </c>
    </row>
    <row r="1286" spans="1:54">
      <c r="A1286" s="5" t="s">
        <v>2621</v>
      </c>
      <c r="B1286" s="5" t="s">
        <v>2622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280"/>
        <v>3012251856.14</v>
      </c>
      <c r="AF1286" s="9">
        <f t="shared" si="281"/>
        <v>2570351426.19</v>
      </c>
      <c r="AG1286" s="9">
        <f t="shared" si="282"/>
        <v>414131052.89</v>
      </c>
      <c r="AH1286" s="9">
        <f t="shared" si="283"/>
        <v>414211850.67</v>
      </c>
      <c r="AI1286" s="9">
        <f t="shared" si="284"/>
        <v>334395314.6</v>
      </c>
      <c r="AJ1286" s="12" t="e">
        <f>#REF!-A1286</f>
        <v>#REF!</v>
      </c>
      <c r="AK1286" s="16"/>
      <c r="AL1286" s="9">
        <f t="shared" si="288"/>
        <v>1474666050.06</v>
      </c>
      <c r="AM1286" s="16"/>
      <c r="AN1286" s="16"/>
      <c r="AO1286" s="16"/>
      <c r="AP1286" s="16"/>
      <c r="AQ1286" s="12" t="e">
        <f>#REF!+#REF!+#REF!</f>
        <v>#REF!</v>
      </c>
      <c r="AR1286" s="12">
        <f t="shared" si="285"/>
        <v>-144171.6</v>
      </c>
      <c r="AS1286" s="12" t="e">
        <f>#REF!-AU1286+#REF!+#REF!</f>
        <v>#REF!</v>
      </c>
      <c r="AT1286" s="12" t="e">
        <f>AS1286-VLOOKUP(A1286,[1]选股结果!$A$2:$BJ$3005,48,FALSE)*0.08</f>
        <v>#REF!</v>
      </c>
      <c r="AU1286" s="12">
        <f t="shared" si="289"/>
        <v>79816536.07</v>
      </c>
      <c r="AV1286" s="12" t="e">
        <f>#REF!+S1286+H1286</f>
        <v>#REF!</v>
      </c>
      <c r="AW1286" s="12" t="e">
        <f t="shared" si="290"/>
        <v>#REF!</v>
      </c>
      <c r="AX1286" s="12" t="e">
        <f t="shared" si="291"/>
        <v>#REF!</v>
      </c>
      <c r="AY1286" s="12" t="e">
        <f t="shared" si="292"/>
        <v>#REF!</v>
      </c>
      <c r="AZ1286" s="12">
        <f t="shared" si="286"/>
        <v>-3062462733.9</v>
      </c>
      <c r="BA1286" s="12">
        <f t="shared" si="287"/>
        <v>414131052.89</v>
      </c>
      <c r="BB1286" s="12" t="e">
        <f t="shared" si="293"/>
        <v>#REF!</v>
      </c>
    </row>
    <row r="1287" spans="1:54">
      <c r="A1287" s="5" t="s">
        <v>2623</v>
      </c>
      <c r="B1287" s="5" t="s">
        <v>2624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280"/>
        <v>3010274192.68</v>
      </c>
      <c r="AF1287" s="9">
        <f t="shared" si="281"/>
        <v>2959947034.04</v>
      </c>
      <c r="AG1287" s="9">
        <f t="shared" si="282"/>
        <v>90477404.4000003</v>
      </c>
      <c r="AH1287" s="9">
        <f t="shared" si="283"/>
        <v>104726058.29</v>
      </c>
      <c r="AI1287" s="9">
        <f t="shared" si="284"/>
        <v>86515820.4700003</v>
      </c>
      <c r="AJ1287" s="12" t="e">
        <f>#REF!-A1287</f>
        <v>#REF!</v>
      </c>
      <c r="AK1287" s="16"/>
      <c r="AL1287" s="9">
        <f t="shared" si="288"/>
        <v>254105633.9</v>
      </c>
      <c r="AM1287" s="16"/>
      <c r="AN1287" s="16"/>
      <c r="AO1287" s="16"/>
      <c r="AP1287" s="16"/>
      <c r="AQ1287" s="12" t="e">
        <f>#REF!+#REF!+#REF!</f>
        <v>#REF!</v>
      </c>
      <c r="AR1287" s="12">
        <f t="shared" si="285"/>
        <v>-16056246.74</v>
      </c>
      <c r="AS1287" s="12" t="e">
        <f>#REF!-AU1287+#REF!+#REF!</f>
        <v>#REF!</v>
      </c>
      <c r="AT1287" s="12" t="e">
        <f>AS1287-VLOOKUP(A1287,[1]选股结果!$A$2:$BJ$3005,48,FALSE)*0.08</f>
        <v>#REF!</v>
      </c>
      <c r="AU1287" s="12">
        <f t="shared" si="289"/>
        <v>18210237.8199997</v>
      </c>
      <c r="AV1287" s="12" t="e">
        <f>#REF!+S1287+H1287</f>
        <v>#REF!</v>
      </c>
      <c r="AW1287" s="12" t="e">
        <f t="shared" si="290"/>
        <v>#REF!</v>
      </c>
      <c r="AX1287" s="12" t="e">
        <f t="shared" si="291"/>
        <v>#REF!</v>
      </c>
      <c r="AY1287" s="12" t="e">
        <f t="shared" si="292"/>
        <v>#REF!</v>
      </c>
      <c r="AZ1287" s="12">
        <f t="shared" si="286"/>
        <v>-3124199361.26</v>
      </c>
      <c r="BA1287" s="12">
        <f t="shared" si="287"/>
        <v>90477404.4000003</v>
      </c>
      <c r="BB1287" s="12" t="e">
        <f t="shared" si="293"/>
        <v>#REF!</v>
      </c>
    </row>
    <row r="1288" spans="1:54">
      <c r="A1288" s="5" t="s">
        <v>2625</v>
      </c>
      <c r="B1288" s="5" t="s">
        <v>2626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280"/>
        <v>3004229474.76</v>
      </c>
      <c r="AF1288" s="9">
        <f t="shared" si="281"/>
        <v>2472370398.44</v>
      </c>
      <c r="AG1288" s="9">
        <f t="shared" si="282"/>
        <v>532398992.13</v>
      </c>
      <c r="AH1288" s="9">
        <f t="shared" si="283"/>
        <v>527430571.65</v>
      </c>
      <c r="AI1288" s="9">
        <f t="shared" si="284"/>
        <v>456628681.41</v>
      </c>
      <c r="AJ1288" s="12" t="e">
        <f>#REF!-A1288</f>
        <v>#REF!</v>
      </c>
      <c r="AK1288" s="16"/>
      <c r="AL1288" s="9">
        <f t="shared" si="288"/>
        <v>330262723.88</v>
      </c>
      <c r="AM1288" s="16"/>
      <c r="AN1288" s="16"/>
      <c r="AO1288" s="16"/>
      <c r="AP1288" s="16"/>
      <c r="AQ1288" s="12" t="e">
        <f>#REF!+#REF!+#REF!</f>
        <v>#REF!</v>
      </c>
      <c r="AR1288" s="12">
        <f t="shared" si="285"/>
        <v>-150846.44</v>
      </c>
      <c r="AS1288" s="12" t="e">
        <f>#REF!-AU1288+#REF!+#REF!</f>
        <v>#REF!</v>
      </c>
      <c r="AT1288" s="12" t="e">
        <f>AS1288-VLOOKUP(A1288,[1]选股结果!$A$2:$BJ$3005,48,FALSE)*0.08</f>
        <v>#REF!</v>
      </c>
      <c r="AU1288" s="12">
        <f t="shared" si="289"/>
        <v>70801890.2399999</v>
      </c>
      <c r="AV1288" s="12" t="e">
        <f>#REF!+S1288+H1288</f>
        <v>#REF!</v>
      </c>
      <c r="AW1288" s="12" t="e">
        <f t="shared" si="290"/>
        <v>#REF!</v>
      </c>
      <c r="AX1288" s="12" t="e">
        <f t="shared" si="291"/>
        <v>#REF!</v>
      </c>
      <c r="AY1288" s="12" t="e">
        <f t="shared" si="292"/>
        <v>#REF!</v>
      </c>
      <c r="AZ1288" s="12">
        <f t="shared" si="286"/>
        <v>-3077986743.16</v>
      </c>
      <c r="BA1288" s="12">
        <f t="shared" si="287"/>
        <v>532398992.13</v>
      </c>
      <c r="BB1288" s="12" t="e">
        <f t="shared" si="293"/>
        <v>#REF!</v>
      </c>
    </row>
    <row r="1289" spans="1:54">
      <c r="A1289" s="5" t="s">
        <v>2627</v>
      </c>
      <c r="B1289" s="5" t="s">
        <v>2628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280"/>
        <v>2992765451.7</v>
      </c>
      <c r="AF1289" s="9">
        <f t="shared" si="281"/>
        <v>2772114140.32</v>
      </c>
      <c r="AG1289" s="9">
        <f t="shared" si="282"/>
        <v>1121476516.95</v>
      </c>
      <c r="AH1289" s="9">
        <f t="shared" si="283"/>
        <v>1042290500.07</v>
      </c>
      <c r="AI1289" s="9">
        <f t="shared" si="284"/>
        <v>738941323.81</v>
      </c>
      <c r="AJ1289" s="12" t="e">
        <f>#REF!-A1289</f>
        <v>#REF!</v>
      </c>
      <c r="AK1289" s="16"/>
      <c r="AL1289" s="9">
        <f t="shared" si="288"/>
        <v>538790446.56</v>
      </c>
      <c r="AM1289" s="16"/>
      <c r="AN1289" s="16"/>
      <c r="AO1289" s="16"/>
      <c r="AP1289" s="16"/>
      <c r="AQ1289" s="12" t="e">
        <f>#REF!+#REF!+#REF!</f>
        <v>#REF!</v>
      </c>
      <c r="AR1289" s="12">
        <f t="shared" si="285"/>
        <v>-12658382.14</v>
      </c>
      <c r="AS1289" s="12" t="e">
        <f>#REF!-AU1289+#REF!+#REF!</f>
        <v>#REF!</v>
      </c>
      <c r="AT1289" s="12" t="e">
        <f>AS1289-VLOOKUP(A1289,[1]选股结果!$A$2:$BJ$3005,48,FALSE)*0.08</f>
        <v>#REF!</v>
      </c>
      <c r="AU1289" s="12">
        <f t="shared" si="289"/>
        <v>303349176.26</v>
      </c>
      <c r="AV1289" s="12" t="e">
        <f>#REF!+S1289+H1289</f>
        <v>#REF!</v>
      </c>
      <c r="AW1289" s="12" t="e">
        <f t="shared" si="290"/>
        <v>#REF!</v>
      </c>
      <c r="AX1289" s="12" t="e">
        <f t="shared" si="291"/>
        <v>#REF!</v>
      </c>
      <c r="AY1289" s="12" t="e">
        <f t="shared" si="292"/>
        <v>#REF!</v>
      </c>
      <c r="AZ1289" s="12">
        <f t="shared" si="286"/>
        <v>-3511309889.18</v>
      </c>
      <c r="BA1289" s="12">
        <f t="shared" si="287"/>
        <v>1121476516.95</v>
      </c>
      <c r="BB1289" s="12" t="e">
        <f t="shared" si="293"/>
        <v>#REF!</v>
      </c>
    </row>
    <row r="1290" spans="1:54">
      <c r="A1290" s="5" t="s">
        <v>2629</v>
      </c>
      <c r="B1290" s="5" t="s">
        <v>2630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280"/>
        <v>2991687263.36</v>
      </c>
      <c r="AF1290" s="9">
        <f t="shared" si="281"/>
        <v>2644394014.86</v>
      </c>
      <c r="AG1290" s="9">
        <f t="shared" si="282"/>
        <v>303421982.330001</v>
      </c>
      <c r="AH1290" s="9">
        <f t="shared" si="283"/>
        <v>303576781.380001</v>
      </c>
      <c r="AI1290" s="9">
        <f t="shared" si="284"/>
        <v>228536579.190001</v>
      </c>
      <c r="AJ1290" s="12" t="e">
        <f>#REF!-A1290</f>
        <v>#REF!</v>
      </c>
      <c r="AK1290" s="16"/>
      <c r="AL1290" s="9">
        <f t="shared" si="288"/>
        <v>1395488077.88</v>
      </c>
      <c r="AM1290" s="16"/>
      <c r="AN1290" s="16"/>
      <c r="AO1290" s="16"/>
      <c r="AP1290" s="16"/>
      <c r="AQ1290" s="12" t="e">
        <f>#REF!+#REF!+#REF!</f>
        <v>#REF!</v>
      </c>
      <c r="AR1290" s="12">
        <f t="shared" si="285"/>
        <v>-1022416.11</v>
      </c>
      <c r="AS1290" s="12" t="e">
        <f>#REF!-AU1290+#REF!+#REF!</f>
        <v>#REF!</v>
      </c>
      <c r="AT1290" s="12" t="e">
        <f>AS1290-VLOOKUP(A1290,[1]选股结果!$A$2:$BJ$3005,48,FALSE)*0.08</f>
        <v>#REF!</v>
      </c>
      <c r="AU1290" s="12">
        <f t="shared" si="289"/>
        <v>75040202.19</v>
      </c>
      <c r="AV1290" s="12" t="e">
        <f>#REF!+S1290+H1290</f>
        <v>#REF!</v>
      </c>
      <c r="AW1290" s="12" t="e">
        <f t="shared" si="290"/>
        <v>#REF!</v>
      </c>
      <c r="AX1290" s="12" t="e">
        <f t="shared" si="291"/>
        <v>#REF!</v>
      </c>
      <c r="AY1290" s="12" t="e">
        <f t="shared" si="292"/>
        <v>#REF!</v>
      </c>
      <c r="AZ1290" s="12">
        <f t="shared" si="286"/>
        <v>-3033710604.57</v>
      </c>
      <c r="BA1290" s="12">
        <f t="shared" si="287"/>
        <v>303421982.330001</v>
      </c>
      <c r="BB1290" s="12" t="e">
        <f t="shared" si="293"/>
        <v>#REF!</v>
      </c>
    </row>
    <row r="1291" spans="1:54">
      <c r="A1291" s="5" t="s">
        <v>2631</v>
      </c>
      <c r="B1291" s="5" t="s">
        <v>2632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294">C1291</f>
        <v>2987145089.82</v>
      </c>
      <c r="AF1291" s="9">
        <f t="shared" ref="AF1291:AF1354" si="295">(G1291+O1291+P1291+Q1291+R1291)+S1291</f>
        <v>2516262227.04</v>
      </c>
      <c r="AG1291" s="9">
        <f t="shared" ref="AG1291:AG1354" si="296">AE1291-AF1291+T1291+V1291+W1291-X1291-Y1291+Z1291+AA1291</f>
        <v>411807759.21</v>
      </c>
      <c r="AH1291" s="9">
        <f t="shared" ref="AH1291:AH1354" si="297">AG1291+AB1291-AC1291</f>
        <v>408928025.91</v>
      </c>
      <c r="AI1291" s="9">
        <f t="shared" ref="AI1291:AI1354" si="298">AH1291-AD1291</f>
        <v>366482237.01</v>
      </c>
      <c r="AJ1291" s="12" t="e">
        <f>#REF!-A1291</f>
        <v>#REF!</v>
      </c>
      <c r="AK1291" s="16"/>
      <c r="AL1291" s="9">
        <f t="shared" si="288"/>
        <v>233050143.51</v>
      </c>
      <c r="AM1291" s="16"/>
      <c r="AN1291" s="16"/>
      <c r="AO1291" s="16"/>
      <c r="AP1291" s="16"/>
      <c r="AQ1291" s="12" t="e">
        <f>#REF!+#REF!+#REF!</f>
        <v>#REF!</v>
      </c>
      <c r="AR1291" s="12">
        <f t="shared" si="285"/>
        <v>-114690.65</v>
      </c>
      <c r="AS1291" s="12" t="e">
        <f>#REF!-AU1291+#REF!+#REF!</f>
        <v>#REF!</v>
      </c>
      <c r="AT1291" s="12" t="e">
        <f>AS1291-VLOOKUP(A1291,[1]选股结果!$A$2:$BJ$3005,48,FALSE)*0.08</f>
        <v>#REF!</v>
      </c>
      <c r="AU1291" s="12">
        <f t="shared" si="289"/>
        <v>42445788.9</v>
      </c>
      <c r="AV1291" s="12" t="e">
        <f>#REF!+S1291+H1291</f>
        <v>#REF!</v>
      </c>
      <c r="AW1291" s="12" t="e">
        <f t="shared" si="290"/>
        <v>#REF!</v>
      </c>
      <c r="AX1291" s="12" t="e">
        <f t="shared" si="291"/>
        <v>#REF!</v>
      </c>
      <c r="AY1291" s="12" t="e">
        <f t="shared" si="292"/>
        <v>#REF!</v>
      </c>
      <c r="AZ1291" s="12">
        <f t="shared" si="286"/>
        <v>-3023119451.81</v>
      </c>
      <c r="BA1291" s="12">
        <f t="shared" si="287"/>
        <v>411807759.21</v>
      </c>
      <c r="BB1291" s="12" t="e">
        <f t="shared" si="293"/>
        <v>#REF!</v>
      </c>
    </row>
    <row r="1292" spans="1:54">
      <c r="A1292" s="5" t="s">
        <v>2633</v>
      </c>
      <c r="B1292" s="5" t="s">
        <v>2634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294"/>
        <v>2978886593.33</v>
      </c>
      <c r="AF1292" s="9">
        <f t="shared" si="295"/>
        <v>2827351072.09</v>
      </c>
      <c r="AG1292" s="9">
        <f t="shared" si="296"/>
        <v>152632112.539999</v>
      </c>
      <c r="AH1292" s="9">
        <f t="shared" si="297"/>
        <v>141243667.569999</v>
      </c>
      <c r="AI1292" s="9">
        <f t="shared" si="298"/>
        <v>114615906.519999</v>
      </c>
      <c r="AJ1292" s="12" t="e">
        <f>#REF!-A1292</f>
        <v>#REF!</v>
      </c>
      <c r="AK1292" s="16"/>
      <c r="AL1292" s="9">
        <f t="shared" si="288"/>
        <v>238598671.1</v>
      </c>
      <c r="AM1292" s="16"/>
      <c r="AN1292" s="16"/>
      <c r="AO1292" s="16"/>
      <c r="AP1292" s="16"/>
      <c r="AQ1292" s="12" t="e">
        <f>#REF!+#REF!+#REF!</f>
        <v>#REF!</v>
      </c>
      <c r="AR1292" s="12">
        <f t="shared" si="285"/>
        <v>-511717.68</v>
      </c>
      <c r="AS1292" s="12" t="e">
        <f>#REF!-AU1292+#REF!+#REF!</f>
        <v>#REF!</v>
      </c>
      <c r="AT1292" s="12" t="e">
        <f>AS1292-VLOOKUP(A1292,[1]选股结果!$A$2:$BJ$3005,48,FALSE)*0.08</f>
        <v>#REF!</v>
      </c>
      <c r="AU1292" s="12">
        <f t="shared" si="289"/>
        <v>26627761.05</v>
      </c>
      <c r="AV1292" s="12" t="e">
        <f>#REF!+S1292+H1292</f>
        <v>#REF!</v>
      </c>
      <c r="AW1292" s="12" t="e">
        <f t="shared" si="290"/>
        <v>#REF!</v>
      </c>
      <c r="AX1292" s="12" t="e">
        <f t="shared" si="291"/>
        <v>#REF!</v>
      </c>
      <c r="AY1292" s="12" t="e">
        <f t="shared" si="292"/>
        <v>#REF!</v>
      </c>
      <c r="AZ1292" s="12">
        <f t="shared" si="286"/>
        <v>-3068162464.05</v>
      </c>
      <c r="BA1292" s="12">
        <f t="shared" si="287"/>
        <v>152632112.539999</v>
      </c>
      <c r="BB1292" s="12" t="e">
        <f t="shared" si="293"/>
        <v>#REF!</v>
      </c>
    </row>
    <row r="1293" spans="1:54">
      <c r="A1293" s="5" t="s">
        <v>2635</v>
      </c>
      <c r="B1293" s="5" t="s">
        <v>2636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294"/>
        <v>2976961010.7</v>
      </c>
      <c r="AF1293" s="9">
        <f t="shared" si="295"/>
        <v>2471559913.44</v>
      </c>
      <c r="AG1293" s="9">
        <f t="shared" si="296"/>
        <v>479984686.349999</v>
      </c>
      <c r="AH1293" s="9">
        <f t="shared" si="297"/>
        <v>480055230.059999</v>
      </c>
      <c r="AI1293" s="9">
        <f t="shared" si="298"/>
        <v>426189024.049999</v>
      </c>
      <c r="AJ1293" s="12" t="e">
        <f>#REF!-A1293</f>
        <v>#REF!</v>
      </c>
      <c r="AK1293" s="16"/>
      <c r="AL1293" s="9">
        <f t="shared" si="288"/>
        <v>314070389.67</v>
      </c>
      <c r="AM1293" s="16"/>
      <c r="AN1293" s="16"/>
      <c r="AO1293" s="16"/>
      <c r="AP1293" s="16"/>
      <c r="AQ1293" s="12" t="e">
        <f>#REF!+#REF!+#REF!</f>
        <v>#REF!</v>
      </c>
      <c r="AR1293" s="12">
        <f t="shared" si="285"/>
        <v>-1809972.9</v>
      </c>
      <c r="AS1293" s="12" t="e">
        <f>#REF!-AU1293+#REF!+#REF!</f>
        <v>#REF!</v>
      </c>
      <c r="AT1293" s="12" t="e">
        <f>AS1293-VLOOKUP(A1293,[1]选股结果!$A$2:$BJ$3005,48,FALSE)*0.08</f>
        <v>#REF!</v>
      </c>
      <c r="AU1293" s="12">
        <f t="shared" si="289"/>
        <v>53866206.01</v>
      </c>
      <c r="AV1293" s="12" t="e">
        <f>#REF!+S1293+H1293</f>
        <v>#REF!</v>
      </c>
      <c r="AW1293" s="12" t="e">
        <f t="shared" si="290"/>
        <v>#REF!</v>
      </c>
      <c r="AX1293" s="12" t="e">
        <f t="shared" si="291"/>
        <v>#REF!</v>
      </c>
      <c r="AY1293" s="12" t="e">
        <f t="shared" si="292"/>
        <v>#REF!</v>
      </c>
      <c r="AZ1293" s="12">
        <f t="shared" si="286"/>
        <v>-3019553379.31</v>
      </c>
      <c r="BA1293" s="12">
        <f t="shared" si="287"/>
        <v>479984686.349999</v>
      </c>
      <c r="BB1293" s="12" t="e">
        <f t="shared" si="293"/>
        <v>#REF!</v>
      </c>
    </row>
    <row r="1294" spans="1:54">
      <c r="A1294" s="5" t="s">
        <v>2637</v>
      </c>
      <c r="B1294" s="5" t="s">
        <v>2638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294"/>
        <v>2976435981.31</v>
      </c>
      <c r="AF1294" s="9">
        <f t="shared" si="295"/>
        <v>2918341464.41</v>
      </c>
      <c r="AG1294" s="9">
        <f t="shared" si="296"/>
        <v>67073219.1300001</v>
      </c>
      <c r="AH1294" s="9">
        <f t="shared" si="297"/>
        <v>66390035.3800001</v>
      </c>
      <c r="AI1294" s="9">
        <f t="shared" si="298"/>
        <v>42431587.2200001</v>
      </c>
      <c r="AJ1294" s="12" t="e">
        <f>#REF!-A1294</f>
        <v>#REF!</v>
      </c>
      <c r="AK1294" s="16"/>
      <c r="AL1294" s="9">
        <f t="shared" si="288"/>
        <v>762814311.27</v>
      </c>
      <c r="AM1294" s="16"/>
      <c r="AN1294" s="16"/>
      <c r="AO1294" s="16"/>
      <c r="AP1294" s="16"/>
      <c r="AQ1294" s="12" t="e">
        <f>#REF!+#REF!+#REF!</f>
        <v>#REF!</v>
      </c>
      <c r="AR1294" s="12">
        <f t="shared" si="285"/>
        <v>-269029.83</v>
      </c>
      <c r="AS1294" s="12" t="e">
        <f>#REF!-AU1294+#REF!+#REF!</f>
        <v>#REF!</v>
      </c>
      <c r="AT1294" s="12" t="e">
        <f>AS1294-VLOOKUP(A1294,[1]选股结果!$A$2:$BJ$3005,48,FALSE)*0.08</f>
        <v>#REF!</v>
      </c>
      <c r="AU1294" s="12">
        <f t="shared" si="289"/>
        <v>23958448.16</v>
      </c>
      <c r="AV1294" s="12" t="e">
        <f>#REF!+S1294+H1294</f>
        <v>#REF!</v>
      </c>
      <c r="AW1294" s="12" t="e">
        <f t="shared" si="290"/>
        <v>#REF!</v>
      </c>
      <c r="AX1294" s="12" t="e">
        <f t="shared" si="291"/>
        <v>#REF!</v>
      </c>
      <c r="AY1294" s="12" t="e">
        <f t="shared" si="292"/>
        <v>#REF!</v>
      </c>
      <c r="AZ1294" s="12">
        <f t="shared" si="286"/>
        <v>-2930384121.29</v>
      </c>
      <c r="BA1294" s="12">
        <f t="shared" si="287"/>
        <v>67073219.1300001</v>
      </c>
      <c r="BB1294" s="12" t="e">
        <f t="shared" si="293"/>
        <v>#REF!</v>
      </c>
    </row>
    <row r="1295" spans="1:54">
      <c r="A1295" s="5" t="s">
        <v>2639</v>
      </c>
      <c r="B1295" s="5" t="s">
        <v>2640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294"/>
        <v>2975360564.38</v>
      </c>
      <c r="AF1295" s="9">
        <f t="shared" si="295"/>
        <v>3272237082.32</v>
      </c>
      <c r="AG1295" s="9">
        <f t="shared" si="296"/>
        <v>-277223914.960001</v>
      </c>
      <c r="AH1295" s="9">
        <f t="shared" si="297"/>
        <v>-269986774.780001</v>
      </c>
      <c r="AI1295" s="9">
        <f t="shared" si="298"/>
        <v>-212659672.010001</v>
      </c>
      <c r="AJ1295" s="12" t="e">
        <f>#REF!-A1295</f>
        <v>#REF!</v>
      </c>
      <c r="AK1295" s="16"/>
      <c r="AL1295" s="9">
        <f t="shared" si="288"/>
        <v>265299163.71</v>
      </c>
      <c r="AM1295" s="16"/>
      <c r="AN1295" s="16"/>
      <c r="AO1295" s="16"/>
      <c r="AP1295" s="16"/>
      <c r="AQ1295" s="12" t="e">
        <f>#REF!+#REF!+#REF!</f>
        <v>#REF!</v>
      </c>
      <c r="AR1295" s="12">
        <f t="shared" si="285"/>
        <v>-8402366.16</v>
      </c>
      <c r="AS1295" s="12" t="e">
        <f>#REF!-AU1295+#REF!+#REF!</f>
        <v>#REF!</v>
      </c>
      <c r="AT1295" s="12" t="e">
        <f>AS1295-VLOOKUP(A1295,[1]选股结果!$A$2:$BJ$3005,48,FALSE)*0.08</f>
        <v>#REF!</v>
      </c>
      <c r="AU1295" s="12">
        <f t="shared" si="289"/>
        <v>-57327102.77</v>
      </c>
      <c r="AV1295" s="12" t="e">
        <f>#REF!+S1295+H1295</f>
        <v>#REF!</v>
      </c>
      <c r="AW1295" s="12" t="e">
        <f t="shared" si="290"/>
        <v>#REF!</v>
      </c>
      <c r="AX1295" s="12" t="e">
        <f t="shared" si="291"/>
        <v>#REF!</v>
      </c>
      <c r="AY1295" s="12" t="e">
        <f t="shared" si="292"/>
        <v>#REF!</v>
      </c>
      <c r="AZ1295" s="12">
        <f t="shared" si="286"/>
        <v>-2958259640.16</v>
      </c>
      <c r="BA1295" s="12">
        <f t="shared" si="287"/>
        <v>-277223914.960001</v>
      </c>
      <c r="BB1295" s="12" t="e">
        <f t="shared" si="293"/>
        <v>#REF!</v>
      </c>
    </row>
    <row r="1296" spans="1:54">
      <c r="A1296" s="5" t="s">
        <v>2641</v>
      </c>
      <c r="B1296" s="5" t="s">
        <v>2642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294"/>
        <v>2972940801.68</v>
      </c>
      <c r="AF1296" s="9">
        <f t="shared" si="295"/>
        <v>2536903621.22</v>
      </c>
      <c r="AG1296" s="9">
        <f t="shared" si="296"/>
        <v>406538090.55</v>
      </c>
      <c r="AH1296" s="9">
        <f t="shared" si="297"/>
        <v>406330487.82</v>
      </c>
      <c r="AI1296" s="9">
        <f t="shared" si="298"/>
        <v>311327218.99</v>
      </c>
      <c r="AJ1296" s="12" t="e">
        <f>#REF!-A1296</f>
        <v>#REF!</v>
      </c>
      <c r="AK1296" s="16"/>
      <c r="AL1296" s="9">
        <f t="shared" si="288"/>
        <v>1496458899.35</v>
      </c>
      <c r="AM1296" s="16"/>
      <c r="AN1296" s="16"/>
      <c r="AO1296" s="16"/>
      <c r="AP1296" s="16"/>
      <c r="AQ1296" s="12" t="e">
        <f>#REF!+#REF!+#REF!</f>
        <v>#REF!</v>
      </c>
      <c r="AR1296" s="12">
        <f t="shared" si="285"/>
        <v>-7901462.69</v>
      </c>
      <c r="AS1296" s="12" t="e">
        <f>#REF!-AU1296+#REF!+#REF!</f>
        <v>#REF!</v>
      </c>
      <c r="AT1296" s="12" t="e">
        <f>AS1296-VLOOKUP(A1296,[1]选股结果!$A$2:$BJ$3005,48,FALSE)*0.08</f>
        <v>#REF!</v>
      </c>
      <c r="AU1296" s="12">
        <f t="shared" si="289"/>
        <v>95003268.83</v>
      </c>
      <c r="AV1296" s="12" t="e">
        <f>#REF!+S1296+H1296</f>
        <v>#REF!</v>
      </c>
      <c r="AW1296" s="12" t="e">
        <f t="shared" si="290"/>
        <v>#REF!</v>
      </c>
      <c r="AX1296" s="12" t="e">
        <f t="shared" si="291"/>
        <v>#REF!</v>
      </c>
      <c r="AY1296" s="12" t="e">
        <f t="shared" si="292"/>
        <v>#REF!</v>
      </c>
      <c r="AZ1296" s="12">
        <f t="shared" si="286"/>
        <v>-3053551911.31</v>
      </c>
      <c r="BA1296" s="12">
        <f t="shared" si="287"/>
        <v>406538090.55</v>
      </c>
      <c r="BB1296" s="12" t="e">
        <f t="shared" si="293"/>
        <v>#REF!</v>
      </c>
    </row>
    <row r="1297" spans="1:54">
      <c r="A1297" s="5" t="s">
        <v>2643</v>
      </c>
      <c r="B1297" s="5" t="s">
        <v>2644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294"/>
        <v>2966267409.16</v>
      </c>
      <c r="AF1297" s="9">
        <f t="shared" si="295"/>
        <v>2679781670.21</v>
      </c>
      <c r="AG1297" s="9">
        <f t="shared" si="296"/>
        <v>272162011.2</v>
      </c>
      <c r="AH1297" s="9">
        <f t="shared" si="297"/>
        <v>274087418.33</v>
      </c>
      <c r="AI1297" s="9">
        <f t="shared" si="298"/>
        <v>242511160.71</v>
      </c>
      <c r="AJ1297" s="12" t="e">
        <f>#REF!-A1297</f>
        <v>#REF!</v>
      </c>
      <c r="AK1297" s="16"/>
      <c r="AL1297" s="9">
        <f t="shared" si="288"/>
        <v>148643839.47</v>
      </c>
      <c r="AM1297" s="16"/>
      <c r="AN1297" s="16"/>
      <c r="AO1297" s="16"/>
      <c r="AP1297" s="16"/>
      <c r="AQ1297" s="12" t="e">
        <f>#REF!+#REF!+#REF!</f>
        <v>#REF!</v>
      </c>
      <c r="AR1297" s="12">
        <f t="shared" si="285"/>
        <v>-2261917.47</v>
      </c>
      <c r="AS1297" s="12" t="e">
        <f>#REF!-AU1297+#REF!+#REF!</f>
        <v>#REF!</v>
      </c>
      <c r="AT1297" s="12" t="e">
        <f>AS1297-VLOOKUP(A1297,[1]选股结果!$A$2:$BJ$3005,48,FALSE)*0.08</f>
        <v>#REF!</v>
      </c>
      <c r="AU1297" s="12">
        <f t="shared" si="289"/>
        <v>31576257.62</v>
      </c>
      <c r="AV1297" s="12" t="e">
        <f>#REF!+S1297+H1297</f>
        <v>#REF!</v>
      </c>
      <c r="AW1297" s="12" t="e">
        <f t="shared" si="290"/>
        <v>#REF!</v>
      </c>
      <c r="AX1297" s="12" t="e">
        <f t="shared" si="291"/>
        <v>#REF!</v>
      </c>
      <c r="AY1297" s="12" t="e">
        <f t="shared" si="292"/>
        <v>#REF!</v>
      </c>
      <c r="AZ1297" s="12">
        <f t="shared" si="286"/>
        <v>-2977917555.97</v>
      </c>
      <c r="BA1297" s="12">
        <f t="shared" si="287"/>
        <v>272162011.2</v>
      </c>
      <c r="BB1297" s="12" t="e">
        <f t="shared" si="293"/>
        <v>#REF!</v>
      </c>
    </row>
    <row r="1298" spans="1:54">
      <c r="A1298" s="5" t="s">
        <v>2645</v>
      </c>
      <c r="B1298" s="5" t="s">
        <v>2646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294"/>
        <v>2965129842.69</v>
      </c>
      <c r="AF1298" s="9">
        <f t="shared" si="295"/>
        <v>2852481229.08</v>
      </c>
      <c r="AG1298" s="9">
        <f t="shared" si="296"/>
        <v>57502434.5299996</v>
      </c>
      <c r="AH1298" s="9">
        <f t="shared" si="297"/>
        <v>55174043.5199996</v>
      </c>
      <c r="AI1298" s="9">
        <f t="shared" si="298"/>
        <v>53894042.8299996</v>
      </c>
      <c r="AJ1298" s="12" t="e">
        <f>#REF!-A1298</f>
        <v>#REF!</v>
      </c>
      <c r="AK1298" s="16"/>
      <c r="AL1298" s="9">
        <f t="shared" si="288"/>
        <v>333822973.19</v>
      </c>
      <c r="AM1298" s="16"/>
      <c r="AN1298" s="16"/>
      <c r="AO1298" s="16"/>
      <c r="AP1298" s="16"/>
      <c r="AQ1298" s="12" t="e">
        <f>#REF!+#REF!+#REF!</f>
        <v>#REF!</v>
      </c>
      <c r="AR1298" s="12">
        <f t="shared" si="285"/>
        <v>-245370.79</v>
      </c>
      <c r="AS1298" s="12" t="e">
        <f>#REF!-AU1298+#REF!+#REF!</f>
        <v>#REF!</v>
      </c>
      <c r="AT1298" s="12" t="e">
        <f>AS1298-VLOOKUP(A1298,[1]选股结果!$A$2:$BJ$3005,48,FALSE)*0.08</f>
        <v>#REF!</v>
      </c>
      <c r="AU1298" s="12">
        <f t="shared" si="289"/>
        <v>1280000.69</v>
      </c>
      <c r="AV1298" s="12" t="e">
        <f>#REF!+S1298+H1298</f>
        <v>#REF!</v>
      </c>
      <c r="AW1298" s="12" t="e">
        <f t="shared" si="290"/>
        <v>#REF!</v>
      </c>
      <c r="AX1298" s="12" t="e">
        <f t="shared" si="291"/>
        <v>#REF!</v>
      </c>
      <c r="AY1298" s="12" t="e">
        <f t="shared" si="292"/>
        <v>#REF!</v>
      </c>
      <c r="AZ1298" s="12">
        <f t="shared" si="286"/>
        <v>-3004813223.53</v>
      </c>
      <c r="BA1298" s="12">
        <f t="shared" si="287"/>
        <v>57502434.5299996</v>
      </c>
      <c r="BB1298" s="12" t="e">
        <f t="shared" si="293"/>
        <v>#REF!</v>
      </c>
    </row>
    <row r="1299" spans="1:54">
      <c r="A1299" s="5" t="s">
        <v>2647</v>
      </c>
      <c r="B1299" s="5" t="s">
        <v>2648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294"/>
        <v>2960037391.13</v>
      </c>
      <c r="AF1299" s="9">
        <f t="shared" si="295"/>
        <v>2874501266.46</v>
      </c>
      <c r="AG1299" s="9">
        <f t="shared" si="296"/>
        <v>52433183.0299996</v>
      </c>
      <c r="AH1299" s="9">
        <f t="shared" si="297"/>
        <v>53692108.0499996</v>
      </c>
      <c r="AI1299" s="9">
        <f t="shared" si="298"/>
        <v>42551794.1899996</v>
      </c>
      <c r="AJ1299" s="12" t="e">
        <f>#REF!-A1299</f>
        <v>#REF!</v>
      </c>
      <c r="AK1299" s="16"/>
      <c r="AL1299" s="9">
        <f t="shared" si="288"/>
        <v>116380536.19</v>
      </c>
      <c r="AM1299" s="16"/>
      <c r="AN1299" s="16"/>
      <c r="AO1299" s="16"/>
      <c r="AP1299" s="16"/>
      <c r="AQ1299" s="12" t="e">
        <f>#REF!+#REF!+#REF!</f>
        <v>#REF!</v>
      </c>
      <c r="AR1299" s="12">
        <f t="shared" si="285"/>
        <v>-2264698.6</v>
      </c>
      <c r="AS1299" s="12" t="e">
        <f>#REF!-AU1299+#REF!+#REF!</f>
        <v>#REF!</v>
      </c>
      <c r="AT1299" s="12" t="e">
        <f>AS1299-VLOOKUP(A1299,[1]选股结果!$A$2:$BJ$3005,48,FALSE)*0.08</f>
        <v>#REF!</v>
      </c>
      <c r="AU1299" s="12">
        <f t="shared" si="289"/>
        <v>11140313.86</v>
      </c>
      <c r="AV1299" s="12" t="e">
        <f>#REF!+S1299+H1299</f>
        <v>#REF!</v>
      </c>
      <c r="AW1299" s="12" t="e">
        <f t="shared" si="290"/>
        <v>#REF!</v>
      </c>
      <c r="AX1299" s="12" t="e">
        <f t="shared" si="291"/>
        <v>#REF!</v>
      </c>
      <c r="AY1299" s="12" t="e">
        <f t="shared" si="292"/>
        <v>#REF!</v>
      </c>
      <c r="AZ1299" s="12">
        <f t="shared" si="286"/>
        <v>-2992589377.65</v>
      </c>
      <c r="BA1299" s="12">
        <f t="shared" si="287"/>
        <v>52433183.0299996</v>
      </c>
      <c r="BB1299" s="12" t="e">
        <f t="shared" si="293"/>
        <v>#REF!</v>
      </c>
    </row>
    <row r="1300" spans="1:54">
      <c r="A1300" s="5" t="s">
        <v>2649</v>
      </c>
      <c r="B1300" s="5" t="s">
        <v>2650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294"/>
        <v>2958448100.08</v>
      </c>
      <c r="AF1300" s="9">
        <f t="shared" si="295"/>
        <v>2850609840.92</v>
      </c>
      <c r="AG1300" s="9">
        <f t="shared" si="296"/>
        <v>129577490.47</v>
      </c>
      <c r="AH1300" s="9">
        <f t="shared" si="297"/>
        <v>127825744.8</v>
      </c>
      <c r="AI1300" s="9">
        <f t="shared" si="298"/>
        <v>104550372.51</v>
      </c>
      <c r="AJ1300" s="12" t="e">
        <f>#REF!-A1300</f>
        <v>#REF!</v>
      </c>
      <c r="AK1300" s="16"/>
      <c r="AL1300" s="9">
        <f t="shared" si="288"/>
        <v>381700792.47</v>
      </c>
      <c r="AM1300" s="16"/>
      <c r="AN1300" s="16"/>
      <c r="AO1300" s="16"/>
      <c r="AP1300" s="16"/>
      <c r="AQ1300" s="12" t="e">
        <f>#REF!+#REF!+#REF!</f>
        <v>#REF!</v>
      </c>
      <c r="AR1300" s="12">
        <f t="shared" si="285"/>
        <v>-851315.59</v>
      </c>
      <c r="AS1300" s="12" t="e">
        <f>#REF!-AU1300+#REF!+#REF!</f>
        <v>#REF!</v>
      </c>
      <c r="AT1300" s="12" t="e">
        <f>AS1300-VLOOKUP(A1300,[1]选股结果!$A$2:$BJ$3005,48,FALSE)*0.08</f>
        <v>#REF!</v>
      </c>
      <c r="AU1300" s="12">
        <f t="shared" si="289"/>
        <v>23275372.29</v>
      </c>
      <c r="AV1300" s="12" t="e">
        <f>#REF!+S1300+H1300</f>
        <v>#REF!</v>
      </c>
      <c r="AW1300" s="12" t="e">
        <f t="shared" si="290"/>
        <v>#REF!</v>
      </c>
      <c r="AX1300" s="12" t="e">
        <f t="shared" si="291"/>
        <v>#REF!</v>
      </c>
      <c r="AY1300" s="12" t="e">
        <f t="shared" si="292"/>
        <v>#REF!</v>
      </c>
      <c r="AZ1300" s="12">
        <f t="shared" si="286"/>
        <v>-2966630912.84</v>
      </c>
      <c r="BA1300" s="12">
        <f t="shared" si="287"/>
        <v>129577490.47</v>
      </c>
      <c r="BB1300" s="12" t="e">
        <f t="shared" si="293"/>
        <v>#REF!</v>
      </c>
    </row>
    <row r="1301" spans="1:54">
      <c r="A1301" s="5" t="s">
        <v>2651</v>
      </c>
      <c r="B1301" s="5" t="s">
        <v>2652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294"/>
        <v>2954539762.9</v>
      </c>
      <c r="AF1301" s="9">
        <f t="shared" si="295"/>
        <v>3126830975.37</v>
      </c>
      <c r="AG1301" s="9">
        <f t="shared" si="296"/>
        <v>-222704333.51</v>
      </c>
      <c r="AH1301" s="9">
        <f t="shared" si="297"/>
        <v>-220698017.76</v>
      </c>
      <c r="AI1301" s="9">
        <f t="shared" si="298"/>
        <v>-218936725.88</v>
      </c>
      <c r="AJ1301" s="12" t="e">
        <f>#REF!-A1301</f>
        <v>#REF!</v>
      </c>
      <c r="AK1301" s="16"/>
      <c r="AL1301" s="9">
        <f t="shared" si="288"/>
        <v>307807141.5</v>
      </c>
      <c r="AM1301" s="16"/>
      <c r="AN1301" s="16"/>
      <c r="AO1301" s="16"/>
      <c r="AP1301" s="16"/>
      <c r="AQ1301" s="12" t="e">
        <f>#REF!+#REF!+#REF!</f>
        <v>#REF!</v>
      </c>
      <c r="AR1301" s="12">
        <f t="shared" si="285"/>
        <v>-2702177.37</v>
      </c>
      <c r="AS1301" s="12" t="e">
        <f>#REF!-AU1301+#REF!+#REF!</f>
        <v>#REF!</v>
      </c>
      <c r="AT1301" s="12" t="e">
        <f>AS1301-VLOOKUP(A1301,[1]选股结果!$A$2:$BJ$3005,48,FALSE)*0.08</f>
        <v>#REF!</v>
      </c>
      <c r="AU1301" s="12">
        <f t="shared" si="289"/>
        <v>-1761291.88</v>
      </c>
      <c r="AV1301" s="12" t="e">
        <f>#REF!+S1301+H1301</f>
        <v>#REF!</v>
      </c>
      <c r="AW1301" s="12" t="e">
        <f t="shared" si="290"/>
        <v>#REF!</v>
      </c>
      <c r="AX1301" s="12" t="e">
        <f t="shared" si="291"/>
        <v>#REF!</v>
      </c>
      <c r="AY1301" s="12" t="e">
        <f t="shared" si="292"/>
        <v>#REF!</v>
      </c>
      <c r="AZ1301" s="12">
        <f t="shared" si="286"/>
        <v>-2881463316.03</v>
      </c>
      <c r="BA1301" s="12">
        <f t="shared" si="287"/>
        <v>-222704333.51</v>
      </c>
      <c r="BB1301" s="12" t="e">
        <f t="shared" si="293"/>
        <v>#REF!</v>
      </c>
    </row>
    <row r="1302" spans="1:54">
      <c r="A1302" s="5" t="s">
        <v>2653</v>
      </c>
      <c r="B1302" s="5" t="s">
        <v>2654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294"/>
        <v>2945300053.76</v>
      </c>
      <c r="AF1302" s="9">
        <f t="shared" si="295"/>
        <v>3022225216.26</v>
      </c>
      <c r="AG1302" s="9">
        <f t="shared" si="296"/>
        <v>-76424475.5499995</v>
      </c>
      <c r="AH1302" s="9">
        <f t="shared" si="297"/>
        <v>-77318130.2599995</v>
      </c>
      <c r="AI1302" s="9">
        <f t="shared" si="298"/>
        <v>-82683311.0199995</v>
      </c>
      <c r="AJ1302" s="12" t="e">
        <f>#REF!-A1302</f>
        <v>#REF!</v>
      </c>
      <c r="AK1302" s="16"/>
      <c r="AL1302" s="9">
        <f t="shared" si="288"/>
        <v>186974869.5</v>
      </c>
      <c r="AM1302" s="16"/>
      <c r="AN1302" s="16"/>
      <c r="AO1302" s="16"/>
      <c r="AP1302" s="16"/>
      <c r="AQ1302" s="12" t="e">
        <f>#REF!+#REF!+#REF!</f>
        <v>#REF!</v>
      </c>
      <c r="AR1302" s="12">
        <f t="shared" si="285"/>
        <v>-1494463.04</v>
      </c>
      <c r="AS1302" s="12" t="e">
        <f>#REF!-AU1302+#REF!+#REF!</f>
        <v>#REF!</v>
      </c>
      <c r="AT1302" s="12" t="e">
        <f>AS1302-VLOOKUP(A1302,[1]选股结果!$A$2:$BJ$3005,48,FALSE)*0.08</f>
        <v>#REF!</v>
      </c>
      <c r="AU1302" s="12">
        <f t="shared" si="289"/>
        <v>5365180.76000001</v>
      </c>
      <c r="AV1302" s="12" t="e">
        <f>#REF!+S1302+H1302</f>
        <v>#REF!</v>
      </c>
      <c r="AW1302" s="12" t="e">
        <f t="shared" si="290"/>
        <v>#REF!</v>
      </c>
      <c r="AX1302" s="12" t="e">
        <f t="shared" si="291"/>
        <v>#REF!</v>
      </c>
      <c r="AY1302" s="12" t="e">
        <f t="shared" si="292"/>
        <v>#REF!</v>
      </c>
      <c r="AZ1302" s="12">
        <f t="shared" si="286"/>
        <v>-3023947545.65</v>
      </c>
      <c r="BA1302" s="12">
        <f t="shared" si="287"/>
        <v>-76424475.5499995</v>
      </c>
      <c r="BB1302" s="12" t="e">
        <f t="shared" si="293"/>
        <v>#REF!</v>
      </c>
    </row>
    <row r="1303" spans="1:54">
      <c r="A1303" s="5" t="s">
        <v>2655</v>
      </c>
      <c r="B1303" s="5" t="s">
        <v>2656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294"/>
        <v>2937813570.26</v>
      </c>
      <c r="AF1303" s="9">
        <f t="shared" si="295"/>
        <v>5643743.63</v>
      </c>
      <c r="AG1303" s="9">
        <f t="shared" si="296"/>
        <v>2336983240.29</v>
      </c>
      <c r="AH1303" s="9">
        <f t="shared" si="297"/>
        <v>2336137164.24</v>
      </c>
      <c r="AI1303" s="9">
        <f t="shared" si="298"/>
        <v>1810240438.51</v>
      </c>
      <c r="AJ1303" s="12" t="e">
        <f>#REF!-A1303</f>
        <v>#REF!</v>
      </c>
      <c r="AK1303" s="16"/>
      <c r="AL1303" s="9">
        <f t="shared" si="288"/>
        <v>6489819.68</v>
      </c>
      <c r="AM1303" s="16"/>
      <c r="AN1303" s="16"/>
      <c r="AO1303" s="16"/>
      <c r="AP1303" s="16"/>
      <c r="AQ1303" s="12" t="e">
        <f>#REF!+#REF!+#REF!</f>
        <v>#REF!</v>
      </c>
      <c r="AR1303" s="12">
        <f t="shared" si="285"/>
        <v>-617078.4</v>
      </c>
      <c r="AS1303" s="12" t="e">
        <f>#REF!-AU1303+#REF!+#REF!</f>
        <v>#REF!</v>
      </c>
      <c r="AT1303" s="12" t="e">
        <f>AS1303-VLOOKUP(A1303,[1]选股结果!$A$2:$BJ$3005,48,FALSE)*0.08</f>
        <v>#REF!</v>
      </c>
      <c r="AU1303" s="12">
        <f t="shared" si="289"/>
        <v>525896725.73</v>
      </c>
      <c r="AV1303" s="12" t="e">
        <f>#REF!+S1303+H1303</f>
        <v>#REF!</v>
      </c>
      <c r="AW1303" s="12" t="e">
        <f t="shared" si="290"/>
        <v>#REF!</v>
      </c>
      <c r="AX1303" s="12" t="e">
        <f t="shared" si="291"/>
        <v>#REF!</v>
      </c>
      <c r="AY1303" s="12" t="e">
        <f t="shared" si="292"/>
        <v>#REF!</v>
      </c>
      <c r="AZ1303" s="12">
        <f t="shared" si="286"/>
        <v>-3460146785.21</v>
      </c>
      <c r="BA1303" s="12">
        <f t="shared" si="287"/>
        <v>2336983240.29</v>
      </c>
      <c r="BB1303" s="12" t="e">
        <f t="shared" si="293"/>
        <v>#REF!</v>
      </c>
    </row>
    <row r="1304" spans="1:54">
      <c r="A1304" s="5" t="s">
        <v>2657</v>
      </c>
      <c r="B1304" s="5" t="s">
        <v>2658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294"/>
        <v>2936977655.08</v>
      </c>
      <c r="AF1304" s="9">
        <f t="shared" si="295"/>
        <v>2922764425.11</v>
      </c>
      <c r="AG1304" s="9">
        <f t="shared" si="296"/>
        <v>-84835553.4600002</v>
      </c>
      <c r="AH1304" s="9">
        <f t="shared" si="297"/>
        <v>99752207.8199998</v>
      </c>
      <c r="AI1304" s="9">
        <f t="shared" si="298"/>
        <v>98141224.2899998</v>
      </c>
      <c r="AJ1304" s="12" t="e">
        <f>#REF!-A1304</f>
        <v>#REF!</v>
      </c>
      <c r="AK1304" s="16"/>
      <c r="AL1304" s="9">
        <f t="shared" si="288"/>
        <v>-64394843.15</v>
      </c>
      <c r="AM1304" s="16"/>
      <c r="AN1304" s="16"/>
      <c r="AO1304" s="16"/>
      <c r="AP1304" s="16"/>
      <c r="AQ1304" s="12" t="e">
        <f>#REF!+#REF!+#REF!</f>
        <v>#REF!</v>
      </c>
      <c r="AR1304" s="12">
        <f t="shared" si="285"/>
        <v>-186246571.46</v>
      </c>
      <c r="AS1304" s="12" t="e">
        <f>#REF!-AU1304+#REF!+#REF!</f>
        <v>#REF!</v>
      </c>
      <c r="AT1304" s="12" t="e">
        <f>AS1304-VLOOKUP(A1304,[1]选股结果!$A$2:$BJ$3005,48,FALSE)*0.08</f>
        <v>#REF!</v>
      </c>
      <c r="AU1304" s="12">
        <f t="shared" si="289"/>
        <v>1610983.53</v>
      </c>
      <c r="AV1304" s="12" t="e">
        <f>#REF!+S1304+H1304</f>
        <v>#REF!</v>
      </c>
      <c r="AW1304" s="12" t="e">
        <f t="shared" si="290"/>
        <v>#REF!</v>
      </c>
      <c r="AX1304" s="12" t="e">
        <f t="shared" si="291"/>
        <v>#REF!</v>
      </c>
      <c r="AY1304" s="12" t="e">
        <f t="shared" si="292"/>
        <v>#REF!</v>
      </c>
      <c r="AZ1304" s="12">
        <f t="shared" si="286"/>
        <v>-3096740654.72</v>
      </c>
      <c r="BA1304" s="12">
        <f t="shared" si="287"/>
        <v>-84835553.4600002</v>
      </c>
      <c r="BB1304" s="12" t="e">
        <f t="shared" si="293"/>
        <v>#REF!</v>
      </c>
    </row>
    <row r="1305" spans="1:54">
      <c r="A1305" s="5" t="s">
        <v>2659</v>
      </c>
      <c r="B1305" s="5" t="s">
        <v>2660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294"/>
        <v>2927867223.94</v>
      </c>
      <c r="AF1305" s="9">
        <f t="shared" si="295"/>
        <v>2786869272.87</v>
      </c>
      <c r="AG1305" s="9">
        <f t="shared" si="296"/>
        <v>150961610.710001</v>
      </c>
      <c r="AH1305" s="9">
        <f t="shared" si="297"/>
        <v>161951087.990001</v>
      </c>
      <c r="AI1305" s="9">
        <f t="shared" si="298"/>
        <v>149100498.250001</v>
      </c>
      <c r="AJ1305" s="12" t="e">
        <f>#REF!-A1305</f>
        <v>#REF!</v>
      </c>
      <c r="AK1305" s="16"/>
      <c r="AL1305" s="9">
        <f t="shared" si="288"/>
        <v>87829043.91</v>
      </c>
      <c r="AM1305" s="16"/>
      <c r="AN1305" s="16"/>
      <c r="AO1305" s="16"/>
      <c r="AP1305" s="16"/>
      <c r="AQ1305" s="12" t="e">
        <f>#REF!+#REF!+#REF!</f>
        <v>#REF!</v>
      </c>
      <c r="AR1305" s="12">
        <f t="shared" si="285"/>
        <v>-11320065.75</v>
      </c>
      <c r="AS1305" s="12" t="e">
        <f>#REF!-AU1305+#REF!+#REF!</f>
        <v>#REF!</v>
      </c>
      <c r="AT1305" s="12" t="e">
        <f>AS1305-VLOOKUP(A1305,[1]选股结果!$A$2:$BJ$3005,48,FALSE)*0.08</f>
        <v>#REF!</v>
      </c>
      <c r="AU1305" s="12">
        <f t="shared" si="289"/>
        <v>12850589.74</v>
      </c>
      <c r="AV1305" s="12" t="e">
        <f>#REF!+S1305+H1305</f>
        <v>#REF!</v>
      </c>
      <c r="AW1305" s="12" t="e">
        <f t="shared" si="290"/>
        <v>#REF!</v>
      </c>
      <c r="AX1305" s="12" t="e">
        <f t="shared" si="291"/>
        <v>#REF!</v>
      </c>
      <c r="AY1305" s="12" t="e">
        <f t="shared" si="292"/>
        <v>#REF!</v>
      </c>
      <c r="AZ1305" s="12">
        <f t="shared" si="286"/>
        <v>-2968504246.15</v>
      </c>
      <c r="BA1305" s="12">
        <f t="shared" si="287"/>
        <v>150961610.710001</v>
      </c>
      <c r="BB1305" s="12" t="e">
        <f t="shared" si="293"/>
        <v>#REF!</v>
      </c>
    </row>
    <row r="1306" spans="1:54">
      <c r="A1306" s="5" t="s">
        <v>2661</v>
      </c>
      <c r="B1306" s="5" t="s">
        <v>2662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294"/>
        <v>2925197000.37</v>
      </c>
      <c r="AF1306" s="9">
        <f t="shared" si="295"/>
        <v>2708979210.81</v>
      </c>
      <c r="AG1306" s="9">
        <f t="shared" si="296"/>
        <v>215478873.13</v>
      </c>
      <c r="AH1306" s="9">
        <f t="shared" si="297"/>
        <v>258070035.28</v>
      </c>
      <c r="AI1306" s="9">
        <f t="shared" si="298"/>
        <v>220586313.93</v>
      </c>
      <c r="AJ1306" s="12" t="e">
        <f>#REF!-A1306</f>
        <v>#REF!</v>
      </c>
      <c r="AK1306" s="16"/>
      <c r="AL1306" s="9">
        <f t="shared" si="288"/>
        <v>72263419.72</v>
      </c>
      <c r="AM1306" s="16"/>
      <c r="AN1306" s="16"/>
      <c r="AO1306" s="16"/>
      <c r="AP1306" s="16"/>
      <c r="AQ1306" s="12" t="e">
        <f>#REF!+#REF!+#REF!</f>
        <v>#REF!</v>
      </c>
      <c r="AR1306" s="12">
        <f t="shared" si="285"/>
        <v>-44122873.4</v>
      </c>
      <c r="AS1306" s="12" t="e">
        <f>#REF!-AU1306+#REF!+#REF!</f>
        <v>#REF!</v>
      </c>
      <c r="AT1306" s="12" t="e">
        <f>AS1306-VLOOKUP(A1306,[1]选股结果!$A$2:$BJ$3005,48,FALSE)*0.08</f>
        <v>#REF!</v>
      </c>
      <c r="AU1306" s="12">
        <f t="shared" si="289"/>
        <v>37483721.35</v>
      </c>
      <c r="AV1306" s="12" t="e">
        <f>#REF!+S1306+H1306</f>
        <v>#REF!</v>
      </c>
      <c r="AW1306" s="12" t="e">
        <f t="shared" si="290"/>
        <v>#REF!</v>
      </c>
      <c r="AX1306" s="12" t="e">
        <f t="shared" si="291"/>
        <v>#REF!</v>
      </c>
      <c r="AY1306" s="12" t="e">
        <f t="shared" si="292"/>
        <v>#REF!</v>
      </c>
      <c r="AZ1306" s="12">
        <f t="shared" si="286"/>
        <v>-3030839326.11</v>
      </c>
      <c r="BA1306" s="12">
        <f t="shared" si="287"/>
        <v>215478873.13</v>
      </c>
      <c r="BB1306" s="12" t="e">
        <f t="shared" si="293"/>
        <v>#REF!</v>
      </c>
    </row>
    <row r="1307" spans="1:54">
      <c r="A1307" s="5" t="s">
        <v>2663</v>
      </c>
      <c r="B1307" s="5" t="s">
        <v>2664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294"/>
        <v>2922986029.93</v>
      </c>
      <c r="AF1307" s="9">
        <f t="shared" si="295"/>
        <v>2257068855.39</v>
      </c>
      <c r="AG1307" s="9">
        <f t="shared" si="296"/>
        <v>683535121.149999</v>
      </c>
      <c r="AH1307" s="9">
        <f t="shared" si="297"/>
        <v>685399201.069999</v>
      </c>
      <c r="AI1307" s="9">
        <f t="shared" si="298"/>
        <v>605806823.659999</v>
      </c>
      <c r="AJ1307" s="12" t="e">
        <f>#REF!-A1307</f>
        <v>#REF!</v>
      </c>
      <c r="AK1307" s="16"/>
      <c r="AL1307" s="9">
        <f t="shared" si="288"/>
        <v>390966233.25</v>
      </c>
      <c r="AM1307" s="16"/>
      <c r="AN1307" s="16"/>
      <c r="AO1307" s="16"/>
      <c r="AP1307" s="16"/>
      <c r="AQ1307" s="12" t="e">
        <f>#REF!+#REF!+#REF!</f>
        <v>#REF!</v>
      </c>
      <c r="AR1307" s="12">
        <f t="shared" si="285"/>
        <v>-2270160.59</v>
      </c>
      <c r="AS1307" s="12" t="e">
        <f>#REF!-AU1307+#REF!+#REF!</f>
        <v>#REF!</v>
      </c>
      <c r="AT1307" s="12" t="e">
        <f>AS1307-VLOOKUP(A1307,[1]选股结果!$A$2:$BJ$3005,48,FALSE)*0.08</f>
        <v>#REF!</v>
      </c>
      <c r="AU1307" s="12">
        <f t="shared" si="289"/>
        <v>79592377.41</v>
      </c>
      <c r="AV1307" s="12" t="e">
        <f>#REF!+S1307+H1307</f>
        <v>#REF!</v>
      </c>
      <c r="AW1307" s="12" t="e">
        <f t="shared" si="290"/>
        <v>#REF!</v>
      </c>
      <c r="AX1307" s="12" t="e">
        <f t="shared" si="291"/>
        <v>#REF!</v>
      </c>
      <c r="AY1307" s="12" t="e">
        <f t="shared" si="292"/>
        <v>#REF!</v>
      </c>
      <c r="AZ1307" s="12">
        <f t="shared" si="286"/>
        <v>-2985585568.93</v>
      </c>
      <c r="BA1307" s="12">
        <f t="shared" si="287"/>
        <v>683535121.149999</v>
      </c>
      <c r="BB1307" s="12" t="e">
        <f t="shared" si="293"/>
        <v>#REF!</v>
      </c>
    </row>
    <row r="1308" spans="1:54">
      <c r="A1308" s="5" t="s">
        <v>2665</v>
      </c>
      <c r="B1308" s="5" t="s">
        <v>2666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294"/>
        <v>2921789994.65</v>
      </c>
      <c r="AF1308" s="9">
        <f t="shared" si="295"/>
        <v>2680277095.05</v>
      </c>
      <c r="AG1308" s="9">
        <f t="shared" si="296"/>
        <v>307681326.87</v>
      </c>
      <c r="AH1308" s="9">
        <f t="shared" si="297"/>
        <v>307246953.01</v>
      </c>
      <c r="AI1308" s="9">
        <f t="shared" si="298"/>
        <v>292315240.42</v>
      </c>
      <c r="AJ1308" s="12" t="e">
        <f>#REF!-A1308</f>
        <v>#REF!</v>
      </c>
      <c r="AK1308" s="16"/>
      <c r="AL1308" s="9">
        <f t="shared" si="288"/>
        <v>218612570.98</v>
      </c>
      <c r="AM1308" s="16"/>
      <c r="AN1308" s="16"/>
      <c r="AO1308" s="16"/>
      <c r="AP1308" s="16"/>
      <c r="AQ1308" s="12" t="e">
        <f>#REF!+#REF!+#REF!</f>
        <v>#REF!</v>
      </c>
      <c r="AR1308" s="12">
        <f t="shared" si="285"/>
        <v>-1196220.3</v>
      </c>
      <c r="AS1308" s="12" t="e">
        <f>#REF!-AU1308+#REF!+#REF!</f>
        <v>#REF!</v>
      </c>
      <c r="AT1308" s="12" t="e">
        <f>AS1308-VLOOKUP(A1308,[1]选股结果!$A$2:$BJ$3005,48,FALSE)*0.08</f>
        <v>#REF!</v>
      </c>
      <c r="AU1308" s="12">
        <f t="shared" si="289"/>
        <v>14931712.59</v>
      </c>
      <c r="AV1308" s="12" t="e">
        <f>#REF!+S1308+H1308</f>
        <v>#REF!</v>
      </c>
      <c r="AW1308" s="12" t="e">
        <f t="shared" si="290"/>
        <v>#REF!</v>
      </c>
      <c r="AX1308" s="12" t="e">
        <f t="shared" si="291"/>
        <v>#REF!</v>
      </c>
      <c r="AY1308" s="12" t="e">
        <f t="shared" si="292"/>
        <v>#REF!</v>
      </c>
      <c r="AZ1308" s="12">
        <f t="shared" si="286"/>
        <v>-2938582197.7</v>
      </c>
      <c r="BA1308" s="12">
        <f t="shared" si="287"/>
        <v>307681326.87</v>
      </c>
      <c r="BB1308" s="12" t="e">
        <f t="shared" si="293"/>
        <v>#REF!</v>
      </c>
    </row>
    <row r="1309" spans="1:54">
      <c r="A1309" s="5" t="s">
        <v>2667</v>
      </c>
      <c r="B1309" s="5" t="s">
        <v>2668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294"/>
        <v>2921042889.74</v>
      </c>
      <c r="AF1309" s="9">
        <f t="shared" si="295"/>
        <v>2736794586.97</v>
      </c>
      <c r="AG1309" s="9">
        <f t="shared" si="296"/>
        <v>190089885.63</v>
      </c>
      <c r="AH1309" s="9">
        <f t="shared" si="297"/>
        <v>186503566.82</v>
      </c>
      <c r="AI1309" s="9">
        <f t="shared" si="298"/>
        <v>178529350.58</v>
      </c>
      <c r="AJ1309" s="12" t="e">
        <f>#REF!-A1309</f>
        <v>#REF!</v>
      </c>
      <c r="AK1309" s="16"/>
      <c r="AL1309" s="9">
        <f t="shared" si="288"/>
        <v>62996314.72</v>
      </c>
      <c r="AM1309" s="16"/>
      <c r="AN1309" s="16"/>
      <c r="AO1309" s="16"/>
      <c r="AP1309" s="16"/>
      <c r="AQ1309" s="12" t="e">
        <f>#REF!+#REF!+#REF!</f>
        <v>#REF!</v>
      </c>
      <c r="AR1309" s="12">
        <f t="shared" si="285"/>
        <v>-2336025.9</v>
      </c>
      <c r="AS1309" s="12" t="e">
        <f>#REF!-AU1309+#REF!+#REF!</f>
        <v>#REF!</v>
      </c>
      <c r="AT1309" s="12" t="e">
        <f>AS1309-VLOOKUP(A1309,[1]选股结果!$A$2:$BJ$3005,48,FALSE)*0.08</f>
        <v>#REF!</v>
      </c>
      <c r="AU1309" s="12">
        <f t="shared" si="289"/>
        <v>7974216.23999998</v>
      </c>
      <c r="AV1309" s="12" t="e">
        <f>#REF!+S1309+H1309</f>
        <v>#REF!</v>
      </c>
      <c r="AW1309" s="12" t="e">
        <f t="shared" si="290"/>
        <v>#REF!</v>
      </c>
      <c r="AX1309" s="12" t="e">
        <f t="shared" si="291"/>
        <v>#REF!</v>
      </c>
      <c r="AY1309" s="12" t="e">
        <f t="shared" si="292"/>
        <v>#REF!</v>
      </c>
      <c r="AZ1309" s="12">
        <f t="shared" si="286"/>
        <v>-2931831275.9</v>
      </c>
      <c r="BA1309" s="12">
        <f t="shared" si="287"/>
        <v>190089885.63</v>
      </c>
      <c r="BB1309" s="12" t="e">
        <f t="shared" si="293"/>
        <v>#REF!</v>
      </c>
    </row>
    <row r="1310" spans="1:54">
      <c r="A1310" s="5" t="s">
        <v>2669</v>
      </c>
      <c r="B1310" s="5" t="s">
        <v>2670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294"/>
        <v>2917509725.8</v>
      </c>
      <c r="AF1310" s="9">
        <f t="shared" si="295"/>
        <v>20760043.53</v>
      </c>
      <c r="AG1310" s="9">
        <f t="shared" si="296"/>
        <v>4274967000.4</v>
      </c>
      <c r="AH1310" s="9">
        <f t="shared" si="297"/>
        <v>4331279280.81</v>
      </c>
      <c r="AI1310" s="9">
        <f t="shared" si="298"/>
        <v>4177306100.37</v>
      </c>
      <c r="AJ1310" s="12" t="e">
        <f>#REF!-A1310</f>
        <v>#REF!</v>
      </c>
      <c r="AK1310" s="16"/>
      <c r="AL1310" s="9">
        <f t="shared" si="288"/>
        <v>-35552236.88</v>
      </c>
      <c r="AM1310" s="16"/>
      <c r="AN1310" s="16"/>
      <c r="AO1310" s="16"/>
      <c r="AP1310" s="16"/>
      <c r="AQ1310" s="12" t="e">
        <f>#REF!+#REF!+#REF!</f>
        <v>#REF!</v>
      </c>
      <c r="AR1310" s="12">
        <f t="shared" si="285"/>
        <v>-71588417.45</v>
      </c>
      <c r="AS1310" s="12" t="e">
        <f>#REF!-AU1310+#REF!+#REF!</f>
        <v>#REF!</v>
      </c>
      <c r="AT1310" s="12" t="e">
        <f>AS1310-VLOOKUP(A1310,[1]选股结果!$A$2:$BJ$3005,48,FALSE)*0.08</f>
        <v>#REF!</v>
      </c>
      <c r="AU1310" s="12">
        <f t="shared" si="289"/>
        <v>153973180.440001</v>
      </c>
      <c r="AV1310" s="12" t="e">
        <f>#REF!+S1310+H1310</f>
        <v>#REF!</v>
      </c>
      <c r="AW1310" s="12" t="e">
        <f t="shared" si="290"/>
        <v>#REF!</v>
      </c>
      <c r="AX1310" s="12" t="e">
        <f t="shared" si="291"/>
        <v>#REF!</v>
      </c>
      <c r="AY1310" s="12" t="e">
        <f t="shared" si="292"/>
        <v>#REF!</v>
      </c>
      <c r="AZ1310" s="12">
        <f t="shared" si="286"/>
        <v>-3137587417.2</v>
      </c>
      <c r="BA1310" s="12">
        <f t="shared" si="287"/>
        <v>4274967000.4</v>
      </c>
      <c r="BB1310" s="12" t="e">
        <f t="shared" si="293"/>
        <v>#REF!</v>
      </c>
    </row>
    <row r="1311" spans="1:54">
      <c r="A1311" s="5" t="s">
        <v>2671</v>
      </c>
      <c r="B1311" s="5" t="s">
        <v>2672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294"/>
        <v>2916727671.61</v>
      </c>
      <c r="AF1311" s="9">
        <f t="shared" si="295"/>
        <v>2453119732.28</v>
      </c>
      <c r="AG1311" s="9">
        <f t="shared" si="296"/>
        <v>455122634.56</v>
      </c>
      <c r="AH1311" s="9">
        <f t="shared" si="297"/>
        <v>454516309.75</v>
      </c>
      <c r="AI1311" s="9">
        <f t="shared" si="298"/>
        <v>400264724.18</v>
      </c>
      <c r="AJ1311" s="12" t="e">
        <f>#REF!-A1311</f>
        <v>#REF!</v>
      </c>
      <c r="AK1311" s="16"/>
      <c r="AL1311" s="9">
        <f t="shared" si="288"/>
        <v>530541861.22</v>
      </c>
      <c r="AM1311" s="16"/>
      <c r="AN1311" s="16"/>
      <c r="AO1311" s="16"/>
      <c r="AP1311" s="16"/>
      <c r="AQ1311" s="12" t="e">
        <f>#REF!+#REF!+#REF!</f>
        <v>#REF!</v>
      </c>
      <c r="AR1311" s="12">
        <f t="shared" si="285"/>
        <v>-43029.66</v>
      </c>
      <c r="AS1311" s="12" t="e">
        <f>#REF!-AU1311+#REF!+#REF!</f>
        <v>#REF!</v>
      </c>
      <c r="AT1311" s="12" t="e">
        <f>AS1311-VLOOKUP(A1311,[1]选股结果!$A$2:$BJ$3005,48,FALSE)*0.08</f>
        <v>#REF!</v>
      </c>
      <c r="AU1311" s="12">
        <f t="shared" si="289"/>
        <v>54251585.57</v>
      </c>
      <c r="AV1311" s="12" t="e">
        <f>#REF!+S1311+H1311</f>
        <v>#REF!</v>
      </c>
      <c r="AW1311" s="12" t="e">
        <f t="shared" si="290"/>
        <v>#REF!</v>
      </c>
      <c r="AX1311" s="12" t="e">
        <f t="shared" si="291"/>
        <v>#REF!</v>
      </c>
      <c r="AY1311" s="12" t="e">
        <f t="shared" si="292"/>
        <v>#REF!</v>
      </c>
      <c r="AZ1311" s="12">
        <f t="shared" si="286"/>
        <v>-2978961069.24</v>
      </c>
      <c r="BA1311" s="12">
        <f t="shared" si="287"/>
        <v>455122634.56</v>
      </c>
      <c r="BB1311" s="12" t="e">
        <f t="shared" si="293"/>
        <v>#REF!</v>
      </c>
    </row>
    <row r="1312" spans="1:54">
      <c r="A1312" s="5" t="s">
        <v>2673</v>
      </c>
      <c r="B1312" s="5" t="s">
        <v>2674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294"/>
        <v>2911590843.62</v>
      </c>
      <c r="AF1312" s="9">
        <f t="shared" si="295"/>
        <v>2464160232.99</v>
      </c>
      <c r="AG1312" s="9">
        <f t="shared" si="296"/>
        <v>459717685.65</v>
      </c>
      <c r="AH1312" s="9">
        <f t="shared" si="297"/>
        <v>461116376.71</v>
      </c>
      <c r="AI1312" s="9">
        <f t="shared" si="298"/>
        <v>338444950.24</v>
      </c>
      <c r="AJ1312" s="12" t="e">
        <f>#REF!-A1312</f>
        <v>#REF!</v>
      </c>
      <c r="AK1312" s="16"/>
      <c r="AL1312" s="9">
        <f t="shared" si="288"/>
        <v>398208929.42</v>
      </c>
      <c r="AM1312" s="16"/>
      <c r="AN1312" s="16"/>
      <c r="AO1312" s="16"/>
      <c r="AP1312" s="16"/>
      <c r="AQ1312" s="12" t="e">
        <f>#REF!+#REF!+#REF!</f>
        <v>#REF!</v>
      </c>
      <c r="AR1312" s="12">
        <f t="shared" si="285"/>
        <v>-3739999.93</v>
      </c>
      <c r="AS1312" s="12" t="e">
        <f>#REF!-AU1312+#REF!+#REF!</f>
        <v>#REF!</v>
      </c>
      <c r="AT1312" s="12" t="e">
        <f>AS1312-VLOOKUP(A1312,[1]选股结果!$A$2:$BJ$3005,48,FALSE)*0.08</f>
        <v>#REF!</v>
      </c>
      <c r="AU1312" s="12">
        <f t="shared" si="289"/>
        <v>122671426.47</v>
      </c>
      <c r="AV1312" s="12" t="e">
        <f>#REF!+S1312+H1312</f>
        <v>#REF!</v>
      </c>
      <c r="AW1312" s="12" t="e">
        <f t="shared" si="290"/>
        <v>#REF!</v>
      </c>
      <c r="AX1312" s="12" t="e">
        <f t="shared" si="291"/>
        <v>#REF!</v>
      </c>
      <c r="AY1312" s="12" t="e">
        <f t="shared" si="292"/>
        <v>#REF!</v>
      </c>
      <c r="AZ1312" s="12">
        <f t="shared" si="286"/>
        <v>-2959955649.88</v>
      </c>
      <c r="BA1312" s="12">
        <f t="shared" si="287"/>
        <v>459717685.65</v>
      </c>
      <c r="BB1312" s="12" t="e">
        <f t="shared" si="293"/>
        <v>#REF!</v>
      </c>
    </row>
    <row r="1313" spans="1:54">
      <c r="A1313" s="5" t="s">
        <v>2675</v>
      </c>
      <c r="B1313" s="5" t="s">
        <v>2676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294"/>
        <v>2902298549.95</v>
      </c>
      <c r="AF1313" s="9">
        <f t="shared" si="295"/>
        <v>2546594596.85</v>
      </c>
      <c r="AG1313" s="9">
        <f t="shared" si="296"/>
        <v>321936282.38</v>
      </c>
      <c r="AH1313" s="9">
        <f t="shared" si="297"/>
        <v>322467422.21</v>
      </c>
      <c r="AI1313" s="9">
        <f t="shared" si="298"/>
        <v>281733208.94</v>
      </c>
      <c r="AJ1313" s="12" t="e">
        <f>#REF!-A1313</f>
        <v>#REF!</v>
      </c>
      <c r="AK1313" s="16"/>
      <c r="AL1313" s="9">
        <f t="shared" si="288"/>
        <v>334215988.81</v>
      </c>
      <c r="AM1313" s="16"/>
      <c r="AN1313" s="16"/>
      <c r="AO1313" s="16"/>
      <c r="AP1313" s="16"/>
      <c r="AQ1313" s="12" t="e">
        <f>#REF!+#REF!+#REF!</f>
        <v>#REF!</v>
      </c>
      <c r="AR1313" s="12">
        <f t="shared" si="285"/>
        <v>-596121.14</v>
      </c>
      <c r="AS1313" s="12" t="e">
        <f>#REF!-AU1313+#REF!+#REF!</f>
        <v>#REF!</v>
      </c>
      <c r="AT1313" s="12" t="e">
        <f>AS1313-VLOOKUP(A1313,[1]选股结果!$A$2:$BJ$3005,48,FALSE)*0.08</f>
        <v>#REF!</v>
      </c>
      <c r="AU1313" s="12">
        <f t="shared" si="289"/>
        <v>40734213.27</v>
      </c>
      <c r="AV1313" s="12" t="e">
        <f>#REF!+S1313+H1313</f>
        <v>#REF!</v>
      </c>
      <c r="AW1313" s="12" t="e">
        <f t="shared" si="290"/>
        <v>#REF!</v>
      </c>
      <c r="AX1313" s="12" t="e">
        <f t="shared" si="291"/>
        <v>#REF!</v>
      </c>
      <c r="AY1313" s="12" t="e">
        <f t="shared" si="292"/>
        <v>#REF!</v>
      </c>
      <c r="AZ1313" s="12">
        <f t="shared" si="286"/>
        <v>-2925764019.46</v>
      </c>
      <c r="BA1313" s="12">
        <f t="shared" si="287"/>
        <v>321936282.38</v>
      </c>
      <c r="BB1313" s="12" t="e">
        <f t="shared" si="293"/>
        <v>#REF!</v>
      </c>
    </row>
    <row r="1314" spans="1:54">
      <c r="A1314" s="5" t="s">
        <v>2677</v>
      </c>
      <c r="B1314" s="5" t="s">
        <v>2678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294"/>
        <v>2895266955</v>
      </c>
      <c r="AF1314" s="9">
        <f t="shared" si="295"/>
        <v>17234151</v>
      </c>
      <c r="AG1314" s="9">
        <f t="shared" si="296"/>
        <v>4024272917</v>
      </c>
      <c r="AH1314" s="9">
        <f t="shared" si="297"/>
        <v>4026951162</v>
      </c>
      <c r="AI1314" s="9">
        <f t="shared" si="298"/>
        <v>3876077039</v>
      </c>
      <c r="AJ1314" s="12" t="e">
        <f>#REF!-A1314</f>
        <v>#REF!</v>
      </c>
      <c r="AK1314" s="16"/>
      <c r="AL1314" s="9">
        <f t="shared" si="288"/>
        <v>14555906</v>
      </c>
      <c r="AM1314" s="16"/>
      <c r="AN1314" s="16"/>
      <c r="AO1314" s="16"/>
      <c r="AP1314" s="16"/>
      <c r="AQ1314" s="12" t="e">
        <f>#REF!+#REF!+#REF!</f>
        <v>#REF!</v>
      </c>
      <c r="AR1314" s="12">
        <f t="shared" si="285"/>
        <v>-6392979</v>
      </c>
      <c r="AS1314" s="12" t="e">
        <f>#REF!-AU1314+#REF!+#REF!</f>
        <v>#REF!</v>
      </c>
      <c r="AT1314" s="12" t="e">
        <f>AS1314-VLOOKUP(A1314,[1]选股结果!$A$2:$BJ$3005,48,FALSE)*0.08</f>
        <v>#REF!</v>
      </c>
      <c r="AU1314" s="12">
        <f t="shared" si="289"/>
        <v>150874123</v>
      </c>
      <c r="AV1314" s="12" t="e">
        <f>#REF!+S1314+H1314</f>
        <v>#REF!</v>
      </c>
      <c r="AW1314" s="12" t="e">
        <f t="shared" si="290"/>
        <v>#REF!</v>
      </c>
      <c r="AX1314" s="12" t="e">
        <f t="shared" si="291"/>
        <v>#REF!</v>
      </c>
      <c r="AY1314" s="12" t="e">
        <f t="shared" si="292"/>
        <v>#REF!</v>
      </c>
      <c r="AZ1314" s="12">
        <f t="shared" si="286"/>
        <v>-3039014640</v>
      </c>
      <c r="BA1314" s="12">
        <f t="shared" si="287"/>
        <v>4024272917</v>
      </c>
      <c r="BB1314" s="12" t="e">
        <f t="shared" si="293"/>
        <v>#REF!</v>
      </c>
    </row>
    <row r="1315" spans="1:54">
      <c r="A1315" s="5" t="s">
        <v>2679</v>
      </c>
      <c r="B1315" s="5" t="s">
        <v>2680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294"/>
        <v>2891974739.84</v>
      </c>
      <c r="AF1315" s="9">
        <f t="shared" si="295"/>
        <v>2095319513.48</v>
      </c>
      <c r="AG1315" s="9">
        <f t="shared" si="296"/>
        <v>779540258.59</v>
      </c>
      <c r="AH1315" s="9">
        <f t="shared" si="297"/>
        <v>771939798.19</v>
      </c>
      <c r="AI1315" s="9">
        <f t="shared" si="298"/>
        <v>669522866.5</v>
      </c>
      <c r="AJ1315" s="12" t="e">
        <f>#REF!-A1315</f>
        <v>#REF!</v>
      </c>
      <c r="AK1315" s="16"/>
      <c r="AL1315" s="9">
        <f t="shared" si="288"/>
        <v>1205680294.35</v>
      </c>
      <c r="AM1315" s="16"/>
      <c r="AN1315" s="16"/>
      <c r="AO1315" s="16"/>
      <c r="AP1315" s="16"/>
      <c r="AQ1315" s="12" t="e">
        <f>#REF!+#REF!+#REF!</f>
        <v>#REF!</v>
      </c>
      <c r="AR1315" s="12">
        <f t="shared" si="285"/>
        <v>-1185680.45</v>
      </c>
      <c r="AS1315" s="12" t="e">
        <f>#REF!-AU1315+#REF!+#REF!</f>
        <v>#REF!</v>
      </c>
      <c r="AT1315" s="12" t="e">
        <f>AS1315-VLOOKUP(A1315,[1]选股结果!$A$2:$BJ$3005,48,FALSE)*0.08</f>
        <v>#REF!</v>
      </c>
      <c r="AU1315" s="12">
        <f t="shared" si="289"/>
        <v>102416931.69</v>
      </c>
      <c r="AV1315" s="12" t="e">
        <f>#REF!+S1315+H1315</f>
        <v>#REF!</v>
      </c>
      <c r="AW1315" s="12" t="e">
        <f t="shared" si="290"/>
        <v>#REF!</v>
      </c>
      <c r="AX1315" s="12" t="e">
        <f t="shared" si="291"/>
        <v>#REF!</v>
      </c>
      <c r="AY1315" s="12" t="e">
        <f t="shared" si="292"/>
        <v>#REF!</v>
      </c>
      <c r="AZ1315" s="12">
        <f t="shared" si="286"/>
        <v>-2957363199.63</v>
      </c>
      <c r="BA1315" s="12">
        <f t="shared" si="287"/>
        <v>779540258.59</v>
      </c>
      <c r="BB1315" s="12" t="e">
        <f t="shared" si="293"/>
        <v>#REF!</v>
      </c>
    </row>
    <row r="1316" spans="1:54">
      <c r="A1316" s="5" t="s">
        <v>2681</v>
      </c>
      <c r="B1316" s="5" t="s">
        <v>2682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294"/>
        <v>2885926162.92</v>
      </c>
      <c r="AF1316" s="9">
        <f t="shared" si="295"/>
        <v>2592719556.6</v>
      </c>
      <c r="AG1316" s="9">
        <f t="shared" si="296"/>
        <v>293987745.49</v>
      </c>
      <c r="AH1316" s="9">
        <f t="shared" si="297"/>
        <v>296097628.78</v>
      </c>
      <c r="AI1316" s="9">
        <f t="shared" si="298"/>
        <v>262509986.62</v>
      </c>
      <c r="AJ1316" s="12" t="e">
        <f>#REF!-A1316</f>
        <v>#REF!</v>
      </c>
      <c r="AK1316" s="16"/>
      <c r="AL1316" s="9">
        <f t="shared" si="288"/>
        <v>257358375.88</v>
      </c>
      <c r="AM1316" s="16"/>
      <c r="AN1316" s="16"/>
      <c r="AO1316" s="16"/>
      <c r="AP1316" s="16"/>
      <c r="AQ1316" s="12" t="e">
        <f>#REF!+#REF!+#REF!</f>
        <v>#REF!</v>
      </c>
      <c r="AR1316" s="12">
        <f t="shared" si="285"/>
        <v>-6905651.81</v>
      </c>
      <c r="AS1316" s="12" t="e">
        <f>#REF!-AU1316+#REF!+#REF!</f>
        <v>#REF!</v>
      </c>
      <c r="AT1316" s="12" t="e">
        <f>AS1316-VLOOKUP(A1316,[1]选股结果!$A$2:$BJ$3005,48,FALSE)*0.08</f>
        <v>#REF!</v>
      </c>
      <c r="AU1316" s="12">
        <f t="shared" si="289"/>
        <v>33587642.16</v>
      </c>
      <c r="AV1316" s="12" t="e">
        <f>#REF!+S1316+H1316</f>
        <v>#REF!</v>
      </c>
      <c r="AW1316" s="12" t="e">
        <f t="shared" si="290"/>
        <v>#REF!</v>
      </c>
      <c r="AX1316" s="12" t="e">
        <f t="shared" si="291"/>
        <v>#REF!</v>
      </c>
      <c r="AY1316" s="12" t="e">
        <f t="shared" si="292"/>
        <v>#REF!</v>
      </c>
      <c r="AZ1316" s="12">
        <f t="shared" si="286"/>
        <v>-2943103997.45</v>
      </c>
      <c r="BA1316" s="12">
        <f t="shared" si="287"/>
        <v>293987745.49</v>
      </c>
      <c r="BB1316" s="12" t="e">
        <f t="shared" si="293"/>
        <v>#REF!</v>
      </c>
    </row>
    <row r="1317" spans="1:54">
      <c r="A1317" s="5" t="s">
        <v>2683</v>
      </c>
      <c r="B1317" s="5" t="s">
        <v>2684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294"/>
        <v>2885707944.26</v>
      </c>
      <c r="AF1317" s="9">
        <f t="shared" si="295"/>
        <v>2768805376.97</v>
      </c>
      <c r="AG1317" s="9">
        <f t="shared" si="296"/>
        <v>62548995.27</v>
      </c>
      <c r="AH1317" s="9">
        <f t="shared" si="297"/>
        <v>-316082827.35</v>
      </c>
      <c r="AI1317" s="9">
        <f t="shared" si="298"/>
        <v>-336479919.97</v>
      </c>
      <c r="AJ1317" s="12" t="e">
        <f>#REF!-A1317</f>
        <v>#REF!</v>
      </c>
      <c r="AK1317" s="16"/>
      <c r="AL1317" s="9">
        <f t="shared" si="288"/>
        <v>459483265.68</v>
      </c>
      <c r="AM1317" s="16"/>
      <c r="AN1317" s="16"/>
      <c r="AO1317" s="16"/>
      <c r="AP1317" s="16"/>
      <c r="AQ1317" s="12" t="e">
        <f>#REF!+#REF!+#REF!</f>
        <v>#REF!</v>
      </c>
      <c r="AR1317" s="12">
        <f t="shared" si="285"/>
        <v>-9539.25</v>
      </c>
      <c r="AS1317" s="12" t="e">
        <f>#REF!-AU1317+#REF!+#REF!</f>
        <v>#REF!</v>
      </c>
      <c r="AT1317" s="12" t="e">
        <f>AS1317-VLOOKUP(A1317,[1]选股结果!$A$2:$BJ$3005,48,FALSE)*0.08</f>
        <v>#REF!</v>
      </c>
      <c r="AU1317" s="12">
        <f t="shared" si="289"/>
        <v>20397092.62</v>
      </c>
      <c r="AV1317" s="12" t="e">
        <f>#REF!+S1317+H1317</f>
        <v>#REF!</v>
      </c>
      <c r="AW1317" s="12" t="e">
        <f t="shared" si="290"/>
        <v>#REF!</v>
      </c>
      <c r="AX1317" s="12" t="e">
        <f t="shared" si="291"/>
        <v>#REF!</v>
      </c>
      <c r="AY1317" s="12" t="e">
        <f t="shared" si="292"/>
        <v>#REF!</v>
      </c>
      <c r="AZ1317" s="12">
        <f t="shared" si="286"/>
        <v>-3270852553.48</v>
      </c>
      <c r="BA1317" s="12">
        <f t="shared" si="287"/>
        <v>62548995.27</v>
      </c>
      <c r="BB1317" s="12" t="e">
        <f t="shared" si="293"/>
        <v>#REF!</v>
      </c>
    </row>
    <row r="1318" spans="1:54">
      <c r="A1318" s="5" t="s">
        <v>2685</v>
      </c>
      <c r="B1318" s="5" t="s">
        <v>2686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294"/>
        <v>2880266472.2</v>
      </c>
      <c r="AF1318" s="9">
        <f t="shared" si="295"/>
        <v>2260867113.12</v>
      </c>
      <c r="AG1318" s="9">
        <f t="shared" si="296"/>
        <v>591915838.55</v>
      </c>
      <c r="AH1318" s="9">
        <f t="shared" si="297"/>
        <v>562559920.27</v>
      </c>
      <c r="AI1318" s="9">
        <f t="shared" si="298"/>
        <v>382213239.91</v>
      </c>
      <c r="AJ1318" s="12" t="e">
        <f>#REF!-A1318</f>
        <v>#REF!</v>
      </c>
      <c r="AK1318" s="16"/>
      <c r="AL1318" s="9">
        <f t="shared" si="288"/>
        <v>965042217.55</v>
      </c>
      <c r="AM1318" s="16"/>
      <c r="AN1318" s="16"/>
      <c r="AO1318" s="16"/>
      <c r="AP1318" s="16"/>
      <c r="AQ1318" s="12" t="e">
        <f>#REF!+#REF!+#REF!</f>
        <v>#REF!</v>
      </c>
      <c r="AR1318" s="12">
        <f t="shared" si="285"/>
        <v>-881786.44</v>
      </c>
      <c r="AS1318" s="12" t="e">
        <f>#REF!-AU1318+#REF!+#REF!</f>
        <v>#REF!</v>
      </c>
      <c r="AT1318" s="12" t="e">
        <f>AS1318-VLOOKUP(A1318,[1]选股结果!$A$2:$BJ$3005,48,FALSE)*0.08</f>
        <v>#REF!</v>
      </c>
      <c r="AU1318" s="12">
        <f t="shared" si="289"/>
        <v>180346680.36</v>
      </c>
      <c r="AV1318" s="12" t="e">
        <f>#REF!+S1318+H1318</f>
        <v>#REF!</v>
      </c>
      <c r="AW1318" s="12" t="e">
        <f t="shared" si="290"/>
        <v>#REF!</v>
      </c>
      <c r="AX1318" s="12" t="e">
        <f t="shared" si="291"/>
        <v>#REF!</v>
      </c>
      <c r="AY1318" s="12" t="e">
        <f t="shared" si="292"/>
        <v>#REF!</v>
      </c>
      <c r="AZ1318" s="12">
        <f t="shared" si="286"/>
        <v>-2537738059.35</v>
      </c>
      <c r="BA1318" s="12">
        <f t="shared" si="287"/>
        <v>591915838.55</v>
      </c>
      <c r="BB1318" s="12" t="e">
        <f t="shared" si="293"/>
        <v>#REF!</v>
      </c>
    </row>
    <row r="1319" spans="1:54">
      <c r="A1319" s="5" t="s">
        <v>2687</v>
      </c>
      <c r="B1319" s="5" t="s">
        <v>2688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294"/>
        <v>2878996019.76</v>
      </c>
      <c r="AF1319" s="9">
        <f t="shared" si="295"/>
        <v>3518081475.91</v>
      </c>
      <c r="AG1319" s="9">
        <f t="shared" si="296"/>
        <v>-680299372.75</v>
      </c>
      <c r="AH1319" s="9">
        <f t="shared" si="297"/>
        <v>-674925361.06</v>
      </c>
      <c r="AI1319" s="9">
        <f t="shared" si="298"/>
        <v>-1062973905.39</v>
      </c>
      <c r="AJ1319" s="12" t="e">
        <f>#REF!-A1319</f>
        <v>#REF!</v>
      </c>
      <c r="AK1319" s="16"/>
      <c r="AL1319" s="9">
        <f t="shared" si="288"/>
        <v>945020541.35</v>
      </c>
      <c r="AM1319" s="16"/>
      <c r="AN1319" s="16"/>
      <c r="AO1319" s="16"/>
      <c r="AP1319" s="16"/>
      <c r="AQ1319" s="12" t="e">
        <f>#REF!+#REF!+#REF!</f>
        <v>#REF!</v>
      </c>
      <c r="AR1319" s="12">
        <f t="shared" si="285"/>
        <v>-7674315.9</v>
      </c>
      <c r="AS1319" s="12" t="e">
        <f>#REF!-AU1319+#REF!+#REF!</f>
        <v>#REF!</v>
      </c>
      <c r="AT1319" s="12" t="e">
        <f>AS1319-VLOOKUP(A1319,[1]选股结果!$A$2:$BJ$3005,48,FALSE)*0.08</f>
        <v>#REF!</v>
      </c>
      <c r="AU1319" s="12">
        <f t="shared" si="289"/>
        <v>388048544.33</v>
      </c>
      <c r="AV1319" s="12" t="e">
        <f>#REF!+S1319+H1319</f>
        <v>#REF!</v>
      </c>
      <c r="AW1319" s="12" t="e">
        <f t="shared" si="290"/>
        <v>#REF!</v>
      </c>
      <c r="AX1319" s="12" t="e">
        <f t="shared" si="291"/>
        <v>#REF!</v>
      </c>
      <c r="AY1319" s="12" t="e">
        <f t="shared" si="292"/>
        <v>#REF!</v>
      </c>
      <c r="AZ1319" s="12">
        <f t="shared" si="286"/>
        <v>-3267474325.78</v>
      </c>
      <c r="BA1319" s="12">
        <f t="shared" si="287"/>
        <v>-680299372.75</v>
      </c>
      <c r="BB1319" s="12" t="e">
        <f t="shared" si="293"/>
        <v>#REF!</v>
      </c>
    </row>
    <row r="1320" spans="1:54">
      <c r="A1320" s="5" t="s">
        <v>2689</v>
      </c>
      <c r="B1320" s="5" t="s">
        <v>2690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294"/>
        <v>2877305124.24</v>
      </c>
      <c r="AF1320" s="9">
        <f t="shared" si="295"/>
        <v>2441576180.68</v>
      </c>
      <c r="AG1320" s="9">
        <f t="shared" si="296"/>
        <v>455893742.57</v>
      </c>
      <c r="AH1320" s="9">
        <f t="shared" si="297"/>
        <v>456493130.61</v>
      </c>
      <c r="AI1320" s="9">
        <f t="shared" si="298"/>
        <v>390728144.18</v>
      </c>
      <c r="AJ1320" s="12" t="e">
        <f>#REF!-A1320</f>
        <v>#REF!</v>
      </c>
      <c r="AK1320" s="16"/>
      <c r="AL1320" s="9">
        <f t="shared" si="288"/>
        <v>324758970.91</v>
      </c>
      <c r="AM1320" s="16"/>
      <c r="AN1320" s="16"/>
      <c r="AO1320" s="16"/>
      <c r="AP1320" s="16"/>
      <c r="AQ1320" s="12" t="e">
        <f>#REF!+#REF!+#REF!</f>
        <v>#REF!</v>
      </c>
      <c r="AR1320" s="12">
        <f t="shared" si="285"/>
        <v>-1236250.69</v>
      </c>
      <c r="AS1320" s="12" t="e">
        <f>#REF!-AU1320+#REF!+#REF!</f>
        <v>#REF!</v>
      </c>
      <c r="AT1320" s="12" t="e">
        <f>AS1320-VLOOKUP(A1320,[1]选股结果!$A$2:$BJ$3005,48,FALSE)*0.08</f>
        <v>#REF!</v>
      </c>
      <c r="AU1320" s="12">
        <f t="shared" si="289"/>
        <v>65764986.43</v>
      </c>
      <c r="AV1320" s="12" t="e">
        <f>#REF!+S1320+H1320</f>
        <v>#REF!</v>
      </c>
      <c r="AW1320" s="12" t="e">
        <f t="shared" si="290"/>
        <v>#REF!</v>
      </c>
      <c r="AX1320" s="12" t="e">
        <f t="shared" si="291"/>
        <v>#REF!</v>
      </c>
      <c r="AY1320" s="12" t="e">
        <f t="shared" si="292"/>
        <v>#REF!</v>
      </c>
      <c r="AZ1320" s="12">
        <f t="shared" si="286"/>
        <v>-2926080040.72</v>
      </c>
      <c r="BA1320" s="12">
        <f t="shared" si="287"/>
        <v>455893742.57</v>
      </c>
      <c r="BB1320" s="12" t="e">
        <f t="shared" si="293"/>
        <v>#REF!</v>
      </c>
    </row>
    <row r="1321" spans="1:54">
      <c r="A1321" s="5" t="s">
        <v>2691</v>
      </c>
      <c r="B1321" s="5" t="s">
        <v>2692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294"/>
        <v>2874023641.19</v>
      </c>
      <c r="AF1321" s="9">
        <f t="shared" si="295"/>
        <v>2688141647.06</v>
      </c>
      <c r="AG1321" s="9">
        <f t="shared" si="296"/>
        <v>190544990.74</v>
      </c>
      <c r="AH1321" s="9">
        <f t="shared" si="297"/>
        <v>191420007.31</v>
      </c>
      <c r="AI1321" s="9">
        <f t="shared" si="298"/>
        <v>164645191.82</v>
      </c>
      <c r="AJ1321" s="12" t="e">
        <f>#REF!-A1321</f>
        <v>#REF!</v>
      </c>
      <c r="AK1321" s="16"/>
      <c r="AL1321" s="9">
        <f t="shared" si="288"/>
        <v>509561231.27</v>
      </c>
      <c r="AM1321" s="16"/>
      <c r="AN1321" s="16"/>
      <c r="AO1321" s="16"/>
      <c r="AP1321" s="16"/>
      <c r="AQ1321" s="12" t="e">
        <f>#REF!+#REF!+#REF!</f>
        <v>#REF!</v>
      </c>
      <c r="AR1321" s="12">
        <f t="shared" si="285"/>
        <v>-2596975.74</v>
      </c>
      <c r="AS1321" s="12" t="e">
        <f>#REF!-AU1321+#REF!+#REF!</f>
        <v>#REF!</v>
      </c>
      <c r="AT1321" s="12" t="e">
        <f>AS1321-VLOOKUP(A1321,[1]选股结果!$A$2:$BJ$3005,48,FALSE)*0.08</f>
        <v>#REF!</v>
      </c>
      <c r="AU1321" s="12">
        <f t="shared" si="289"/>
        <v>26774815.49</v>
      </c>
      <c r="AV1321" s="12" t="e">
        <f>#REF!+S1321+H1321</f>
        <v>#REF!</v>
      </c>
      <c r="AW1321" s="12" t="e">
        <f t="shared" si="290"/>
        <v>#REF!</v>
      </c>
      <c r="AX1321" s="12" t="e">
        <f t="shared" si="291"/>
        <v>#REF!</v>
      </c>
      <c r="AY1321" s="12" t="e">
        <f t="shared" si="292"/>
        <v>#REF!</v>
      </c>
      <c r="AZ1321" s="12">
        <f t="shared" si="286"/>
        <v>-2853567800.28</v>
      </c>
      <c r="BA1321" s="12">
        <f t="shared" si="287"/>
        <v>190544990.74</v>
      </c>
      <c r="BB1321" s="12" t="e">
        <f t="shared" si="293"/>
        <v>#REF!</v>
      </c>
    </row>
    <row r="1322" spans="1:54">
      <c r="A1322" s="5" t="s">
        <v>2693</v>
      </c>
      <c r="B1322" s="5" t="s">
        <v>2694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294"/>
        <v>2871770266.62</v>
      </c>
      <c r="AF1322" s="9">
        <f t="shared" si="295"/>
        <v>1858511855.29</v>
      </c>
      <c r="AG1322" s="9">
        <f t="shared" si="296"/>
        <v>1034691392.52</v>
      </c>
      <c r="AH1322" s="9">
        <f t="shared" si="297"/>
        <v>735535820.05</v>
      </c>
      <c r="AI1322" s="9">
        <f t="shared" si="298"/>
        <v>721789818.86</v>
      </c>
      <c r="AJ1322" s="12" t="e">
        <f>#REF!-A1322</f>
        <v>#REF!</v>
      </c>
      <c r="AK1322" s="16"/>
      <c r="AL1322" s="9">
        <f t="shared" si="288"/>
        <v>582788147.03</v>
      </c>
      <c r="AM1322" s="16"/>
      <c r="AN1322" s="16"/>
      <c r="AO1322" s="16"/>
      <c r="AP1322" s="16"/>
      <c r="AQ1322" s="12" t="e">
        <f>#REF!+#REF!+#REF!</f>
        <v>#REF!</v>
      </c>
      <c r="AR1322" s="12">
        <f t="shared" si="285"/>
        <v>-9310368.74</v>
      </c>
      <c r="AS1322" s="12" t="e">
        <f>#REF!-AU1322+#REF!+#REF!</f>
        <v>#REF!</v>
      </c>
      <c r="AT1322" s="12" t="e">
        <f>AS1322-VLOOKUP(A1322,[1]选股结果!$A$2:$BJ$3005,48,FALSE)*0.08</f>
        <v>#REF!</v>
      </c>
      <c r="AU1322" s="12">
        <f t="shared" si="289"/>
        <v>13746001.1899999</v>
      </c>
      <c r="AV1322" s="12" t="e">
        <f>#REF!+S1322+H1322</f>
        <v>#REF!</v>
      </c>
      <c r="AW1322" s="12" t="e">
        <f t="shared" si="290"/>
        <v>#REF!</v>
      </c>
      <c r="AX1322" s="12" t="e">
        <f t="shared" si="291"/>
        <v>#REF!</v>
      </c>
      <c r="AY1322" s="12" t="e">
        <f t="shared" si="292"/>
        <v>#REF!</v>
      </c>
      <c r="AZ1322" s="12">
        <f t="shared" si="286"/>
        <v>-3132177252.05</v>
      </c>
      <c r="BA1322" s="12">
        <f t="shared" si="287"/>
        <v>1034691392.52</v>
      </c>
      <c r="BB1322" s="12" t="e">
        <f t="shared" si="293"/>
        <v>#REF!</v>
      </c>
    </row>
    <row r="1323" spans="1:54">
      <c r="A1323" s="5" t="s">
        <v>2695</v>
      </c>
      <c r="B1323" s="5" t="s">
        <v>2696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294"/>
        <v>2871474491.5</v>
      </c>
      <c r="AF1323" s="9">
        <f t="shared" si="295"/>
        <v>2758319962.31</v>
      </c>
      <c r="AG1323" s="9">
        <f t="shared" si="296"/>
        <v>92362417.9599996</v>
      </c>
      <c r="AH1323" s="9">
        <f t="shared" si="297"/>
        <v>92918796.6299996</v>
      </c>
      <c r="AI1323" s="9">
        <f t="shared" si="298"/>
        <v>71915159.5599996</v>
      </c>
      <c r="AJ1323" s="12" t="e">
        <f>#REF!-A1323</f>
        <v>#REF!</v>
      </c>
      <c r="AK1323" s="16"/>
      <c r="AL1323" s="9">
        <f t="shared" si="288"/>
        <v>88452559.34</v>
      </c>
      <c r="AM1323" s="16"/>
      <c r="AN1323" s="16"/>
      <c r="AO1323" s="16"/>
      <c r="AP1323" s="16"/>
      <c r="AQ1323" s="12" t="e">
        <f>#REF!+#REF!+#REF!</f>
        <v>#REF!</v>
      </c>
      <c r="AR1323" s="12">
        <f t="shared" si="285"/>
        <v>-785392.5</v>
      </c>
      <c r="AS1323" s="12" t="e">
        <f>#REF!-AU1323+#REF!+#REF!</f>
        <v>#REF!</v>
      </c>
      <c r="AT1323" s="12" t="e">
        <f>AS1323-VLOOKUP(A1323,[1]选股结果!$A$2:$BJ$3005,48,FALSE)*0.08</f>
        <v>#REF!</v>
      </c>
      <c r="AU1323" s="12">
        <f t="shared" si="289"/>
        <v>21003637.07</v>
      </c>
      <c r="AV1323" s="12" t="e">
        <f>#REF!+S1323+H1323</f>
        <v>#REF!</v>
      </c>
      <c r="AW1323" s="12" t="e">
        <f t="shared" si="290"/>
        <v>#REF!</v>
      </c>
      <c r="AX1323" s="12" t="e">
        <f t="shared" si="291"/>
        <v>#REF!</v>
      </c>
      <c r="AY1323" s="12" t="e">
        <f t="shared" si="292"/>
        <v>#REF!</v>
      </c>
      <c r="AZ1323" s="12">
        <f t="shared" si="286"/>
        <v>-2966557115.83</v>
      </c>
      <c r="BA1323" s="12">
        <f t="shared" si="287"/>
        <v>92362417.9599996</v>
      </c>
      <c r="BB1323" s="12" t="e">
        <f t="shared" si="293"/>
        <v>#REF!</v>
      </c>
    </row>
    <row r="1324" spans="1:54">
      <c r="A1324" s="5" t="s">
        <v>2697</v>
      </c>
      <c r="B1324" s="5" t="s">
        <v>2698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294"/>
        <v>2868805098.91</v>
      </c>
      <c r="AF1324" s="9">
        <f t="shared" si="295"/>
        <v>2776763127.33</v>
      </c>
      <c r="AG1324" s="9">
        <f t="shared" si="296"/>
        <v>190280886.869999</v>
      </c>
      <c r="AH1324" s="9">
        <f t="shared" si="297"/>
        <v>190480798.499999</v>
      </c>
      <c r="AI1324" s="9">
        <f t="shared" si="298"/>
        <v>127719498.959999</v>
      </c>
      <c r="AJ1324" s="12" t="e">
        <f>#REF!-A1324</f>
        <v>#REF!</v>
      </c>
      <c r="AK1324" s="16"/>
      <c r="AL1324" s="9">
        <f t="shared" si="288"/>
        <v>236234634.73</v>
      </c>
      <c r="AM1324" s="16"/>
      <c r="AN1324" s="16"/>
      <c r="AO1324" s="16"/>
      <c r="AP1324" s="16"/>
      <c r="AQ1324" s="12" t="e">
        <f>#REF!+#REF!+#REF!</f>
        <v>#REF!</v>
      </c>
      <c r="AR1324" s="12">
        <f t="shared" si="285"/>
        <v>-240799.38</v>
      </c>
      <c r="AS1324" s="12" t="e">
        <f>#REF!-AU1324+#REF!+#REF!</f>
        <v>#REF!</v>
      </c>
      <c r="AT1324" s="12" t="e">
        <f>AS1324-VLOOKUP(A1324,[1]选股结果!$A$2:$BJ$3005,48,FALSE)*0.08</f>
        <v>#REF!</v>
      </c>
      <c r="AU1324" s="12">
        <f t="shared" si="289"/>
        <v>62761299.54</v>
      </c>
      <c r="AV1324" s="12" t="e">
        <f>#REF!+S1324+H1324</f>
        <v>#REF!</v>
      </c>
      <c r="AW1324" s="12" t="e">
        <f t="shared" si="290"/>
        <v>#REF!</v>
      </c>
      <c r="AX1324" s="12" t="e">
        <f t="shared" si="291"/>
        <v>#REF!</v>
      </c>
      <c r="AY1324" s="12" t="e">
        <f t="shared" si="292"/>
        <v>#REF!</v>
      </c>
      <c r="AZ1324" s="12">
        <f t="shared" si="286"/>
        <v>-2913337464.25</v>
      </c>
      <c r="BA1324" s="12">
        <f t="shared" si="287"/>
        <v>190280886.869999</v>
      </c>
      <c r="BB1324" s="12" t="e">
        <f t="shared" si="293"/>
        <v>#REF!</v>
      </c>
    </row>
    <row r="1325" spans="1:54">
      <c r="A1325" s="5" t="s">
        <v>2699</v>
      </c>
      <c r="B1325" s="5" t="s">
        <v>2700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294"/>
        <v>2862781756.35</v>
      </c>
      <c r="AF1325" s="9">
        <f t="shared" si="295"/>
        <v>2256416775.56</v>
      </c>
      <c r="AG1325" s="9">
        <f t="shared" si="296"/>
        <v>625499020.609999</v>
      </c>
      <c r="AH1325" s="9">
        <f t="shared" si="297"/>
        <v>671662579.969999</v>
      </c>
      <c r="AI1325" s="9">
        <f t="shared" si="298"/>
        <v>500160580.509999</v>
      </c>
      <c r="AJ1325" s="12" t="e">
        <f>#REF!-A1325</f>
        <v>#REF!</v>
      </c>
      <c r="AK1325" s="16"/>
      <c r="AL1325" s="9">
        <f t="shared" si="288"/>
        <v>613660666.74</v>
      </c>
      <c r="AM1325" s="16"/>
      <c r="AN1325" s="16"/>
      <c r="AO1325" s="16"/>
      <c r="AP1325" s="16"/>
      <c r="AQ1325" s="12" t="e">
        <f>#REF!+#REF!+#REF!</f>
        <v>#REF!</v>
      </c>
      <c r="AR1325" s="12">
        <f t="shared" si="285"/>
        <v>-46713218.53</v>
      </c>
      <c r="AS1325" s="12" t="e">
        <f>#REF!-AU1325+#REF!+#REF!</f>
        <v>#REF!</v>
      </c>
      <c r="AT1325" s="12" t="e">
        <f>AS1325-VLOOKUP(A1325,[1]选股结果!$A$2:$BJ$3005,48,FALSE)*0.08</f>
        <v>#REF!</v>
      </c>
      <c r="AU1325" s="12">
        <f t="shared" si="289"/>
        <v>171501999.46</v>
      </c>
      <c r="AV1325" s="12" t="e">
        <f>#REF!+S1325+H1325</f>
        <v>#REF!</v>
      </c>
      <c r="AW1325" s="12" t="e">
        <f t="shared" si="290"/>
        <v>#REF!</v>
      </c>
      <c r="AX1325" s="12" t="e">
        <f t="shared" si="291"/>
        <v>#REF!</v>
      </c>
      <c r="AY1325" s="12" t="e">
        <f t="shared" si="292"/>
        <v>#REF!</v>
      </c>
      <c r="AZ1325" s="12">
        <f t="shared" si="286"/>
        <v>-3051238337.64</v>
      </c>
      <c r="BA1325" s="12">
        <f t="shared" si="287"/>
        <v>625499020.609999</v>
      </c>
      <c r="BB1325" s="12" t="e">
        <f t="shared" si="293"/>
        <v>#REF!</v>
      </c>
    </row>
    <row r="1326" spans="1:54">
      <c r="A1326" s="5" t="s">
        <v>2701</v>
      </c>
      <c r="B1326" s="5" t="s">
        <v>2702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294"/>
        <v>2862109000</v>
      </c>
      <c r="AF1326" s="9">
        <f t="shared" si="295"/>
        <v>23993000</v>
      </c>
      <c r="AG1326" s="9">
        <f t="shared" si="296"/>
        <v>2537401000</v>
      </c>
      <c r="AH1326" s="9">
        <f t="shared" si="297"/>
        <v>2536601000</v>
      </c>
      <c r="AI1326" s="9">
        <f t="shared" si="298"/>
        <v>2288948000</v>
      </c>
      <c r="AJ1326" s="12" t="e">
        <f>#REF!-A1326</f>
        <v>#REF!</v>
      </c>
      <c r="AK1326" s="16"/>
      <c r="AL1326" s="9">
        <f t="shared" si="288"/>
        <v>24793000</v>
      </c>
      <c r="AM1326" s="16"/>
      <c r="AN1326" s="16"/>
      <c r="AO1326" s="16"/>
      <c r="AP1326" s="16"/>
      <c r="AQ1326" s="12" t="e">
        <f>#REF!+#REF!+#REF!</f>
        <v>#REF!</v>
      </c>
      <c r="AR1326" s="12">
        <f t="shared" si="285"/>
        <v>-4871000</v>
      </c>
      <c r="AS1326" s="12" t="e">
        <f>#REF!-AU1326+#REF!+#REF!</f>
        <v>#REF!</v>
      </c>
      <c r="AT1326" s="12" t="e">
        <f>AS1326-VLOOKUP(A1326,[1]选股结果!$A$2:$BJ$3005,48,FALSE)*0.08</f>
        <v>#REF!</v>
      </c>
      <c r="AU1326" s="12">
        <f t="shared" si="289"/>
        <v>247653000</v>
      </c>
      <c r="AV1326" s="12" t="e">
        <f>#REF!+S1326+H1326</f>
        <v>#REF!</v>
      </c>
      <c r="AW1326" s="12" t="e">
        <f t="shared" si="290"/>
        <v>#REF!</v>
      </c>
      <c r="AX1326" s="12" t="e">
        <f t="shared" si="291"/>
        <v>#REF!</v>
      </c>
      <c r="AY1326" s="12" t="e">
        <f t="shared" si="292"/>
        <v>#REF!</v>
      </c>
      <c r="AZ1326" s="12">
        <f t="shared" si="286"/>
        <v>-3096311000</v>
      </c>
      <c r="BA1326" s="12">
        <f t="shared" si="287"/>
        <v>2537401000</v>
      </c>
      <c r="BB1326" s="12" t="e">
        <f t="shared" si="293"/>
        <v>#REF!</v>
      </c>
    </row>
    <row r="1327" spans="1:54">
      <c r="A1327" s="5" t="s">
        <v>2703</v>
      </c>
      <c r="B1327" s="5" t="s">
        <v>2704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294"/>
        <v>2858028873.04</v>
      </c>
      <c r="AF1327" s="9">
        <f t="shared" si="295"/>
        <v>2721986442.1</v>
      </c>
      <c r="AG1327" s="9">
        <f t="shared" si="296"/>
        <v>168724856.52</v>
      </c>
      <c r="AH1327" s="9">
        <f t="shared" si="297"/>
        <v>166838312.89</v>
      </c>
      <c r="AI1327" s="9">
        <f t="shared" si="298"/>
        <v>152508471.78</v>
      </c>
      <c r="AJ1327" s="12" t="e">
        <f>#REF!-A1327</f>
        <v>#REF!</v>
      </c>
      <c r="AK1327" s="16"/>
      <c r="AL1327" s="9">
        <f t="shared" si="288"/>
        <v>96588057.28</v>
      </c>
      <c r="AM1327" s="16"/>
      <c r="AN1327" s="16"/>
      <c r="AO1327" s="16"/>
      <c r="AP1327" s="16"/>
      <c r="AQ1327" s="12" t="e">
        <f>#REF!+#REF!+#REF!</f>
        <v>#REF!</v>
      </c>
      <c r="AR1327" s="12">
        <f t="shared" si="285"/>
        <v>-111456.37</v>
      </c>
      <c r="AS1327" s="12" t="e">
        <f>#REF!-AU1327+#REF!+#REF!</f>
        <v>#REF!</v>
      </c>
      <c r="AT1327" s="12" t="e">
        <f>AS1327-VLOOKUP(A1327,[1]选股结果!$A$2:$BJ$3005,48,FALSE)*0.08</f>
        <v>#REF!</v>
      </c>
      <c r="AU1327" s="12">
        <f t="shared" si="289"/>
        <v>14329841.11</v>
      </c>
      <c r="AV1327" s="12" t="e">
        <f>#REF!+S1327+H1327</f>
        <v>#REF!</v>
      </c>
      <c r="AW1327" s="12" t="e">
        <f t="shared" si="290"/>
        <v>#REF!</v>
      </c>
      <c r="AX1327" s="12" t="e">
        <f t="shared" si="291"/>
        <v>#REF!</v>
      </c>
      <c r="AY1327" s="12" t="e">
        <f t="shared" si="292"/>
        <v>#REF!</v>
      </c>
      <c r="AZ1327" s="12">
        <f t="shared" si="286"/>
        <v>-2875354312.63</v>
      </c>
      <c r="BA1327" s="12">
        <f t="shared" si="287"/>
        <v>168724856.52</v>
      </c>
      <c r="BB1327" s="12" t="e">
        <f t="shared" si="293"/>
        <v>#REF!</v>
      </c>
    </row>
    <row r="1328" spans="1:54">
      <c r="A1328" s="5" t="s">
        <v>2705</v>
      </c>
      <c r="B1328" s="5" t="s">
        <v>2706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294"/>
        <v>2854891617.85</v>
      </c>
      <c r="AF1328" s="9">
        <f t="shared" si="295"/>
        <v>2535976268.85</v>
      </c>
      <c r="AG1328" s="9">
        <f t="shared" si="296"/>
        <v>365658471.159999</v>
      </c>
      <c r="AH1328" s="9">
        <f t="shared" si="297"/>
        <v>363430495.949999</v>
      </c>
      <c r="AI1328" s="9">
        <f t="shared" si="298"/>
        <v>327503689.479999</v>
      </c>
      <c r="AJ1328" s="12" t="e">
        <f>#REF!-A1328</f>
        <v>#REF!</v>
      </c>
      <c r="AK1328" s="16"/>
      <c r="AL1328" s="9">
        <f t="shared" si="288"/>
        <v>212791502.61</v>
      </c>
      <c r="AM1328" s="16"/>
      <c r="AN1328" s="16"/>
      <c r="AO1328" s="16"/>
      <c r="AP1328" s="16"/>
      <c r="AQ1328" s="12" t="e">
        <f>#REF!+#REF!+#REF!</f>
        <v>#REF!</v>
      </c>
      <c r="AR1328" s="12">
        <f t="shared" si="285"/>
        <v>-1124113.43</v>
      </c>
      <c r="AS1328" s="12" t="e">
        <f>#REF!-AU1328+#REF!+#REF!</f>
        <v>#REF!</v>
      </c>
      <c r="AT1328" s="12" t="e">
        <f>AS1328-VLOOKUP(A1328,[1]选股结果!$A$2:$BJ$3005,48,FALSE)*0.08</f>
        <v>#REF!</v>
      </c>
      <c r="AU1328" s="12">
        <f t="shared" si="289"/>
        <v>35926806.47</v>
      </c>
      <c r="AV1328" s="12" t="e">
        <f>#REF!+S1328+H1328</f>
        <v>#REF!</v>
      </c>
      <c r="AW1328" s="12" t="e">
        <f t="shared" si="290"/>
        <v>#REF!</v>
      </c>
      <c r="AX1328" s="12" t="e">
        <f t="shared" si="291"/>
        <v>#REF!</v>
      </c>
      <c r="AY1328" s="12" t="e">
        <f t="shared" si="292"/>
        <v>#REF!</v>
      </c>
      <c r="AZ1328" s="12">
        <f t="shared" si="286"/>
        <v>-2854407731.82</v>
      </c>
      <c r="BA1328" s="12">
        <f t="shared" si="287"/>
        <v>365658471.159999</v>
      </c>
      <c r="BB1328" s="12" t="e">
        <f t="shared" si="293"/>
        <v>#REF!</v>
      </c>
    </row>
    <row r="1329" spans="1:54">
      <c r="A1329" s="5" t="s">
        <v>2707</v>
      </c>
      <c r="B1329" s="5" t="s">
        <v>2708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294"/>
        <v>2854445826.93</v>
      </c>
      <c r="AF1329" s="9">
        <f t="shared" si="295"/>
        <v>2827275004.77</v>
      </c>
      <c r="AG1329" s="9">
        <f t="shared" si="296"/>
        <v>45130058.4099998</v>
      </c>
      <c r="AH1329" s="9">
        <f t="shared" si="297"/>
        <v>46349986.5399998</v>
      </c>
      <c r="AI1329" s="9">
        <f t="shared" si="298"/>
        <v>39935695.4499998</v>
      </c>
      <c r="AJ1329" s="12" t="e">
        <f>#REF!-A1329</f>
        <v>#REF!</v>
      </c>
      <c r="AK1329" s="16"/>
      <c r="AL1329" s="9">
        <f t="shared" si="288"/>
        <v>771829301.56</v>
      </c>
      <c r="AM1329" s="16"/>
      <c r="AN1329" s="16"/>
      <c r="AO1329" s="16"/>
      <c r="AP1329" s="16"/>
      <c r="AQ1329" s="12" t="e">
        <f>#REF!+#REF!+#REF!</f>
        <v>#REF!</v>
      </c>
      <c r="AR1329" s="12">
        <f t="shared" si="285"/>
        <v>-6466255.46</v>
      </c>
      <c r="AS1329" s="12" t="e">
        <f>#REF!-AU1329+#REF!+#REF!</f>
        <v>#REF!</v>
      </c>
      <c r="AT1329" s="12" t="e">
        <f>AS1329-VLOOKUP(A1329,[1]选股结果!$A$2:$BJ$3005,48,FALSE)*0.08</f>
        <v>#REF!</v>
      </c>
      <c r="AU1329" s="12">
        <f t="shared" si="289"/>
        <v>6414291.09</v>
      </c>
      <c r="AV1329" s="12" t="e">
        <f>#REF!+S1329+H1329</f>
        <v>#REF!</v>
      </c>
      <c r="AW1329" s="12" t="e">
        <f t="shared" si="290"/>
        <v>#REF!</v>
      </c>
      <c r="AX1329" s="12" t="e">
        <f t="shared" si="291"/>
        <v>#REF!</v>
      </c>
      <c r="AY1329" s="12" t="e">
        <f t="shared" si="292"/>
        <v>#REF!</v>
      </c>
      <c r="AZ1329" s="12">
        <f t="shared" si="286"/>
        <v>-2849856999.93</v>
      </c>
      <c r="BA1329" s="12">
        <f t="shared" si="287"/>
        <v>45130058.4099998</v>
      </c>
      <c r="BB1329" s="12" t="e">
        <f t="shared" si="293"/>
        <v>#REF!</v>
      </c>
    </row>
    <row r="1330" spans="1:54">
      <c r="A1330" s="5" t="s">
        <v>2709</v>
      </c>
      <c r="B1330" s="5" t="s">
        <v>2710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294"/>
        <v>2850209198.13</v>
      </c>
      <c r="AF1330" s="9">
        <f t="shared" si="295"/>
        <v>2196643892.95</v>
      </c>
      <c r="AG1330" s="9">
        <f t="shared" si="296"/>
        <v>646433083.99</v>
      </c>
      <c r="AH1330" s="9">
        <f t="shared" si="297"/>
        <v>653435583.29</v>
      </c>
      <c r="AI1330" s="9">
        <f t="shared" si="298"/>
        <v>542834137.26</v>
      </c>
      <c r="AJ1330" s="12" t="e">
        <f>#REF!-A1330</f>
        <v>#REF!</v>
      </c>
      <c r="AK1330" s="16"/>
      <c r="AL1330" s="9">
        <f t="shared" si="288"/>
        <v>222825749.87</v>
      </c>
      <c r="AM1330" s="16"/>
      <c r="AN1330" s="16"/>
      <c r="AO1330" s="16"/>
      <c r="AP1330" s="16"/>
      <c r="AQ1330" s="12" t="e">
        <f>#REF!+#REF!+#REF!</f>
        <v>#REF!</v>
      </c>
      <c r="AR1330" s="12">
        <f t="shared" si="285"/>
        <v>-7992060.26</v>
      </c>
      <c r="AS1330" s="12" t="e">
        <f>#REF!-AU1330+#REF!+#REF!</f>
        <v>#REF!</v>
      </c>
      <c r="AT1330" s="12" t="e">
        <f>AS1330-VLOOKUP(A1330,[1]选股结果!$A$2:$BJ$3005,48,FALSE)*0.08</f>
        <v>#REF!</v>
      </c>
      <c r="AU1330" s="12">
        <f t="shared" si="289"/>
        <v>110601446.03</v>
      </c>
      <c r="AV1330" s="12" t="e">
        <f>#REF!+S1330+H1330</f>
        <v>#REF!</v>
      </c>
      <c r="AW1330" s="12" t="e">
        <f t="shared" si="290"/>
        <v>#REF!</v>
      </c>
      <c r="AX1330" s="12" t="e">
        <f t="shared" si="291"/>
        <v>#REF!</v>
      </c>
      <c r="AY1330" s="12" t="e">
        <f t="shared" si="292"/>
        <v>#REF!</v>
      </c>
      <c r="AZ1330" s="12">
        <f t="shared" si="286"/>
        <v>-2942593804.87</v>
      </c>
      <c r="BA1330" s="12">
        <f t="shared" si="287"/>
        <v>646433083.99</v>
      </c>
      <c r="BB1330" s="12" t="e">
        <f t="shared" si="293"/>
        <v>#REF!</v>
      </c>
    </row>
    <row r="1331" spans="1:54">
      <c r="A1331" s="5" t="s">
        <v>2711</v>
      </c>
      <c r="B1331" s="5" t="s">
        <v>2712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294"/>
        <v>2847523369.59</v>
      </c>
      <c r="AF1331" s="9">
        <f t="shared" si="295"/>
        <v>2654777530.64</v>
      </c>
      <c r="AG1331" s="9">
        <f t="shared" si="296"/>
        <v>169725977.93</v>
      </c>
      <c r="AH1331" s="9">
        <f t="shared" si="297"/>
        <v>171307821.67</v>
      </c>
      <c r="AI1331" s="9">
        <f t="shared" si="298"/>
        <v>139940507.37</v>
      </c>
      <c r="AJ1331" s="12" t="e">
        <f>#REF!-A1331</f>
        <v>#REF!</v>
      </c>
      <c r="AK1331" s="16"/>
      <c r="AL1331" s="9">
        <f t="shared" si="288"/>
        <v>163535594.11</v>
      </c>
      <c r="AM1331" s="16"/>
      <c r="AN1331" s="16"/>
      <c r="AO1331" s="16"/>
      <c r="AP1331" s="16"/>
      <c r="AQ1331" s="12" t="e">
        <f>#REF!+#REF!+#REF!</f>
        <v>#REF!</v>
      </c>
      <c r="AR1331" s="12">
        <f t="shared" si="285"/>
        <v>-5016666.85</v>
      </c>
      <c r="AS1331" s="12" t="e">
        <f>#REF!-AU1331+#REF!+#REF!</f>
        <v>#REF!</v>
      </c>
      <c r="AT1331" s="12" t="e">
        <f>AS1331-VLOOKUP(A1331,[1]选股结果!$A$2:$BJ$3005,48,FALSE)*0.08</f>
        <v>#REF!</v>
      </c>
      <c r="AU1331" s="12">
        <f t="shared" si="289"/>
        <v>31367314.3</v>
      </c>
      <c r="AV1331" s="12" t="e">
        <f>#REF!+S1331+H1331</f>
        <v>#REF!</v>
      </c>
      <c r="AW1331" s="12" t="e">
        <f t="shared" si="290"/>
        <v>#REF!</v>
      </c>
      <c r="AX1331" s="12" t="e">
        <f t="shared" si="291"/>
        <v>#REF!</v>
      </c>
      <c r="AY1331" s="12" t="e">
        <f t="shared" si="292"/>
        <v>#REF!</v>
      </c>
      <c r="AZ1331" s="12">
        <f t="shared" si="286"/>
        <v>-2871556783.87</v>
      </c>
      <c r="BA1331" s="12">
        <f t="shared" si="287"/>
        <v>169725977.93</v>
      </c>
      <c r="BB1331" s="12" t="e">
        <f t="shared" si="293"/>
        <v>#REF!</v>
      </c>
    </row>
    <row r="1332" spans="1:54">
      <c r="A1332" s="5" t="s">
        <v>2713</v>
      </c>
      <c r="B1332" s="5" t="s">
        <v>2714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294"/>
        <v>2844779393.27</v>
      </c>
      <c r="AF1332" s="9">
        <f t="shared" si="295"/>
        <v>2257716132.86</v>
      </c>
      <c r="AG1332" s="9">
        <f t="shared" si="296"/>
        <v>602583535.11</v>
      </c>
      <c r="AH1332" s="9">
        <f t="shared" si="297"/>
        <v>621996635.87</v>
      </c>
      <c r="AI1332" s="9">
        <f t="shared" si="298"/>
        <v>593384004.63</v>
      </c>
      <c r="AJ1332" s="12" t="e">
        <f>#REF!-A1332</f>
        <v>#REF!</v>
      </c>
      <c r="AK1332" s="16"/>
      <c r="AL1332" s="9">
        <f t="shared" si="288"/>
        <v>1407261667.81</v>
      </c>
      <c r="AM1332" s="16"/>
      <c r="AN1332" s="16"/>
      <c r="AO1332" s="16"/>
      <c r="AP1332" s="16"/>
      <c r="AQ1332" s="12" t="e">
        <f>#REF!+#REF!+#REF!</f>
        <v>#REF!</v>
      </c>
      <c r="AR1332" s="12">
        <f t="shared" si="285"/>
        <v>-28885029.93</v>
      </c>
      <c r="AS1332" s="12" t="e">
        <f>#REF!-AU1332+#REF!+#REF!</f>
        <v>#REF!</v>
      </c>
      <c r="AT1332" s="12" t="e">
        <f>AS1332-VLOOKUP(A1332,[1]选股结果!$A$2:$BJ$3005,48,FALSE)*0.08</f>
        <v>#REF!</v>
      </c>
      <c r="AU1332" s="12">
        <f t="shared" si="289"/>
        <v>28612631.24</v>
      </c>
      <c r="AV1332" s="12" t="e">
        <f>#REF!+S1332+H1332</f>
        <v>#REF!</v>
      </c>
      <c r="AW1332" s="12" t="e">
        <f t="shared" si="290"/>
        <v>#REF!</v>
      </c>
      <c r="AX1332" s="12" t="e">
        <f t="shared" si="291"/>
        <v>#REF!</v>
      </c>
      <c r="AY1332" s="12" t="e">
        <f t="shared" si="292"/>
        <v>#REF!</v>
      </c>
      <c r="AZ1332" s="12">
        <f t="shared" si="286"/>
        <v>-2849467032.63</v>
      </c>
      <c r="BA1332" s="12">
        <f t="shared" si="287"/>
        <v>602583535.11</v>
      </c>
      <c r="BB1332" s="12" t="e">
        <f t="shared" si="293"/>
        <v>#REF!</v>
      </c>
    </row>
    <row r="1333" spans="1:54">
      <c r="A1333" s="5" t="s">
        <v>2715</v>
      </c>
      <c r="B1333" s="5" t="s">
        <v>2716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294"/>
        <v>2839522621.87</v>
      </c>
      <c r="AF1333" s="9">
        <f t="shared" si="295"/>
        <v>2789919887.56</v>
      </c>
      <c r="AG1333" s="9">
        <f t="shared" si="296"/>
        <v>20650293.3599999</v>
      </c>
      <c r="AH1333" s="9">
        <f t="shared" si="297"/>
        <v>26623452.4699999</v>
      </c>
      <c r="AI1333" s="9">
        <f t="shared" si="298"/>
        <v>17236241.9299999</v>
      </c>
      <c r="AJ1333" s="12" t="e">
        <f>#REF!-A1333</f>
        <v>#REF!</v>
      </c>
      <c r="AK1333" s="16"/>
      <c r="AL1333" s="9">
        <f t="shared" si="288"/>
        <v>210259585.62</v>
      </c>
      <c r="AM1333" s="16"/>
      <c r="AN1333" s="16"/>
      <c r="AO1333" s="16"/>
      <c r="AP1333" s="16"/>
      <c r="AQ1333" s="12" t="e">
        <f>#REF!+#REF!+#REF!</f>
        <v>#REF!</v>
      </c>
      <c r="AR1333" s="12">
        <f t="shared" si="285"/>
        <v>-8298190.74</v>
      </c>
      <c r="AS1333" s="12" t="e">
        <f>#REF!-AU1333+#REF!+#REF!</f>
        <v>#REF!</v>
      </c>
      <c r="AT1333" s="12" t="e">
        <f>AS1333-VLOOKUP(A1333,[1]选股结果!$A$2:$BJ$3005,48,FALSE)*0.08</f>
        <v>#REF!</v>
      </c>
      <c r="AU1333" s="12">
        <f t="shared" si="289"/>
        <v>9387210.54</v>
      </c>
      <c r="AV1333" s="12" t="e">
        <f>#REF!+S1333+H1333</f>
        <v>#REF!</v>
      </c>
      <c r="AW1333" s="12" t="e">
        <f t="shared" si="290"/>
        <v>#REF!</v>
      </c>
      <c r="AX1333" s="12" t="e">
        <f t="shared" si="291"/>
        <v>#REF!</v>
      </c>
      <c r="AY1333" s="12" t="e">
        <f t="shared" si="292"/>
        <v>#REF!</v>
      </c>
      <c r="AZ1333" s="12">
        <f t="shared" si="286"/>
        <v>-2861287652.52</v>
      </c>
      <c r="BA1333" s="12">
        <f t="shared" si="287"/>
        <v>20650293.3599999</v>
      </c>
      <c r="BB1333" s="12" t="e">
        <f t="shared" si="293"/>
        <v>#REF!</v>
      </c>
    </row>
    <row r="1334" spans="1:54">
      <c r="A1334" s="5" t="s">
        <v>2717</v>
      </c>
      <c r="B1334" s="5" t="s">
        <v>2718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294"/>
        <v>2839320788.59</v>
      </c>
      <c r="AF1334" s="9">
        <f t="shared" si="295"/>
        <v>2642236390.3</v>
      </c>
      <c r="AG1334" s="9">
        <f t="shared" si="296"/>
        <v>290127320.279999</v>
      </c>
      <c r="AH1334" s="9">
        <f t="shared" si="297"/>
        <v>289232962.869999</v>
      </c>
      <c r="AI1334" s="9">
        <f t="shared" si="298"/>
        <v>214667784.699999</v>
      </c>
      <c r="AJ1334" s="12" t="e">
        <f>#REF!-A1334</f>
        <v>#REF!</v>
      </c>
      <c r="AK1334" s="16"/>
      <c r="AL1334" s="9">
        <f t="shared" si="288"/>
        <v>504924584.3</v>
      </c>
      <c r="AM1334" s="16"/>
      <c r="AN1334" s="16"/>
      <c r="AO1334" s="16"/>
      <c r="AP1334" s="16"/>
      <c r="AQ1334" s="12" t="e">
        <f>#REF!+#REF!+#REF!</f>
        <v>#REF!</v>
      </c>
      <c r="AR1334" s="12">
        <f t="shared" si="285"/>
        <v>-978410.6</v>
      </c>
      <c r="AS1334" s="12" t="e">
        <f>#REF!-AU1334+#REF!+#REF!</f>
        <v>#REF!</v>
      </c>
      <c r="AT1334" s="12" t="e">
        <f>AS1334-VLOOKUP(A1334,[1]选股结果!$A$2:$BJ$3005,48,FALSE)*0.08</f>
        <v>#REF!</v>
      </c>
      <c r="AU1334" s="12">
        <f t="shared" si="289"/>
        <v>74565178.17</v>
      </c>
      <c r="AV1334" s="12" t="e">
        <f>#REF!+S1334+H1334</f>
        <v>#REF!</v>
      </c>
      <c r="AW1334" s="12" t="e">
        <f t="shared" si="290"/>
        <v>#REF!</v>
      </c>
      <c r="AX1334" s="12" t="e">
        <f t="shared" si="291"/>
        <v>#REF!</v>
      </c>
      <c r="AY1334" s="12" t="e">
        <f t="shared" si="292"/>
        <v>#REF!</v>
      </c>
      <c r="AZ1334" s="12">
        <f t="shared" si="286"/>
        <v>-2951148294.12</v>
      </c>
      <c r="BA1334" s="12">
        <f t="shared" si="287"/>
        <v>290127320.279999</v>
      </c>
      <c r="BB1334" s="12" t="e">
        <f t="shared" si="293"/>
        <v>#REF!</v>
      </c>
    </row>
    <row r="1335" spans="1:54">
      <c r="A1335" s="5" t="s">
        <v>2719</v>
      </c>
      <c r="B1335" s="5" t="s">
        <v>2720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294"/>
        <v>2838912561.63</v>
      </c>
      <c r="AF1335" s="9">
        <f t="shared" si="295"/>
        <v>2602894830.14</v>
      </c>
      <c r="AG1335" s="9">
        <f t="shared" si="296"/>
        <v>308866281.84</v>
      </c>
      <c r="AH1335" s="9">
        <f t="shared" si="297"/>
        <v>272656048.37</v>
      </c>
      <c r="AI1335" s="9">
        <f t="shared" si="298"/>
        <v>223032076.42</v>
      </c>
      <c r="AJ1335" s="12" t="e">
        <f>#REF!-A1335</f>
        <v>#REF!</v>
      </c>
      <c r="AK1335" s="16"/>
      <c r="AL1335" s="9">
        <f t="shared" si="288"/>
        <v>486674923.77</v>
      </c>
      <c r="AM1335" s="16"/>
      <c r="AN1335" s="16"/>
      <c r="AO1335" s="16"/>
      <c r="AP1335" s="16"/>
      <c r="AQ1335" s="12" t="e">
        <f>#REF!+#REF!+#REF!</f>
        <v>#REF!</v>
      </c>
      <c r="AR1335" s="12">
        <f t="shared" si="285"/>
        <v>-2001067.32</v>
      </c>
      <c r="AS1335" s="12" t="e">
        <f>#REF!-AU1335+#REF!+#REF!</f>
        <v>#REF!</v>
      </c>
      <c r="AT1335" s="12" t="e">
        <f>AS1335-VLOOKUP(A1335,[1]选股结果!$A$2:$BJ$3005,48,FALSE)*0.08</f>
        <v>#REF!</v>
      </c>
      <c r="AU1335" s="12">
        <f t="shared" si="289"/>
        <v>49623971.95</v>
      </c>
      <c r="AV1335" s="12" t="e">
        <f>#REF!+S1335+H1335</f>
        <v>#REF!</v>
      </c>
      <c r="AW1335" s="12" t="e">
        <f t="shared" si="290"/>
        <v>#REF!</v>
      </c>
      <c r="AX1335" s="12" t="e">
        <f t="shared" si="291"/>
        <v>#REF!</v>
      </c>
      <c r="AY1335" s="12" t="e">
        <f t="shared" si="292"/>
        <v>#REF!</v>
      </c>
      <c r="AZ1335" s="12">
        <f t="shared" si="286"/>
        <v>-2890852200.85</v>
      </c>
      <c r="BA1335" s="12">
        <f t="shared" si="287"/>
        <v>308866281.84</v>
      </c>
      <c r="BB1335" s="12" t="e">
        <f t="shared" si="293"/>
        <v>#REF!</v>
      </c>
    </row>
    <row r="1336" spans="1:54">
      <c r="A1336" s="5" t="s">
        <v>2721</v>
      </c>
      <c r="B1336" s="5" t="s">
        <v>2722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294"/>
        <v>2838884014.78</v>
      </c>
      <c r="AF1336" s="9">
        <f t="shared" si="295"/>
        <v>3042678222.01</v>
      </c>
      <c r="AG1336" s="9">
        <f t="shared" si="296"/>
        <v>-544217674.13</v>
      </c>
      <c r="AH1336" s="9">
        <f t="shared" si="297"/>
        <v>-518094261.71</v>
      </c>
      <c r="AI1336" s="9">
        <f t="shared" si="298"/>
        <v>-551341134.06</v>
      </c>
      <c r="AJ1336" s="12" t="e">
        <f>#REF!-A1336</f>
        <v>#REF!</v>
      </c>
      <c r="AK1336" s="16"/>
      <c r="AL1336" s="9">
        <f t="shared" si="288"/>
        <v>402850346.04</v>
      </c>
      <c r="AM1336" s="16"/>
      <c r="AN1336" s="16"/>
      <c r="AO1336" s="16"/>
      <c r="AP1336" s="16"/>
      <c r="AQ1336" s="12" t="e">
        <f>#REF!+#REF!+#REF!</f>
        <v>#REF!</v>
      </c>
      <c r="AR1336" s="12">
        <f t="shared" si="285"/>
        <v>-4730315.68</v>
      </c>
      <c r="AS1336" s="12" t="e">
        <f>#REF!-AU1336+#REF!+#REF!</f>
        <v>#REF!</v>
      </c>
      <c r="AT1336" s="12" t="e">
        <f>AS1336-VLOOKUP(A1336,[1]选股结果!$A$2:$BJ$3005,48,FALSE)*0.08</f>
        <v>#REF!</v>
      </c>
      <c r="AU1336" s="12">
        <f t="shared" si="289"/>
        <v>33246872.35</v>
      </c>
      <c r="AV1336" s="12" t="e">
        <f>#REF!+S1336+H1336</f>
        <v>#REF!</v>
      </c>
      <c r="AW1336" s="12" t="e">
        <f t="shared" si="290"/>
        <v>#REF!</v>
      </c>
      <c r="AX1336" s="12" t="e">
        <f t="shared" si="291"/>
        <v>#REF!</v>
      </c>
      <c r="AY1336" s="12" t="e">
        <f t="shared" si="292"/>
        <v>#REF!</v>
      </c>
      <c r="AZ1336" s="12">
        <f t="shared" si="286"/>
        <v>-2938192101.49</v>
      </c>
      <c r="BA1336" s="12">
        <f t="shared" si="287"/>
        <v>-544217674.13</v>
      </c>
      <c r="BB1336" s="12" t="e">
        <f t="shared" si="293"/>
        <v>#REF!</v>
      </c>
    </row>
    <row r="1337" spans="1:54">
      <c r="A1337" s="5" t="s">
        <v>2723</v>
      </c>
      <c r="B1337" s="5" t="s">
        <v>2724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294"/>
        <v>2825889809.89</v>
      </c>
      <c r="AF1337" s="9">
        <f t="shared" si="295"/>
        <v>2364542936.78</v>
      </c>
      <c r="AG1337" s="9">
        <f t="shared" si="296"/>
        <v>349172440.73</v>
      </c>
      <c r="AH1337" s="9">
        <f t="shared" si="297"/>
        <v>352275617.84</v>
      </c>
      <c r="AI1337" s="9">
        <f t="shared" si="298"/>
        <v>284441241.96</v>
      </c>
      <c r="AJ1337" s="12" t="e">
        <f>#REF!-A1337</f>
        <v>#REF!</v>
      </c>
      <c r="AK1337" s="16"/>
      <c r="AL1337" s="9">
        <f t="shared" si="288"/>
        <v>1416605753.53</v>
      </c>
      <c r="AM1337" s="16"/>
      <c r="AN1337" s="16"/>
      <c r="AO1337" s="16"/>
      <c r="AP1337" s="16"/>
      <c r="AQ1337" s="12" t="e">
        <f>#REF!+#REF!+#REF!</f>
        <v>#REF!</v>
      </c>
      <c r="AR1337" s="12">
        <f t="shared" si="285"/>
        <v>-6795584.37</v>
      </c>
      <c r="AS1337" s="12" t="e">
        <f>#REF!-AU1337+#REF!+#REF!</f>
        <v>#REF!</v>
      </c>
      <c r="AT1337" s="12" t="e">
        <f>AS1337-VLOOKUP(A1337,[1]选股结果!$A$2:$BJ$3005,48,FALSE)*0.08</f>
        <v>#REF!</v>
      </c>
      <c r="AU1337" s="12">
        <f t="shared" si="289"/>
        <v>67834375.88</v>
      </c>
      <c r="AV1337" s="12" t="e">
        <f>#REF!+S1337+H1337</f>
        <v>#REF!</v>
      </c>
      <c r="AW1337" s="12" t="e">
        <f t="shared" si="290"/>
        <v>#REF!</v>
      </c>
      <c r="AX1337" s="12" t="e">
        <f t="shared" si="291"/>
        <v>#REF!</v>
      </c>
      <c r="AY1337" s="12" t="e">
        <f t="shared" si="292"/>
        <v>#REF!</v>
      </c>
      <c r="AZ1337" s="12">
        <f t="shared" si="286"/>
        <v>-2836240514.79</v>
      </c>
      <c r="BA1337" s="12">
        <f t="shared" si="287"/>
        <v>349172440.73</v>
      </c>
      <c r="BB1337" s="12" t="e">
        <f t="shared" si="293"/>
        <v>#REF!</v>
      </c>
    </row>
    <row r="1338" spans="1:54">
      <c r="A1338" s="5" t="s">
        <v>2725</v>
      </c>
      <c r="B1338" s="5" t="s">
        <v>2726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294"/>
        <v>2824081118.57</v>
      </c>
      <c r="AF1338" s="9">
        <f t="shared" si="295"/>
        <v>2448364275.23</v>
      </c>
      <c r="AG1338" s="9">
        <f t="shared" si="296"/>
        <v>348314495.970001</v>
      </c>
      <c r="AH1338" s="9">
        <f t="shared" si="297"/>
        <v>372744038.330001</v>
      </c>
      <c r="AI1338" s="9">
        <f t="shared" si="298"/>
        <v>342245346.980001</v>
      </c>
      <c r="AJ1338" s="12" t="e">
        <f>#REF!-A1338</f>
        <v>#REF!</v>
      </c>
      <c r="AK1338" s="16"/>
      <c r="AL1338" s="9">
        <f t="shared" si="288"/>
        <v>388221399.93</v>
      </c>
      <c r="AM1338" s="16"/>
      <c r="AN1338" s="16"/>
      <c r="AO1338" s="16"/>
      <c r="AP1338" s="16"/>
      <c r="AQ1338" s="12" t="e">
        <f>#REF!+#REF!+#REF!</f>
        <v>#REF!</v>
      </c>
      <c r="AR1338" s="12">
        <f t="shared" si="285"/>
        <v>-25342178.92</v>
      </c>
      <c r="AS1338" s="12" t="e">
        <f>#REF!-AU1338+#REF!+#REF!</f>
        <v>#REF!</v>
      </c>
      <c r="AT1338" s="12" t="e">
        <f>AS1338-VLOOKUP(A1338,[1]选股结果!$A$2:$BJ$3005,48,FALSE)*0.08</f>
        <v>#REF!</v>
      </c>
      <c r="AU1338" s="12">
        <f t="shared" si="289"/>
        <v>30498691.35</v>
      </c>
      <c r="AV1338" s="12" t="e">
        <f>#REF!+S1338+H1338</f>
        <v>#REF!</v>
      </c>
      <c r="AW1338" s="12" t="e">
        <f t="shared" si="290"/>
        <v>#REF!</v>
      </c>
      <c r="AX1338" s="12" t="e">
        <f t="shared" si="291"/>
        <v>#REF!</v>
      </c>
      <c r="AY1338" s="12" t="e">
        <f t="shared" si="292"/>
        <v>#REF!</v>
      </c>
      <c r="AZ1338" s="12">
        <f t="shared" si="286"/>
        <v>-2878082906.81</v>
      </c>
      <c r="BA1338" s="12">
        <f t="shared" si="287"/>
        <v>348314495.970001</v>
      </c>
      <c r="BB1338" s="12" t="e">
        <f t="shared" si="293"/>
        <v>#REF!</v>
      </c>
    </row>
    <row r="1339" spans="1:54">
      <c r="A1339" s="5" t="s">
        <v>2727</v>
      </c>
      <c r="B1339" s="5" t="s">
        <v>2728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294"/>
        <v>2818951149.89</v>
      </c>
      <c r="AF1339" s="9">
        <f t="shared" si="295"/>
        <v>2694198045.65</v>
      </c>
      <c r="AG1339" s="9">
        <f t="shared" si="296"/>
        <v>109890475.68</v>
      </c>
      <c r="AH1339" s="9">
        <f t="shared" si="297"/>
        <v>109086171.11</v>
      </c>
      <c r="AI1339" s="9">
        <f t="shared" si="298"/>
        <v>90127123.67</v>
      </c>
      <c r="AJ1339" s="12" t="e">
        <f>#REF!-A1339</f>
        <v>#REF!</v>
      </c>
      <c r="AK1339" s="16"/>
      <c r="AL1339" s="9">
        <f t="shared" si="288"/>
        <v>114390889.62</v>
      </c>
      <c r="AM1339" s="16"/>
      <c r="AN1339" s="16"/>
      <c r="AO1339" s="16"/>
      <c r="AP1339" s="16"/>
      <c r="AQ1339" s="12" t="e">
        <f>#REF!+#REF!+#REF!</f>
        <v>#REF!</v>
      </c>
      <c r="AR1339" s="12">
        <f t="shared" si="285"/>
        <v>-79104.73</v>
      </c>
      <c r="AS1339" s="12" t="e">
        <f>#REF!-AU1339+#REF!+#REF!</f>
        <v>#REF!</v>
      </c>
      <c r="AT1339" s="12" t="e">
        <f>AS1339-VLOOKUP(A1339,[1]选股结果!$A$2:$BJ$3005,48,FALSE)*0.08</f>
        <v>#REF!</v>
      </c>
      <c r="AU1339" s="12">
        <f t="shared" si="289"/>
        <v>18959047.44</v>
      </c>
      <c r="AV1339" s="12" t="e">
        <f>#REF!+S1339+H1339</f>
        <v>#REF!</v>
      </c>
      <c r="AW1339" s="12" t="e">
        <f t="shared" si="290"/>
        <v>#REF!</v>
      </c>
      <c r="AX1339" s="12" t="e">
        <f t="shared" si="291"/>
        <v>#REF!</v>
      </c>
      <c r="AY1339" s="12" t="e">
        <f t="shared" si="292"/>
        <v>#REF!</v>
      </c>
      <c r="AZ1339" s="12">
        <f t="shared" si="286"/>
        <v>-2869567815.22</v>
      </c>
      <c r="BA1339" s="12">
        <f t="shared" si="287"/>
        <v>109890475.68</v>
      </c>
      <c r="BB1339" s="12" t="e">
        <f t="shared" si="293"/>
        <v>#REF!</v>
      </c>
    </row>
    <row r="1340" spans="1:54">
      <c r="A1340" s="5" t="s">
        <v>2729</v>
      </c>
      <c r="B1340" s="5" t="s">
        <v>2730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294"/>
        <v>2818886269.01</v>
      </c>
      <c r="AF1340" s="9">
        <f t="shared" si="295"/>
        <v>2854588642.33</v>
      </c>
      <c r="AG1340" s="9">
        <f t="shared" si="296"/>
        <v>217767188.330001</v>
      </c>
      <c r="AH1340" s="9">
        <f t="shared" si="297"/>
        <v>215838360.760001</v>
      </c>
      <c r="AI1340" s="9">
        <f t="shared" si="298"/>
        <v>217671330.800001</v>
      </c>
      <c r="AJ1340" s="12" t="e">
        <f>#REF!-A1340</f>
        <v>#REF!</v>
      </c>
      <c r="AK1340" s="16"/>
      <c r="AL1340" s="9">
        <f t="shared" si="288"/>
        <v>217945074.78</v>
      </c>
      <c r="AM1340" s="16"/>
      <c r="AN1340" s="16"/>
      <c r="AO1340" s="16"/>
      <c r="AP1340" s="16"/>
      <c r="AQ1340" s="12" t="e">
        <f>#REF!+#REF!+#REF!</f>
        <v>#REF!</v>
      </c>
      <c r="AR1340" s="12">
        <f t="shared" si="285"/>
        <v>-9622336.33</v>
      </c>
      <c r="AS1340" s="12" t="e">
        <f>#REF!-AU1340+#REF!+#REF!</f>
        <v>#REF!</v>
      </c>
      <c r="AT1340" s="12" t="e">
        <f>AS1340-VLOOKUP(A1340,[1]选股结果!$A$2:$BJ$3005,48,FALSE)*0.08</f>
        <v>#REF!</v>
      </c>
      <c r="AU1340" s="12">
        <f t="shared" si="289"/>
        <v>-1832970.03999999</v>
      </c>
      <c r="AV1340" s="12" t="e">
        <f>#REF!+S1340+H1340</f>
        <v>#REF!</v>
      </c>
      <c r="AW1340" s="12" t="e">
        <f t="shared" si="290"/>
        <v>#REF!</v>
      </c>
      <c r="AX1340" s="12" t="e">
        <f t="shared" si="291"/>
        <v>#REF!</v>
      </c>
      <c r="AY1340" s="12" t="e">
        <f t="shared" si="292"/>
        <v>#REF!</v>
      </c>
      <c r="AZ1340" s="12">
        <f t="shared" si="286"/>
        <v>-2911034078.67</v>
      </c>
      <c r="BA1340" s="12">
        <f t="shared" si="287"/>
        <v>217767188.330001</v>
      </c>
      <c r="BB1340" s="12" t="e">
        <f t="shared" si="293"/>
        <v>#REF!</v>
      </c>
    </row>
    <row r="1341" spans="1:54">
      <c r="A1341" s="5" t="s">
        <v>2731</v>
      </c>
      <c r="B1341" s="5" t="s">
        <v>2732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294"/>
        <v>2818500464.07</v>
      </c>
      <c r="AF1341" s="9">
        <f t="shared" si="295"/>
        <v>2635981055.76</v>
      </c>
      <c r="AG1341" s="9">
        <f t="shared" si="296"/>
        <v>170593828.29</v>
      </c>
      <c r="AH1341" s="9">
        <f t="shared" si="297"/>
        <v>191178444.51</v>
      </c>
      <c r="AI1341" s="9">
        <f t="shared" si="298"/>
        <v>135249916.22</v>
      </c>
      <c r="AJ1341" s="12" t="e">
        <f>#REF!-A1341</f>
        <v>#REF!</v>
      </c>
      <c r="AK1341" s="16"/>
      <c r="AL1341" s="9">
        <f t="shared" si="288"/>
        <v>1563047765.37</v>
      </c>
      <c r="AM1341" s="16"/>
      <c r="AN1341" s="16"/>
      <c r="AO1341" s="16"/>
      <c r="AP1341" s="16"/>
      <c r="AQ1341" s="12" t="e">
        <f>#REF!+#REF!+#REF!</f>
        <v>#REF!</v>
      </c>
      <c r="AR1341" s="12">
        <f t="shared" si="285"/>
        <v>-21582721.5</v>
      </c>
      <c r="AS1341" s="12" t="e">
        <f>#REF!-AU1341+#REF!+#REF!</f>
        <v>#REF!</v>
      </c>
      <c r="AT1341" s="12" t="e">
        <f>AS1341-VLOOKUP(A1341,[1]选股结果!$A$2:$BJ$3005,48,FALSE)*0.08</f>
        <v>#REF!</v>
      </c>
      <c r="AU1341" s="12">
        <f t="shared" si="289"/>
        <v>55928528.29</v>
      </c>
      <c r="AV1341" s="12" t="e">
        <f>#REF!+S1341+H1341</f>
        <v>#REF!</v>
      </c>
      <c r="AW1341" s="12" t="e">
        <f t="shared" si="290"/>
        <v>#REF!</v>
      </c>
      <c r="AX1341" s="12" t="e">
        <f t="shared" si="291"/>
        <v>#REF!</v>
      </c>
      <c r="AY1341" s="12" t="e">
        <f t="shared" si="292"/>
        <v>#REF!</v>
      </c>
      <c r="AZ1341" s="12">
        <f t="shared" si="286"/>
        <v>-3048879814.14</v>
      </c>
      <c r="BA1341" s="12">
        <f t="shared" si="287"/>
        <v>170593828.29</v>
      </c>
      <c r="BB1341" s="12" t="e">
        <f t="shared" si="293"/>
        <v>#REF!</v>
      </c>
    </row>
    <row r="1342" spans="1:54">
      <c r="A1342" s="5" t="s">
        <v>2733</v>
      </c>
      <c r="B1342" s="5" t="s">
        <v>2734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294"/>
        <v>2817886355.71</v>
      </c>
      <c r="AF1342" s="9">
        <f t="shared" si="295"/>
        <v>1901243708.64</v>
      </c>
      <c r="AG1342" s="9">
        <f t="shared" si="296"/>
        <v>921837699.970001</v>
      </c>
      <c r="AH1342" s="9">
        <f t="shared" si="297"/>
        <v>919410368.910001</v>
      </c>
      <c r="AI1342" s="9">
        <f t="shared" si="298"/>
        <v>782217200.800001</v>
      </c>
      <c r="AJ1342" s="12" t="e">
        <f>#REF!-A1342</f>
        <v>#REF!</v>
      </c>
      <c r="AK1342" s="16"/>
      <c r="AL1342" s="9">
        <f t="shared" si="288"/>
        <v>438202751.74</v>
      </c>
      <c r="AM1342" s="16"/>
      <c r="AN1342" s="16"/>
      <c r="AO1342" s="16"/>
      <c r="AP1342" s="16"/>
      <c r="AQ1342" s="12" t="e">
        <f>#REF!+#REF!+#REF!</f>
        <v>#REF!</v>
      </c>
      <c r="AR1342" s="12">
        <f t="shared" si="285"/>
        <v>-349380.22</v>
      </c>
      <c r="AS1342" s="12" t="e">
        <f>#REF!-AU1342+#REF!+#REF!</f>
        <v>#REF!</v>
      </c>
      <c r="AT1342" s="12" t="e">
        <f>AS1342-VLOOKUP(A1342,[1]选股结果!$A$2:$BJ$3005,48,FALSE)*0.08</f>
        <v>#REF!</v>
      </c>
      <c r="AU1342" s="12">
        <f t="shared" si="289"/>
        <v>137193168.11</v>
      </c>
      <c r="AV1342" s="12" t="e">
        <f>#REF!+S1342+H1342</f>
        <v>#REF!</v>
      </c>
      <c r="AW1342" s="12" t="e">
        <f t="shared" si="290"/>
        <v>#REF!</v>
      </c>
      <c r="AX1342" s="12" t="e">
        <f t="shared" si="291"/>
        <v>#REF!</v>
      </c>
      <c r="AY1342" s="12" t="e">
        <f t="shared" si="292"/>
        <v>#REF!</v>
      </c>
      <c r="AZ1342" s="12">
        <f t="shared" si="286"/>
        <v>-2877456459.62</v>
      </c>
      <c r="BA1342" s="12">
        <f t="shared" si="287"/>
        <v>921837699.970001</v>
      </c>
      <c r="BB1342" s="12" t="e">
        <f t="shared" si="293"/>
        <v>#REF!</v>
      </c>
    </row>
    <row r="1343" spans="1:54">
      <c r="A1343" s="5" t="s">
        <v>2735</v>
      </c>
      <c r="B1343" s="5" t="s">
        <v>2736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294"/>
        <v>2815921579.36</v>
      </c>
      <c r="AF1343" s="9">
        <f t="shared" si="295"/>
        <v>2905541385.89</v>
      </c>
      <c r="AG1343" s="9">
        <f t="shared" si="296"/>
        <v>-173277575.91</v>
      </c>
      <c r="AH1343" s="9">
        <f t="shared" si="297"/>
        <v>-186325367.86</v>
      </c>
      <c r="AI1343" s="9">
        <f t="shared" si="298"/>
        <v>-195114155.57</v>
      </c>
      <c r="AJ1343" s="12" t="e">
        <f>#REF!-A1343</f>
        <v>#REF!</v>
      </c>
      <c r="AK1343" s="16"/>
      <c r="AL1343" s="9">
        <f t="shared" si="288"/>
        <v>148237869.68</v>
      </c>
      <c r="AM1343" s="16"/>
      <c r="AN1343" s="16"/>
      <c r="AO1343" s="16"/>
      <c r="AP1343" s="16"/>
      <c r="AQ1343" s="12" t="e">
        <f>#REF!+#REF!+#REF!</f>
        <v>#REF!</v>
      </c>
      <c r="AR1343" s="12">
        <f t="shared" si="285"/>
        <v>-1028233.25</v>
      </c>
      <c r="AS1343" s="12" t="e">
        <f>#REF!-AU1343+#REF!+#REF!</f>
        <v>#REF!</v>
      </c>
      <c r="AT1343" s="12" t="e">
        <f>AS1343-VLOOKUP(A1343,[1]选股结果!$A$2:$BJ$3005,48,FALSE)*0.08</f>
        <v>#REF!</v>
      </c>
      <c r="AU1343" s="12">
        <f t="shared" si="289"/>
        <v>8788787.70999998</v>
      </c>
      <c r="AV1343" s="12" t="e">
        <f>#REF!+S1343+H1343</f>
        <v>#REF!</v>
      </c>
      <c r="AW1343" s="12" t="e">
        <f t="shared" si="290"/>
        <v>#REF!</v>
      </c>
      <c r="AX1343" s="12" t="e">
        <f t="shared" si="291"/>
        <v>#REF!</v>
      </c>
      <c r="AY1343" s="12" t="e">
        <f t="shared" si="292"/>
        <v>#REF!</v>
      </c>
      <c r="AZ1343" s="12">
        <f t="shared" si="286"/>
        <v>-3195872469.97</v>
      </c>
      <c r="BA1343" s="12">
        <f t="shared" si="287"/>
        <v>-173277575.91</v>
      </c>
      <c r="BB1343" s="12" t="e">
        <f t="shared" si="293"/>
        <v>#REF!</v>
      </c>
    </row>
    <row r="1344" spans="1:54">
      <c r="A1344" s="5" t="s">
        <v>2737</v>
      </c>
      <c r="B1344" s="5" t="s">
        <v>2738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294"/>
        <v>2814766786.66</v>
      </c>
      <c r="AF1344" s="9">
        <f t="shared" si="295"/>
        <v>2473866940.51</v>
      </c>
      <c r="AG1344" s="9">
        <f t="shared" si="296"/>
        <v>349744138.379999</v>
      </c>
      <c r="AH1344" s="9">
        <f t="shared" si="297"/>
        <v>350807066.029999</v>
      </c>
      <c r="AI1344" s="9">
        <f t="shared" si="298"/>
        <v>268452354.729999</v>
      </c>
      <c r="AJ1344" s="12" t="e">
        <f>#REF!-A1344</f>
        <v>#REF!</v>
      </c>
      <c r="AK1344" s="16"/>
      <c r="AL1344" s="9">
        <f t="shared" si="288"/>
        <v>111151512.79</v>
      </c>
      <c r="AM1344" s="16"/>
      <c r="AN1344" s="16"/>
      <c r="AO1344" s="16"/>
      <c r="AP1344" s="16"/>
      <c r="AQ1344" s="12" t="e">
        <f>#REF!+#REF!+#REF!</f>
        <v>#REF!</v>
      </c>
      <c r="AR1344" s="12">
        <f t="shared" si="285"/>
        <v>-1093880.33</v>
      </c>
      <c r="AS1344" s="12" t="e">
        <f>#REF!-AU1344+#REF!+#REF!</f>
        <v>#REF!</v>
      </c>
      <c r="AT1344" s="12" t="e">
        <f>AS1344-VLOOKUP(A1344,[1]选股结果!$A$2:$BJ$3005,48,FALSE)*0.08</f>
        <v>#REF!</v>
      </c>
      <c r="AU1344" s="12">
        <f t="shared" si="289"/>
        <v>82354711.3</v>
      </c>
      <c r="AV1344" s="12" t="e">
        <f>#REF!+S1344+H1344</f>
        <v>#REF!</v>
      </c>
      <c r="AW1344" s="12" t="e">
        <f t="shared" si="290"/>
        <v>#REF!</v>
      </c>
      <c r="AX1344" s="12" t="e">
        <f t="shared" si="291"/>
        <v>#REF!</v>
      </c>
      <c r="AY1344" s="12" t="e">
        <f t="shared" si="292"/>
        <v>#REF!</v>
      </c>
      <c r="AZ1344" s="12">
        <f t="shared" si="286"/>
        <v>-2960783363.41</v>
      </c>
      <c r="BA1344" s="12">
        <f t="shared" si="287"/>
        <v>349744138.379999</v>
      </c>
      <c r="BB1344" s="12" t="e">
        <f t="shared" si="293"/>
        <v>#REF!</v>
      </c>
    </row>
    <row r="1345" spans="1:54">
      <c r="A1345" s="5" t="s">
        <v>2739</v>
      </c>
      <c r="B1345" s="5" t="s">
        <v>2740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294"/>
        <v>2814427912.61</v>
      </c>
      <c r="AF1345" s="9">
        <f t="shared" si="295"/>
        <v>2897410830.65</v>
      </c>
      <c r="AG1345" s="9">
        <f t="shared" si="296"/>
        <v>150532377.41</v>
      </c>
      <c r="AH1345" s="9">
        <f t="shared" si="297"/>
        <v>149398813.92</v>
      </c>
      <c r="AI1345" s="9">
        <f t="shared" si="298"/>
        <v>128888497.84</v>
      </c>
      <c r="AJ1345" s="12" t="e">
        <f>#REF!-A1345</f>
        <v>#REF!</v>
      </c>
      <c r="AK1345" s="16"/>
      <c r="AL1345" s="9">
        <f t="shared" si="288"/>
        <v>205988716.69</v>
      </c>
      <c r="AM1345" s="16"/>
      <c r="AN1345" s="16"/>
      <c r="AO1345" s="16"/>
      <c r="AP1345" s="16"/>
      <c r="AQ1345" s="12" t="e">
        <f>#REF!+#REF!+#REF!</f>
        <v>#REF!</v>
      </c>
      <c r="AR1345" s="12">
        <f t="shared" si="285"/>
        <v>-609991.8</v>
      </c>
      <c r="AS1345" s="12" t="e">
        <f>#REF!-AU1345+#REF!+#REF!</f>
        <v>#REF!</v>
      </c>
      <c r="AT1345" s="12" t="e">
        <f>AS1345-VLOOKUP(A1345,[1]选股结果!$A$2:$BJ$3005,48,FALSE)*0.08</f>
        <v>#REF!</v>
      </c>
      <c r="AU1345" s="12">
        <f t="shared" si="289"/>
        <v>20510316.08</v>
      </c>
      <c r="AV1345" s="12" t="e">
        <f>#REF!+S1345+H1345</f>
        <v>#REF!</v>
      </c>
      <c r="AW1345" s="12" t="e">
        <f t="shared" si="290"/>
        <v>#REF!</v>
      </c>
      <c r="AX1345" s="12" t="e">
        <f t="shared" si="291"/>
        <v>#REF!</v>
      </c>
      <c r="AY1345" s="12" t="e">
        <f t="shared" si="292"/>
        <v>#REF!</v>
      </c>
      <c r="AZ1345" s="12">
        <f t="shared" si="286"/>
        <v>-2892113002.96</v>
      </c>
      <c r="BA1345" s="12">
        <f t="shared" si="287"/>
        <v>150532377.41</v>
      </c>
      <c r="BB1345" s="12" t="e">
        <f t="shared" si="293"/>
        <v>#REF!</v>
      </c>
    </row>
    <row r="1346" spans="1:54">
      <c r="A1346" s="5" t="s">
        <v>2741</v>
      </c>
      <c r="B1346" s="5" t="s">
        <v>2742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294"/>
        <v>2808347720.76</v>
      </c>
      <c r="AF1346" s="9">
        <f t="shared" si="295"/>
        <v>2385098528.9</v>
      </c>
      <c r="AG1346" s="9">
        <f t="shared" si="296"/>
        <v>412741011.03</v>
      </c>
      <c r="AH1346" s="9">
        <f t="shared" si="297"/>
        <v>417044321.42</v>
      </c>
      <c r="AI1346" s="9">
        <f t="shared" si="298"/>
        <v>369030839.62</v>
      </c>
      <c r="AJ1346" s="12" t="e">
        <f>#REF!-A1346</f>
        <v>#REF!</v>
      </c>
      <c r="AK1346" s="16"/>
      <c r="AL1346" s="9">
        <f t="shared" si="288"/>
        <v>150665682.46</v>
      </c>
      <c r="AM1346" s="16"/>
      <c r="AN1346" s="16"/>
      <c r="AO1346" s="16"/>
      <c r="AP1346" s="16"/>
      <c r="AQ1346" s="12" t="e">
        <f>#REF!+#REF!+#REF!</f>
        <v>#REF!</v>
      </c>
      <c r="AR1346" s="12">
        <f t="shared" ref="AR1346:AR1409" si="299">AA1346-AB1346</f>
        <v>-4912990.39</v>
      </c>
      <c r="AS1346" s="12" t="e">
        <f>#REF!-AU1346+#REF!+#REF!</f>
        <v>#REF!</v>
      </c>
      <c r="AT1346" s="12" t="e">
        <f>AS1346-VLOOKUP(A1346,[1]选股结果!$A$2:$BJ$3005,48,FALSE)*0.08</f>
        <v>#REF!</v>
      </c>
      <c r="AU1346" s="12">
        <f t="shared" si="289"/>
        <v>48013481.8</v>
      </c>
      <c r="AV1346" s="12" t="e">
        <f>#REF!+S1346+H1346</f>
        <v>#REF!</v>
      </c>
      <c r="AW1346" s="12" t="e">
        <f t="shared" si="290"/>
        <v>#REF!</v>
      </c>
      <c r="AX1346" s="12" t="e">
        <f t="shared" si="291"/>
        <v>#REF!</v>
      </c>
      <c r="AY1346" s="12" t="e">
        <f t="shared" si="292"/>
        <v>#REF!</v>
      </c>
      <c r="AZ1346" s="12">
        <f t="shared" ref="AZ1346:AZ1409" si="300">O1346-S1346-AA1346-AB1346-AC1346-AD1346+AK1346-AE1346</f>
        <v>-2926889114.86</v>
      </c>
      <c r="BA1346" s="12">
        <f t="shared" ref="BA1346:BA1409" si="301">AG1346</f>
        <v>412741011.03</v>
      </c>
      <c r="BB1346" s="12" t="e">
        <f t="shared" si="293"/>
        <v>#REF!</v>
      </c>
    </row>
    <row r="1347" spans="1:54">
      <c r="A1347" s="5" t="s">
        <v>2743</v>
      </c>
      <c r="B1347" s="5" t="s">
        <v>2744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294"/>
        <v>2805526162.5</v>
      </c>
      <c r="AF1347" s="9">
        <f t="shared" si="295"/>
        <v>2255312703.22</v>
      </c>
      <c r="AG1347" s="9">
        <f t="shared" si="296"/>
        <v>541461781.89</v>
      </c>
      <c r="AH1347" s="9">
        <f t="shared" si="297"/>
        <v>541126594.45</v>
      </c>
      <c r="AI1347" s="9">
        <f t="shared" si="298"/>
        <v>459082189.48</v>
      </c>
      <c r="AJ1347" s="12" t="e">
        <f>#REF!-A1347</f>
        <v>#REF!</v>
      </c>
      <c r="AK1347" s="16"/>
      <c r="AL1347" s="9">
        <f t="shared" ref="AL1347:AL1410" si="302">O1347+P1347+Q1347+Y1347-AB1347+AC1347</f>
        <v>196680777.15</v>
      </c>
      <c r="AM1347" s="16"/>
      <c r="AN1347" s="16"/>
      <c r="AO1347" s="16"/>
      <c r="AP1347" s="16"/>
      <c r="AQ1347" s="12" t="e">
        <f>#REF!+#REF!+#REF!</f>
        <v>#REF!</v>
      </c>
      <c r="AR1347" s="12">
        <f t="shared" si="299"/>
        <v>-7943111.07</v>
      </c>
      <c r="AS1347" s="12" t="e">
        <f>#REF!-AU1347+#REF!+#REF!</f>
        <v>#REF!</v>
      </c>
      <c r="AT1347" s="12" t="e">
        <f>AS1347-VLOOKUP(A1347,[1]选股结果!$A$2:$BJ$3005,48,FALSE)*0.08</f>
        <v>#REF!</v>
      </c>
      <c r="AU1347" s="12">
        <f t="shared" ref="AU1347:AU1410" si="303">AH1347-AI1347</f>
        <v>82044404.97</v>
      </c>
      <c r="AV1347" s="12" t="e">
        <f>#REF!+S1347+H1347</f>
        <v>#REF!</v>
      </c>
      <c r="AW1347" s="12" t="e">
        <f t="shared" ref="AW1347:AW1410" si="304">AV1347-AU1347</f>
        <v>#REF!</v>
      </c>
      <c r="AX1347" s="12" t="e">
        <f t="shared" ref="AX1347:AX1410" si="305">AV1347-H1347</f>
        <v>#REF!</v>
      </c>
      <c r="AY1347" s="12" t="e">
        <f t="shared" ref="AY1347:AY1410" si="306">AV1347-H1347-AU1347</f>
        <v>#REF!</v>
      </c>
      <c r="AZ1347" s="12">
        <f t="shared" si="300"/>
        <v>-2874161943.28</v>
      </c>
      <c r="BA1347" s="12">
        <f t="shared" si="301"/>
        <v>541461781.89</v>
      </c>
      <c r="BB1347" s="12" t="e">
        <f t="shared" ref="BB1347:BB1410" si="307">AF1347-AG1347+AH1347+AI1347-AJ1347+AL1347+AM1347-AO1347+AN1347</f>
        <v>#REF!</v>
      </c>
    </row>
    <row r="1348" spans="1:54">
      <c r="A1348" s="5" t="s">
        <v>2745</v>
      </c>
      <c r="B1348" s="5" t="s">
        <v>2746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294"/>
        <v>2804123840.19</v>
      </c>
      <c r="AF1348" s="9">
        <f t="shared" si="295"/>
        <v>2832253931.45</v>
      </c>
      <c r="AG1348" s="9">
        <f t="shared" si="296"/>
        <v>-23601229.2000002</v>
      </c>
      <c r="AH1348" s="9">
        <f t="shared" si="297"/>
        <v>-22903151.9200002</v>
      </c>
      <c r="AI1348" s="9">
        <f t="shared" si="298"/>
        <v>-25437158.1600002</v>
      </c>
      <c r="AJ1348" s="12" t="e">
        <f>#REF!-A1348</f>
        <v>#REF!</v>
      </c>
      <c r="AK1348" s="16"/>
      <c r="AL1348" s="9">
        <f t="shared" si="302"/>
        <v>132770417.19</v>
      </c>
      <c r="AM1348" s="16"/>
      <c r="AN1348" s="16"/>
      <c r="AO1348" s="16"/>
      <c r="AP1348" s="16"/>
      <c r="AQ1348" s="12" t="e">
        <f>#REF!+#REF!+#REF!</f>
        <v>#REF!</v>
      </c>
      <c r="AR1348" s="12">
        <f t="shared" si="299"/>
        <v>-1208401.79</v>
      </c>
      <c r="AS1348" s="12" t="e">
        <f>#REF!-AU1348+#REF!+#REF!</f>
        <v>#REF!</v>
      </c>
      <c r="AT1348" s="12" t="e">
        <f>AS1348-VLOOKUP(A1348,[1]选股结果!$A$2:$BJ$3005,48,FALSE)*0.08</f>
        <v>#REF!</v>
      </c>
      <c r="AU1348" s="12">
        <f t="shared" si="303"/>
        <v>2534006.24</v>
      </c>
      <c r="AV1348" s="12" t="e">
        <f>#REF!+S1348+H1348</f>
        <v>#REF!</v>
      </c>
      <c r="AW1348" s="12" t="e">
        <f t="shared" si="304"/>
        <v>#REF!</v>
      </c>
      <c r="AX1348" s="12" t="e">
        <f t="shared" si="305"/>
        <v>#REF!</v>
      </c>
      <c r="AY1348" s="12" t="e">
        <f t="shared" si="306"/>
        <v>#REF!</v>
      </c>
      <c r="AZ1348" s="12">
        <f t="shared" si="300"/>
        <v>-2809706147.78</v>
      </c>
      <c r="BA1348" s="12">
        <f t="shared" si="301"/>
        <v>-23601229.2000002</v>
      </c>
      <c r="BB1348" s="12" t="e">
        <f t="shared" si="307"/>
        <v>#REF!</v>
      </c>
    </row>
    <row r="1349" spans="1:54">
      <c r="A1349" s="5" t="s">
        <v>2747</v>
      </c>
      <c r="B1349" s="5" t="s">
        <v>2748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294"/>
        <v>2798770417.74</v>
      </c>
      <c r="AF1349" s="9">
        <f t="shared" si="295"/>
        <v>2719374714.89</v>
      </c>
      <c r="AG1349" s="9">
        <f t="shared" si="296"/>
        <v>81727159.2499999</v>
      </c>
      <c r="AH1349" s="9">
        <f t="shared" si="297"/>
        <v>82478045.9399999</v>
      </c>
      <c r="AI1349" s="9">
        <f t="shared" si="298"/>
        <v>61941107.3599999</v>
      </c>
      <c r="AJ1349" s="12" t="e">
        <f>#REF!-A1349</f>
        <v>#REF!</v>
      </c>
      <c r="AK1349" s="16"/>
      <c r="AL1349" s="9">
        <f t="shared" si="302"/>
        <v>515004108.47</v>
      </c>
      <c r="AM1349" s="16"/>
      <c r="AN1349" s="16"/>
      <c r="AO1349" s="16"/>
      <c r="AP1349" s="16"/>
      <c r="AQ1349" s="12" t="e">
        <f>#REF!+#REF!+#REF!</f>
        <v>#REF!</v>
      </c>
      <c r="AR1349" s="12">
        <f t="shared" si="299"/>
        <v>-1759535.07</v>
      </c>
      <c r="AS1349" s="12" t="e">
        <f>#REF!-AU1349+#REF!+#REF!</f>
        <v>#REF!</v>
      </c>
      <c r="AT1349" s="12" t="e">
        <f>AS1349-VLOOKUP(A1349,[1]选股结果!$A$2:$BJ$3005,48,FALSE)*0.08</f>
        <v>#REF!</v>
      </c>
      <c r="AU1349" s="12">
        <f t="shared" si="303"/>
        <v>20536938.58</v>
      </c>
      <c r="AV1349" s="12" t="e">
        <f>#REF!+S1349+H1349</f>
        <v>#REF!</v>
      </c>
      <c r="AW1349" s="12" t="e">
        <f t="shared" si="304"/>
        <v>#REF!</v>
      </c>
      <c r="AX1349" s="12" t="e">
        <f t="shared" si="305"/>
        <v>#REF!</v>
      </c>
      <c r="AY1349" s="12" t="e">
        <f t="shared" si="306"/>
        <v>#REF!</v>
      </c>
      <c r="AZ1349" s="12">
        <f t="shared" si="300"/>
        <v>-2826465369.81</v>
      </c>
      <c r="BA1349" s="12">
        <f t="shared" si="301"/>
        <v>81727159.2499999</v>
      </c>
      <c r="BB1349" s="12" t="e">
        <f t="shared" si="307"/>
        <v>#REF!</v>
      </c>
    </row>
    <row r="1350" spans="1:54">
      <c r="A1350" s="5" t="s">
        <v>2749</v>
      </c>
      <c r="B1350" s="5" t="s">
        <v>2750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294"/>
        <v>2795453364.12</v>
      </c>
      <c r="AF1350" s="9">
        <f t="shared" si="295"/>
        <v>2369137842.2</v>
      </c>
      <c r="AG1350" s="9">
        <f t="shared" si="296"/>
        <v>409989647.24</v>
      </c>
      <c r="AH1350" s="9">
        <f t="shared" si="297"/>
        <v>409598812.85</v>
      </c>
      <c r="AI1350" s="9">
        <f t="shared" si="298"/>
        <v>335190120.05</v>
      </c>
      <c r="AJ1350" s="12" t="e">
        <f>#REF!-A1350</f>
        <v>#REF!</v>
      </c>
      <c r="AK1350" s="16"/>
      <c r="AL1350" s="9">
        <f t="shared" si="302"/>
        <v>638788313.16</v>
      </c>
      <c r="AM1350" s="16"/>
      <c r="AN1350" s="16"/>
      <c r="AO1350" s="16"/>
      <c r="AP1350" s="16"/>
      <c r="AQ1350" s="12" t="e">
        <f>#REF!+#REF!+#REF!</f>
        <v>#REF!</v>
      </c>
      <c r="AR1350" s="12">
        <f t="shared" si="299"/>
        <v>-710975.53</v>
      </c>
      <c r="AS1350" s="12" t="e">
        <f>#REF!-AU1350+#REF!+#REF!</f>
        <v>#REF!</v>
      </c>
      <c r="AT1350" s="12" t="e">
        <f>AS1350-VLOOKUP(A1350,[1]选股结果!$A$2:$BJ$3005,48,FALSE)*0.08</f>
        <v>#REF!</v>
      </c>
      <c r="AU1350" s="12">
        <f t="shared" si="303"/>
        <v>74408692.8</v>
      </c>
      <c r="AV1350" s="12" t="e">
        <f>#REF!+S1350+H1350</f>
        <v>#REF!</v>
      </c>
      <c r="AW1350" s="12" t="e">
        <f t="shared" si="304"/>
        <v>#REF!</v>
      </c>
      <c r="AX1350" s="12" t="e">
        <f t="shared" si="305"/>
        <v>#REF!</v>
      </c>
      <c r="AY1350" s="12" t="e">
        <f t="shared" si="306"/>
        <v>#REF!</v>
      </c>
      <c r="AZ1350" s="12">
        <f t="shared" si="300"/>
        <v>-2885633738.51</v>
      </c>
      <c r="BA1350" s="12">
        <f t="shared" si="301"/>
        <v>409989647.24</v>
      </c>
      <c r="BB1350" s="12" t="e">
        <f t="shared" si="307"/>
        <v>#REF!</v>
      </c>
    </row>
    <row r="1351" spans="1:54">
      <c r="A1351" s="5" t="s">
        <v>2751</v>
      </c>
      <c r="B1351" s="5" t="s">
        <v>2752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294"/>
        <v>2795056874.27</v>
      </c>
      <c r="AF1351" s="9">
        <f t="shared" si="295"/>
        <v>2760195773.1</v>
      </c>
      <c r="AG1351" s="9">
        <f t="shared" si="296"/>
        <v>20490204.7099996</v>
      </c>
      <c r="AH1351" s="9">
        <f t="shared" si="297"/>
        <v>33328021.1099996</v>
      </c>
      <c r="AI1351" s="9">
        <f t="shared" si="298"/>
        <v>18163482.7499996</v>
      </c>
      <c r="AJ1351" s="12" t="e">
        <f>#REF!-A1351</f>
        <v>#REF!</v>
      </c>
      <c r="AK1351" s="16"/>
      <c r="AL1351" s="9">
        <f t="shared" si="302"/>
        <v>91675502</v>
      </c>
      <c r="AM1351" s="16"/>
      <c r="AN1351" s="16"/>
      <c r="AO1351" s="16"/>
      <c r="AP1351" s="16"/>
      <c r="AQ1351" s="12" t="e">
        <f>#REF!+#REF!+#REF!</f>
        <v>#REF!</v>
      </c>
      <c r="AR1351" s="12">
        <f t="shared" si="299"/>
        <v>-14017150.99</v>
      </c>
      <c r="AS1351" s="12" t="e">
        <f>#REF!-AU1351+#REF!+#REF!</f>
        <v>#REF!</v>
      </c>
      <c r="AT1351" s="12" t="e">
        <f>AS1351-VLOOKUP(A1351,[1]选股结果!$A$2:$BJ$3005,48,FALSE)*0.08</f>
        <v>#REF!</v>
      </c>
      <c r="AU1351" s="12">
        <f t="shared" si="303"/>
        <v>15164538.36</v>
      </c>
      <c r="AV1351" s="12" t="e">
        <f>#REF!+S1351+H1351</f>
        <v>#REF!</v>
      </c>
      <c r="AW1351" s="12" t="e">
        <f t="shared" si="304"/>
        <v>#REF!</v>
      </c>
      <c r="AX1351" s="12" t="e">
        <f t="shared" si="305"/>
        <v>#REF!</v>
      </c>
      <c r="AY1351" s="12" t="e">
        <f t="shared" si="306"/>
        <v>#REF!</v>
      </c>
      <c r="AZ1351" s="12">
        <f t="shared" si="300"/>
        <v>-2825669176.74</v>
      </c>
      <c r="BA1351" s="12">
        <f t="shared" si="301"/>
        <v>20490204.7099996</v>
      </c>
      <c r="BB1351" s="12" t="e">
        <f t="shared" si="307"/>
        <v>#REF!</v>
      </c>
    </row>
    <row r="1352" spans="1:54">
      <c r="A1352" s="5" t="s">
        <v>2753</v>
      </c>
      <c r="B1352" s="5" t="s">
        <v>2754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294"/>
        <v>2781537256.53</v>
      </c>
      <c r="AF1352" s="9">
        <f t="shared" si="295"/>
        <v>2484615692.38</v>
      </c>
      <c r="AG1352" s="9">
        <f t="shared" si="296"/>
        <v>300438179.6</v>
      </c>
      <c r="AH1352" s="9">
        <f t="shared" si="297"/>
        <v>304009697.87</v>
      </c>
      <c r="AI1352" s="9">
        <f t="shared" si="298"/>
        <v>242743817.77</v>
      </c>
      <c r="AJ1352" s="12" t="e">
        <f>#REF!-A1352</f>
        <v>#REF!</v>
      </c>
      <c r="AK1352" s="16"/>
      <c r="AL1352" s="9">
        <f t="shared" si="302"/>
        <v>375509277.91</v>
      </c>
      <c r="AM1352" s="16"/>
      <c r="AN1352" s="16"/>
      <c r="AO1352" s="16"/>
      <c r="AP1352" s="16"/>
      <c r="AQ1352" s="12" t="e">
        <f>#REF!+#REF!+#REF!</f>
        <v>#REF!</v>
      </c>
      <c r="AR1352" s="12">
        <f t="shared" si="299"/>
        <v>-5588877.39</v>
      </c>
      <c r="AS1352" s="12" t="e">
        <f>#REF!-AU1352+#REF!+#REF!</f>
        <v>#REF!</v>
      </c>
      <c r="AT1352" s="12" t="e">
        <f>AS1352-VLOOKUP(A1352,[1]选股结果!$A$2:$BJ$3005,48,FALSE)*0.08</f>
        <v>#REF!</v>
      </c>
      <c r="AU1352" s="12">
        <f t="shared" si="303"/>
        <v>61265880.1</v>
      </c>
      <c r="AV1352" s="12" t="e">
        <f>#REF!+S1352+H1352</f>
        <v>#REF!</v>
      </c>
      <c r="AW1352" s="12" t="e">
        <f t="shared" si="304"/>
        <v>#REF!</v>
      </c>
      <c r="AX1352" s="12" t="e">
        <f t="shared" si="305"/>
        <v>#REF!</v>
      </c>
      <c r="AY1352" s="12" t="e">
        <f t="shared" si="306"/>
        <v>#REF!</v>
      </c>
      <c r="AZ1352" s="12">
        <f t="shared" si="300"/>
        <v>-2800564533.62</v>
      </c>
      <c r="BA1352" s="12">
        <f t="shared" si="301"/>
        <v>300438179.6</v>
      </c>
      <c r="BB1352" s="12" t="e">
        <f t="shared" si="307"/>
        <v>#REF!</v>
      </c>
    </row>
    <row r="1353" spans="1:54">
      <c r="A1353" s="5" t="s">
        <v>2755</v>
      </c>
      <c r="B1353" s="5" t="s">
        <v>2756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294"/>
        <v>2780097098.91</v>
      </c>
      <c r="AF1353" s="9">
        <f t="shared" si="295"/>
        <v>1798866892.44</v>
      </c>
      <c r="AG1353" s="9">
        <f t="shared" si="296"/>
        <v>964210313.32</v>
      </c>
      <c r="AH1353" s="9">
        <f t="shared" si="297"/>
        <v>975275102.9</v>
      </c>
      <c r="AI1353" s="9">
        <f t="shared" si="298"/>
        <v>845261239.97</v>
      </c>
      <c r="AJ1353" s="12" t="e">
        <f>#REF!-A1353</f>
        <v>#REF!</v>
      </c>
      <c r="AK1353" s="16"/>
      <c r="AL1353" s="9">
        <f t="shared" si="302"/>
        <v>441680629.66</v>
      </c>
      <c r="AM1353" s="16"/>
      <c r="AN1353" s="16"/>
      <c r="AO1353" s="16"/>
      <c r="AP1353" s="16"/>
      <c r="AQ1353" s="12" t="e">
        <f>#REF!+#REF!+#REF!</f>
        <v>#REF!</v>
      </c>
      <c r="AR1353" s="12">
        <f t="shared" si="299"/>
        <v>-11072370.51</v>
      </c>
      <c r="AS1353" s="12" t="e">
        <f>#REF!-AU1353+#REF!+#REF!</f>
        <v>#REF!</v>
      </c>
      <c r="AT1353" s="12" t="e">
        <f>AS1353-VLOOKUP(A1353,[1]选股结果!$A$2:$BJ$3005,48,FALSE)*0.08</f>
        <v>#REF!</v>
      </c>
      <c r="AU1353" s="12">
        <f t="shared" si="303"/>
        <v>130013862.93</v>
      </c>
      <c r="AV1353" s="12" t="e">
        <f>#REF!+S1353+H1353</f>
        <v>#REF!</v>
      </c>
      <c r="AW1353" s="12" t="e">
        <f t="shared" si="304"/>
        <v>#REF!</v>
      </c>
      <c r="AX1353" s="12" t="e">
        <f t="shared" si="305"/>
        <v>#REF!</v>
      </c>
      <c r="AY1353" s="12" t="e">
        <f t="shared" si="306"/>
        <v>#REF!</v>
      </c>
      <c r="AZ1353" s="12">
        <f t="shared" si="300"/>
        <v>-2918373953.3</v>
      </c>
      <c r="BA1353" s="12">
        <f t="shared" si="301"/>
        <v>964210313.32</v>
      </c>
      <c r="BB1353" s="12" t="e">
        <f t="shared" si="307"/>
        <v>#REF!</v>
      </c>
    </row>
    <row r="1354" spans="1:54">
      <c r="A1354" s="5" t="s">
        <v>2757</v>
      </c>
      <c r="B1354" s="5" t="s">
        <v>2758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294"/>
        <v>2778430926.25</v>
      </c>
      <c r="AF1354" s="9">
        <f t="shared" si="295"/>
        <v>2711403451.68</v>
      </c>
      <c r="AG1354" s="9">
        <f t="shared" si="296"/>
        <v>65446171.5300002</v>
      </c>
      <c r="AH1354" s="9">
        <f t="shared" si="297"/>
        <v>61583423.2400002</v>
      </c>
      <c r="AI1354" s="9">
        <f t="shared" si="298"/>
        <v>34301910.7400002</v>
      </c>
      <c r="AJ1354" s="12" t="e">
        <f>#REF!-A1354</f>
        <v>#REF!</v>
      </c>
      <c r="AK1354" s="16"/>
      <c r="AL1354" s="9">
        <f t="shared" si="302"/>
        <v>262597575.23</v>
      </c>
      <c r="AM1354" s="16"/>
      <c r="AN1354" s="16"/>
      <c r="AO1354" s="16"/>
      <c r="AP1354" s="16"/>
      <c r="AQ1354" s="12" t="e">
        <f>#REF!+#REF!+#REF!</f>
        <v>#REF!</v>
      </c>
      <c r="AR1354" s="12">
        <f t="shared" si="299"/>
        <v>-3413191.56</v>
      </c>
      <c r="AS1354" s="12" t="e">
        <f>#REF!-AU1354+#REF!+#REF!</f>
        <v>#REF!</v>
      </c>
      <c r="AT1354" s="12" t="e">
        <f>AS1354-VLOOKUP(A1354,[1]选股结果!$A$2:$BJ$3005,48,FALSE)*0.08</f>
        <v>#REF!</v>
      </c>
      <c r="AU1354" s="12">
        <f t="shared" si="303"/>
        <v>27281512.5</v>
      </c>
      <c r="AV1354" s="12" t="e">
        <f>#REF!+S1354+H1354</f>
        <v>#REF!</v>
      </c>
      <c r="AW1354" s="12" t="e">
        <f t="shared" si="304"/>
        <v>#REF!</v>
      </c>
      <c r="AX1354" s="12" t="e">
        <f t="shared" si="305"/>
        <v>#REF!</v>
      </c>
      <c r="AY1354" s="12" t="e">
        <f t="shared" si="306"/>
        <v>#REF!</v>
      </c>
      <c r="AZ1354" s="12">
        <f t="shared" si="300"/>
        <v>-2843279487.59</v>
      </c>
      <c r="BA1354" s="12">
        <f t="shared" si="301"/>
        <v>65446171.5300002</v>
      </c>
      <c r="BB1354" s="12" t="e">
        <f t="shared" si="307"/>
        <v>#REF!</v>
      </c>
    </row>
    <row r="1355" spans="1:54">
      <c r="A1355" s="5" t="s">
        <v>2759</v>
      </c>
      <c r="B1355" s="5" t="s">
        <v>2760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308">C1355</f>
        <v>2777144758.36</v>
      </c>
      <c r="AF1355" s="9">
        <f t="shared" ref="AF1355:AF1418" si="309">(G1355+O1355+P1355+Q1355+R1355)+S1355</f>
        <v>2593355638.68</v>
      </c>
      <c r="AG1355" s="9">
        <f t="shared" ref="AG1355:AG1418" si="310">AE1355-AF1355+T1355+V1355+W1355-X1355-Y1355+Z1355+AA1355</f>
        <v>365493720.66</v>
      </c>
      <c r="AH1355" s="9">
        <f t="shared" ref="AH1355:AH1418" si="311">AG1355+AB1355-AC1355</f>
        <v>369823102.71</v>
      </c>
      <c r="AI1355" s="9">
        <f t="shared" ref="AI1355:AI1418" si="312">AH1355-AD1355</f>
        <v>244371806.72</v>
      </c>
      <c r="AJ1355" s="12" t="e">
        <f>#REF!-A1355</f>
        <v>#REF!</v>
      </c>
      <c r="AK1355" s="16"/>
      <c r="AL1355" s="9">
        <f t="shared" si="302"/>
        <v>239768608.48</v>
      </c>
      <c r="AM1355" s="16"/>
      <c r="AN1355" s="16"/>
      <c r="AO1355" s="16"/>
      <c r="AP1355" s="16"/>
      <c r="AQ1355" s="12" t="e">
        <f>#REF!+#REF!+#REF!</f>
        <v>#REF!</v>
      </c>
      <c r="AR1355" s="12">
        <f t="shared" si="299"/>
        <v>-5522823.36</v>
      </c>
      <c r="AS1355" s="12" t="e">
        <f>#REF!-AU1355+#REF!+#REF!</f>
        <v>#REF!</v>
      </c>
      <c r="AT1355" s="12" t="e">
        <f>AS1355-VLOOKUP(A1355,[1]选股结果!$A$2:$BJ$3005,48,FALSE)*0.08</f>
        <v>#REF!</v>
      </c>
      <c r="AU1355" s="12">
        <f t="shared" si="303"/>
        <v>125451295.99</v>
      </c>
      <c r="AV1355" s="12" t="e">
        <f>#REF!+S1355+H1355</f>
        <v>#REF!</v>
      </c>
      <c r="AW1355" s="12" t="e">
        <f t="shared" si="304"/>
        <v>#REF!</v>
      </c>
      <c r="AX1355" s="12" t="e">
        <f t="shared" si="305"/>
        <v>#REF!</v>
      </c>
      <c r="AY1355" s="12" t="e">
        <f t="shared" si="306"/>
        <v>#REF!</v>
      </c>
      <c r="AZ1355" s="12">
        <f t="shared" si="300"/>
        <v>-2948744616.9</v>
      </c>
      <c r="BA1355" s="12">
        <f t="shared" si="301"/>
        <v>365493720.66</v>
      </c>
      <c r="BB1355" s="12" t="e">
        <f t="shared" si="307"/>
        <v>#REF!</v>
      </c>
    </row>
    <row r="1356" spans="1:54">
      <c r="A1356" s="5" t="s">
        <v>2761</v>
      </c>
      <c r="B1356" s="5" t="s">
        <v>2762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308"/>
        <v>2775895962.34</v>
      </c>
      <c r="AF1356" s="9">
        <f t="shared" si="309"/>
        <v>2733455955.82</v>
      </c>
      <c r="AG1356" s="9">
        <f t="shared" si="310"/>
        <v>54334460.2300005</v>
      </c>
      <c r="AH1356" s="9">
        <f t="shared" si="311"/>
        <v>81113095.9300005</v>
      </c>
      <c r="AI1356" s="9">
        <f t="shared" si="312"/>
        <v>70308023.4500005</v>
      </c>
      <c r="AJ1356" s="12" t="e">
        <f>#REF!-A1356</f>
        <v>#REF!</v>
      </c>
      <c r="AK1356" s="16"/>
      <c r="AL1356" s="9">
        <f t="shared" si="302"/>
        <v>118627706.98</v>
      </c>
      <c r="AM1356" s="16"/>
      <c r="AN1356" s="16"/>
      <c r="AO1356" s="16"/>
      <c r="AP1356" s="16"/>
      <c r="AQ1356" s="12" t="e">
        <f>#REF!+#REF!+#REF!</f>
        <v>#REF!</v>
      </c>
      <c r="AR1356" s="12">
        <f t="shared" si="299"/>
        <v>-27526167.46</v>
      </c>
      <c r="AS1356" s="12" t="e">
        <f>#REF!-AU1356+#REF!+#REF!</f>
        <v>#REF!</v>
      </c>
      <c r="AT1356" s="12" t="e">
        <f>AS1356-VLOOKUP(A1356,[1]选股结果!$A$2:$BJ$3005,48,FALSE)*0.08</f>
        <v>#REF!</v>
      </c>
      <c r="AU1356" s="12">
        <f t="shared" si="303"/>
        <v>10805072.48</v>
      </c>
      <c r="AV1356" s="12" t="e">
        <f>#REF!+S1356+H1356</f>
        <v>#REF!</v>
      </c>
      <c r="AW1356" s="12" t="e">
        <f t="shared" si="304"/>
        <v>#REF!</v>
      </c>
      <c r="AX1356" s="12" t="e">
        <f t="shared" si="305"/>
        <v>#REF!</v>
      </c>
      <c r="AY1356" s="12" t="e">
        <f t="shared" si="306"/>
        <v>#REF!</v>
      </c>
      <c r="AZ1356" s="12">
        <f t="shared" si="300"/>
        <v>-2835791944.01</v>
      </c>
      <c r="BA1356" s="12">
        <f t="shared" si="301"/>
        <v>54334460.2300005</v>
      </c>
      <c r="BB1356" s="12" t="e">
        <f t="shared" si="307"/>
        <v>#REF!</v>
      </c>
    </row>
    <row r="1357" spans="1:54">
      <c r="A1357" s="5" t="s">
        <v>2763</v>
      </c>
      <c r="B1357" s="5" t="s">
        <v>2764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308"/>
        <v>2774547669.97</v>
      </c>
      <c r="AF1357" s="9">
        <f t="shared" si="309"/>
        <v>2328834406.93</v>
      </c>
      <c r="AG1357" s="9">
        <f t="shared" si="310"/>
        <v>412608146.51</v>
      </c>
      <c r="AH1357" s="9">
        <f t="shared" si="311"/>
        <v>419403790.94</v>
      </c>
      <c r="AI1357" s="9">
        <f t="shared" si="312"/>
        <v>391459103.46</v>
      </c>
      <c r="AJ1357" s="12" t="e">
        <f>#REF!-A1357</f>
        <v>#REF!</v>
      </c>
      <c r="AK1357" s="16"/>
      <c r="AL1357" s="9">
        <f t="shared" si="302"/>
        <v>169164582.44</v>
      </c>
      <c r="AM1357" s="16"/>
      <c r="AN1357" s="16"/>
      <c r="AO1357" s="16"/>
      <c r="AP1357" s="16"/>
      <c r="AQ1357" s="12" t="e">
        <f>#REF!+#REF!+#REF!</f>
        <v>#REF!</v>
      </c>
      <c r="AR1357" s="12">
        <f t="shared" si="299"/>
        <v>-27049241.46</v>
      </c>
      <c r="AS1357" s="12" t="e">
        <f>#REF!-AU1357+#REF!+#REF!</f>
        <v>#REF!</v>
      </c>
      <c r="AT1357" s="12" t="e">
        <f>AS1357-VLOOKUP(A1357,[1]选股结果!$A$2:$BJ$3005,48,FALSE)*0.08</f>
        <v>#REF!</v>
      </c>
      <c r="AU1357" s="12">
        <f t="shared" si="303"/>
        <v>27944687.48</v>
      </c>
      <c r="AV1357" s="12" t="e">
        <f>#REF!+S1357+H1357</f>
        <v>#REF!</v>
      </c>
      <c r="AW1357" s="12" t="e">
        <f t="shared" si="304"/>
        <v>#REF!</v>
      </c>
      <c r="AX1357" s="12" t="e">
        <f t="shared" si="305"/>
        <v>#REF!</v>
      </c>
      <c r="AY1357" s="12" t="e">
        <f t="shared" si="306"/>
        <v>#REF!</v>
      </c>
      <c r="AZ1357" s="12">
        <f t="shared" si="300"/>
        <v>-2801764206.82</v>
      </c>
      <c r="BA1357" s="12">
        <f t="shared" si="301"/>
        <v>412608146.51</v>
      </c>
      <c r="BB1357" s="12" t="e">
        <f t="shared" si="307"/>
        <v>#REF!</v>
      </c>
    </row>
    <row r="1358" spans="1:54">
      <c r="A1358" s="5" t="s">
        <v>2765</v>
      </c>
      <c r="B1358" s="5" t="s">
        <v>2766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308"/>
        <v>2769145268.52</v>
      </c>
      <c r="AF1358" s="9">
        <f t="shared" si="309"/>
        <v>2478163546.9</v>
      </c>
      <c r="AG1358" s="9">
        <f t="shared" si="310"/>
        <v>302485142.039999</v>
      </c>
      <c r="AH1358" s="9">
        <f t="shared" si="311"/>
        <v>305139522.049999</v>
      </c>
      <c r="AI1358" s="9">
        <f t="shared" si="312"/>
        <v>224565678.639999</v>
      </c>
      <c r="AJ1358" s="12" t="e">
        <f>#REF!-A1358</f>
        <v>#REF!</v>
      </c>
      <c r="AK1358" s="16"/>
      <c r="AL1358" s="9">
        <f t="shared" si="302"/>
        <v>1566401476</v>
      </c>
      <c r="AM1358" s="16"/>
      <c r="AN1358" s="16"/>
      <c r="AO1358" s="16"/>
      <c r="AP1358" s="16"/>
      <c r="AQ1358" s="12" t="e">
        <f>#REF!+#REF!+#REF!</f>
        <v>#REF!</v>
      </c>
      <c r="AR1358" s="12">
        <f t="shared" si="299"/>
        <v>-7180020.25</v>
      </c>
      <c r="AS1358" s="12" t="e">
        <f>#REF!-AU1358+#REF!+#REF!</f>
        <v>#REF!</v>
      </c>
      <c r="AT1358" s="12" t="e">
        <f>AS1358-VLOOKUP(A1358,[1]选股结果!$A$2:$BJ$3005,48,FALSE)*0.08</f>
        <v>#REF!</v>
      </c>
      <c r="AU1358" s="12">
        <f t="shared" si="303"/>
        <v>80573843.41</v>
      </c>
      <c r="AV1358" s="12" t="e">
        <f>#REF!+S1358+H1358</f>
        <v>#REF!</v>
      </c>
      <c r="AW1358" s="12" t="e">
        <f t="shared" si="304"/>
        <v>#REF!</v>
      </c>
      <c r="AX1358" s="12" t="e">
        <f t="shared" si="305"/>
        <v>#REF!</v>
      </c>
      <c r="AY1358" s="12" t="e">
        <f t="shared" si="306"/>
        <v>#REF!</v>
      </c>
      <c r="AZ1358" s="12">
        <f t="shared" si="300"/>
        <v>-2439727922.68</v>
      </c>
      <c r="BA1358" s="12">
        <f t="shared" si="301"/>
        <v>302485142.039999</v>
      </c>
      <c r="BB1358" s="12" t="e">
        <f t="shared" si="307"/>
        <v>#REF!</v>
      </c>
    </row>
    <row r="1359" spans="1:54">
      <c r="A1359" s="5" t="s">
        <v>2767</v>
      </c>
      <c r="B1359" s="5" t="s">
        <v>2768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308"/>
        <v>2764849935.25</v>
      </c>
      <c r="AF1359" s="9">
        <f t="shared" si="309"/>
        <v>2715801091.04</v>
      </c>
      <c r="AG1359" s="9">
        <f t="shared" si="310"/>
        <v>48799981.47</v>
      </c>
      <c r="AH1359" s="9">
        <f t="shared" si="311"/>
        <v>52087326.61</v>
      </c>
      <c r="AI1359" s="9">
        <f t="shared" si="312"/>
        <v>48830104.11</v>
      </c>
      <c r="AJ1359" s="12" t="e">
        <f>#REF!-A1359</f>
        <v>#REF!</v>
      </c>
      <c r="AK1359" s="16"/>
      <c r="AL1359" s="9">
        <f t="shared" si="302"/>
        <v>143876320.89</v>
      </c>
      <c r="AM1359" s="16"/>
      <c r="AN1359" s="16"/>
      <c r="AO1359" s="16"/>
      <c r="AP1359" s="16"/>
      <c r="AQ1359" s="12" t="e">
        <f>#REF!+#REF!+#REF!</f>
        <v>#REF!</v>
      </c>
      <c r="AR1359" s="12">
        <f t="shared" si="299"/>
        <v>-3881662.53</v>
      </c>
      <c r="AS1359" s="12" t="e">
        <f>#REF!-AU1359+#REF!+#REF!</f>
        <v>#REF!</v>
      </c>
      <c r="AT1359" s="12" t="e">
        <f>AS1359-VLOOKUP(A1359,[1]选股结果!$A$2:$BJ$3005,48,FALSE)*0.08</f>
        <v>#REF!</v>
      </c>
      <c r="AU1359" s="12">
        <f t="shared" si="303"/>
        <v>3257222.5</v>
      </c>
      <c r="AV1359" s="12" t="e">
        <f>#REF!+S1359+H1359</f>
        <v>#REF!</v>
      </c>
      <c r="AW1359" s="12" t="e">
        <f t="shared" si="304"/>
        <v>#REF!</v>
      </c>
      <c r="AX1359" s="12" t="e">
        <f t="shared" si="305"/>
        <v>#REF!</v>
      </c>
      <c r="AY1359" s="12" t="e">
        <f t="shared" si="306"/>
        <v>#REF!</v>
      </c>
      <c r="AZ1359" s="12">
        <f t="shared" si="300"/>
        <v>-2773687124.4</v>
      </c>
      <c r="BA1359" s="12">
        <f t="shared" si="301"/>
        <v>48799981.47</v>
      </c>
      <c r="BB1359" s="12" t="e">
        <f t="shared" si="307"/>
        <v>#REF!</v>
      </c>
    </row>
    <row r="1360" spans="1:54">
      <c r="A1360" s="5" t="s">
        <v>2769</v>
      </c>
      <c r="B1360" s="5" t="s">
        <v>2770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308"/>
        <v>2763945449.53</v>
      </c>
      <c r="AF1360" s="9">
        <f t="shared" si="309"/>
        <v>2599597655.88</v>
      </c>
      <c r="AG1360" s="9">
        <f t="shared" si="310"/>
        <v>322213136.18</v>
      </c>
      <c r="AH1360" s="9">
        <f t="shared" si="311"/>
        <v>285017888.31</v>
      </c>
      <c r="AI1360" s="9">
        <f t="shared" si="312"/>
        <v>211929221.46</v>
      </c>
      <c r="AJ1360" s="12" t="e">
        <f>#REF!-A1360</f>
        <v>#REF!</v>
      </c>
      <c r="AK1360" s="16"/>
      <c r="AL1360" s="9">
        <f t="shared" si="302"/>
        <v>425804023.87</v>
      </c>
      <c r="AM1360" s="16"/>
      <c r="AN1360" s="16"/>
      <c r="AO1360" s="16"/>
      <c r="AP1360" s="16"/>
      <c r="AQ1360" s="12" t="e">
        <f>#REF!+#REF!+#REF!</f>
        <v>#REF!</v>
      </c>
      <c r="AR1360" s="12">
        <f t="shared" si="299"/>
        <v>-16640742.7</v>
      </c>
      <c r="AS1360" s="12" t="e">
        <f>#REF!-AU1360+#REF!+#REF!</f>
        <v>#REF!</v>
      </c>
      <c r="AT1360" s="12" t="e">
        <f>AS1360-VLOOKUP(A1360,[1]选股结果!$A$2:$BJ$3005,48,FALSE)*0.08</f>
        <v>#REF!</v>
      </c>
      <c r="AU1360" s="12">
        <f t="shared" si="303"/>
        <v>73088666.85</v>
      </c>
      <c r="AV1360" s="12" t="e">
        <f>#REF!+S1360+H1360</f>
        <v>#REF!</v>
      </c>
      <c r="AW1360" s="12" t="e">
        <f t="shared" si="304"/>
        <v>#REF!</v>
      </c>
      <c r="AX1360" s="12" t="e">
        <f t="shared" si="305"/>
        <v>#REF!</v>
      </c>
      <c r="AY1360" s="12" t="e">
        <f t="shared" si="306"/>
        <v>#REF!</v>
      </c>
      <c r="AZ1360" s="12">
        <f t="shared" si="300"/>
        <v>-3552719776.77</v>
      </c>
      <c r="BA1360" s="12">
        <f t="shared" si="301"/>
        <v>322213136.18</v>
      </c>
      <c r="BB1360" s="12" t="e">
        <f t="shared" si="307"/>
        <v>#REF!</v>
      </c>
    </row>
    <row r="1361" spans="1:54">
      <c r="A1361" s="5" t="s">
        <v>2771</v>
      </c>
      <c r="B1361" s="5" t="s">
        <v>2772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308"/>
        <v>2760610205.38</v>
      </c>
      <c r="AF1361" s="9">
        <f t="shared" si="309"/>
        <v>2550166312.07</v>
      </c>
      <c r="AG1361" s="9">
        <f t="shared" si="310"/>
        <v>226110611.56</v>
      </c>
      <c r="AH1361" s="9">
        <f t="shared" si="311"/>
        <v>226627198.11</v>
      </c>
      <c r="AI1361" s="9">
        <f t="shared" si="312"/>
        <v>212021514.23</v>
      </c>
      <c r="AJ1361" s="12" t="e">
        <f>#REF!-A1361</f>
        <v>#REF!</v>
      </c>
      <c r="AK1361" s="16"/>
      <c r="AL1361" s="9">
        <f t="shared" si="302"/>
        <v>480239459.82</v>
      </c>
      <c r="AM1361" s="16"/>
      <c r="AN1361" s="16"/>
      <c r="AO1361" s="16"/>
      <c r="AP1361" s="16"/>
      <c r="AQ1361" s="12" t="e">
        <f>#REF!+#REF!+#REF!</f>
        <v>#REF!</v>
      </c>
      <c r="AR1361" s="12">
        <f t="shared" si="299"/>
        <v>-1298643.71</v>
      </c>
      <c r="AS1361" s="12" t="e">
        <f>#REF!-AU1361+#REF!+#REF!</f>
        <v>#REF!</v>
      </c>
      <c r="AT1361" s="12" t="e">
        <f>AS1361-VLOOKUP(A1361,[1]选股结果!$A$2:$BJ$3005,48,FALSE)*0.08</f>
        <v>#REF!</v>
      </c>
      <c r="AU1361" s="12">
        <f t="shared" si="303"/>
        <v>14605683.88</v>
      </c>
      <c r="AV1361" s="12" t="e">
        <f>#REF!+S1361+H1361</f>
        <v>#REF!</v>
      </c>
      <c r="AW1361" s="12" t="e">
        <f t="shared" si="304"/>
        <v>#REF!</v>
      </c>
      <c r="AX1361" s="12" t="e">
        <f t="shared" si="305"/>
        <v>#REF!</v>
      </c>
      <c r="AY1361" s="12" t="e">
        <f t="shared" si="306"/>
        <v>#REF!</v>
      </c>
      <c r="AZ1361" s="12">
        <f t="shared" si="300"/>
        <v>-2798198945.82</v>
      </c>
      <c r="BA1361" s="12">
        <f t="shared" si="301"/>
        <v>226110611.56</v>
      </c>
      <c r="BB1361" s="12" t="e">
        <f t="shared" si="307"/>
        <v>#REF!</v>
      </c>
    </row>
    <row r="1362" spans="1:54">
      <c r="A1362" s="5" t="s">
        <v>2773</v>
      </c>
      <c r="B1362" s="5" t="s">
        <v>2774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308"/>
        <v>2760606295.22</v>
      </c>
      <c r="AF1362" s="9">
        <f t="shared" si="309"/>
        <v>2702200684.29</v>
      </c>
      <c r="AG1362" s="9">
        <f t="shared" si="310"/>
        <v>49908689.8599998</v>
      </c>
      <c r="AH1362" s="9">
        <f t="shared" si="311"/>
        <v>49289164.0499998</v>
      </c>
      <c r="AI1362" s="9">
        <f t="shared" si="312"/>
        <v>42049986.8999998</v>
      </c>
      <c r="AJ1362" s="12" t="e">
        <f>#REF!-A1362</f>
        <v>#REF!</v>
      </c>
      <c r="AK1362" s="16"/>
      <c r="AL1362" s="9">
        <f t="shared" si="302"/>
        <v>132065473.23</v>
      </c>
      <c r="AM1362" s="16"/>
      <c r="AN1362" s="16"/>
      <c r="AO1362" s="16"/>
      <c r="AP1362" s="16"/>
      <c r="AQ1362" s="12" t="e">
        <f>#REF!+#REF!+#REF!</f>
        <v>#REF!</v>
      </c>
      <c r="AR1362" s="12">
        <f t="shared" si="299"/>
        <v>-538615.93</v>
      </c>
      <c r="AS1362" s="12" t="e">
        <f>#REF!-AU1362+#REF!+#REF!</f>
        <v>#REF!</v>
      </c>
      <c r="AT1362" s="12" t="e">
        <f>AS1362-VLOOKUP(A1362,[1]选股结果!$A$2:$BJ$3005,48,FALSE)*0.08</f>
        <v>#REF!</v>
      </c>
      <c r="AU1362" s="12">
        <f t="shared" si="303"/>
        <v>7239177.15000001</v>
      </c>
      <c r="AV1362" s="12" t="e">
        <f>#REF!+S1362+H1362</f>
        <v>#REF!</v>
      </c>
      <c r="AW1362" s="12" t="e">
        <f t="shared" si="304"/>
        <v>#REF!</v>
      </c>
      <c r="AX1362" s="12" t="e">
        <f t="shared" si="305"/>
        <v>#REF!</v>
      </c>
      <c r="AY1362" s="12" t="e">
        <f t="shared" si="306"/>
        <v>#REF!</v>
      </c>
      <c r="AZ1362" s="12">
        <f t="shared" si="300"/>
        <v>-2773662687.37</v>
      </c>
      <c r="BA1362" s="12">
        <f t="shared" si="301"/>
        <v>49908689.8599998</v>
      </c>
      <c r="BB1362" s="12" t="e">
        <f t="shared" si="307"/>
        <v>#REF!</v>
      </c>
    </row>
    <row r="1363" spans="1:54">
      <c r="A1363" s="5" t="s">
        <v>2775</v>
      </c>
      <c r="B1363" s="5" t="s">
        <v>2776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308"/>
        <v>2757165803.14</v>
      </c>
      <c r="AF1363" s="9">
        <f t="shared" si="309"/>
        <v>2526070478.29</v>
      </c>
      <c r="AG1363" s="9">
        <f t="shared" si="310"/>
        <v>277580191.629999</v>
      </c>
      <c r="AH1363" s="9">
        <f t="shared" si="311"/>
        <v>278343853.419999</v>
      </c>
      <c r="AI1363" s="9">
        <f t="shared" si="312"/>
        <v>261829053.489999</v>
      </c>
      <c r="AJ1363" s="12" t="e">
        <f>#REF!-A1363</f>
        <v>#REF!</v>
      </c>
      <c r="AK1363" s="16"/>
      <c r="AL1363" s="9">
        <f t="shared" si="302"/>
        <v>1126612739.15</v>
      </c>
      <c r="AM1363" s="16"/>
      <c r="AN1363" s="16"/>
      <c r="AO1363" s="16"/>
      <c r="AP1363" s="16"/>
      <c r="AQ1363" s="12" t="e">
        <f>#REF!+#REF!+#REF!</f>
        <v>#REF!</v>
      </c>
      <c r="AR1363" s="12">
        <f t="shared" si="299"/>
        <v>-3088912.54</v>
      </c>
      <c r="AS1363" s="12" t="e">
        <f>#REF!-AU1363+#REF!+#REF!</f>
        <v>#REF!</v>
      </c>
      <c r="AT1363" s="12" t="e">
        <f>AS1363-VLOOKUP(A1363,[1]选股结果!$A$2:$BJ$3005,48,FALSE)*0.08</f>
        <v>#REF!</v>
      </c>
      <c r="AU1363" s="12">
        <f t="shared" si="303"/>
        <v>16514799.93</v>
      </c>
      <c r="AV1363" s="12" t="e">
        <f>#REF!+S1363+H1363</f>
        <v>#REF!</v>
      </c>
      <c r="AW1363" s="12" t="e">
        <f t="shared" si="304"/>
        <v>#REF!</v>
      </c>
      <c r="AX1363" s="12" t="e">
        <f t="shared" si="305"/>
        <v>#REF!</v>
      </c>
      <c r="AY1363" s="12" t="e">
        <f t="shared" si="306"/>
        <v>#REF!</v>
      </c>
      <c r="AZ1363" s="12">
        <f t="shared" si="300"/>
        <v>-2735781352.63</v>
      </c>
      <c r="BA1363" s="12">
        <f t="shared" si="301"/>
        <v>277580191.629999</v>
      </c>
      <c r="BB1363" s="12" t="e">
        <f t="shared" si="307"/>
        <v>#REF!</v>
      </c>
    </row>
    <row r="1364" spans="1:54">
      <c r="A1364" s="5" t="s">
        <v>2777</v>
      </c>
      <c r="B1364" s="5" t="s">
        <v>2778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308"/>
        <v>2756580552.24</v>
      </c>
      <c r="AF1364" s="9">
        <f t="shared" si="309"/>
        <v>2728594606.72</v>
      </c>
      <c r="AG1364" s="9">
        <f t="shared" si="310"/>
        <v>24217489.2999995</v>
      </c>
      <c r="AH1364" s="9">
        <f t="shared" si="311"/>
        <v>16333390.0799995</v>
      </c>
      <c r="AI1364" s="9">
        <f t="shared" si="312"/>
        <v>4004090.6999995</v>
      </c>
      <c r="AJ1364" s="12" t="e">
        <f>#REF!-A1364</f>
        <v>#REF!</v>
      </c>
      <c r="AK1364" s="16"/>
      <c r="AL1364" s="9">
        <f t="shared" si="302"/>
        <v>468687708.48</v>
      </c>
      <c r="AM1364" s="16"/>
      <c r="AN1364" s="16"/>
      <c r="AO1364" s="16"/>
      <c r="AP1364" s="16"/>
      <c r="AQ1364" s="12" t="e">
        <f>#REF!+#REF!+#REF!</f>
        <v>#REF!</v>
      </c>
      <c r="AR1364" s="12">
        <f t="shared" si="299"/>
        <v>-55441.07</v>
      </c>
      <c r="AS1364" s="12" t="e">
        <f>#REF!-AU1364+#REF!+#REF!</f>
        <v>#REF!</v>
      </c>
      <c r="AT1364" s="12" t="e">
        <f>AS1364-VLOOKUP(A1364,[1]选股结果!$A$2:$BJ$3005,48,FALSE)*0.08</f>
        <v>#REF!</v>
      </c>
      <c r="AU1364" s="12">
        <f t="shared" si="303"/>
        <v>12329299.38</v>
      </c>
      <c r="AV1364" s="12" t="e">
        <f>#REF!+S1364+H1364</f>
        <v>#REF!</v>
      </c>
      <c r="AW1364" s="12" t="e">
        <f t="shared" si="304"/>
        <v>#REF!</v>
      </c>
      <c r="AX1364" s="12" t="e">
        <f t="shared" si="305"/>
        <v>#REF!</v>
      </c>
      <c r="AY1364" s="12" t="e">
        <f t="shared" si="306"/>
        <v>#REF!</v>
      </c>
      <c r="AZ1364" s="12">
        <f t="shared" si="300"/>
        <v>-2844455654.33</v>
      </c>
      <c r="BA1364" s="12">
        <f t="shared" si="301"/>
        <v>24217489.2999995</v>
      </c>
      <c r="BB1364" s="12" t="e">
        <f t="shared" si="307"/>
        <v>#REF!</v>
      </c>
    </row>
    <row r="1365" spans="1:54">
      <c r="A1365" s="5" t="s">
        <v>2779</v>
      </c>
      <c r="B1365" s="5" t="s">
        <v>2780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308"/>
        <v>2752703459.92</v>
      </c>
      <c r="AF1365" s="9">
        <f t="shared" si="309"/>
        <v>2733680532.68</v>
      </c>
      <c r="AG1365" s="9">
        <f t="shared" si="310"/>
        <v>58364722.6800007</v>
      </c>
      <c r="AH1365" s="9">
        <f t="shared" si="311"/>
        <v>56034363.7800007</v>
      </c>
      <c r="AI1365" s="9">
        <f t="shared" si="312"/>
        <v>43679319.5100007</v>
      </c>
      <c r="AJ1365" s="12" t="e">
        <f>#REF!-A1365</f>
        <v>#REF!</v>
      </c>
      <c r="AK1365" s="16"/>
      <c r="AL1365" s="9">
        <f t="shared" si="302"/>
        <v>433292650.69</v>
      </c>
      <c r="AM1365" s="16"/>
      <c r="AN1365" s="16"/>
      <c r="AO1365" s="16"/>
      <c r="AP1365" s="16"/>
      <c r="AQ1365" s="12" t="e">
        <f>#REF!+#REF!+#REF!</f>
        <v>#REF!</v>
      </c>
      <c r="AR1365" s="12">
        <f t="shared" si="299"/>
        <v>-983192.93</v>
      </c>
      <c r="AS1365" s="12" t="e">
        <f>#REF!-AU1365+#REF!+#REF!</f>
        <v>#REF!</v>
      </c>
      <c r="AT1365" s="12" t="e">
        <f>AS1365-VLOOKUP(A1365,[1]选股结果!$A$2:$BJ$3005,48,FALSE)*0.08</f>
        <v>#REF!</v>
      </c>
      <c r="AU1365" s="12">
        <f t="shared" si="303"/>
        <v>12355044.27</v>
      </c>
      <c r="AV1365" s="12" t="e">
        <f>#REF!+S1365+H1365</f>
        <v>#REF!</v>
      </c>
      <c r="AW1365" s="12" t="e">
        <f t="shared" si="304"/>
        <v>#REF!</v>
      </c>
      <c r="AX1365" s="12" t="e">
        <f t="shared" si="305"/>
        <v>#REF!</v>
      </c>
      <c r="AY1365" s="12" t="e">
        <f t="shared" si="306"/>
        <v>#REF!</v>
      </c>
      <c r="AZ1365" s="12">
        <f t="shared" si="300"/>
        <v>-2775310678.99</v>
      </c>
      <c r="BA1365" s="12">
        <f t="shared" si="301"/>
        <v>58364722.6800007</v>
      </c>
      <c r="BB1365" s="12" t="e">
        <f t="shared" si="307"/>
        <v>#REF!</v>
      </c>
    </row>
    <row r="1366" spans="1:54">
      <c r="A1366" s="5" t="s">
        <v>2781</v>
      </c>
      <c r="B1366" s="5" t="s">
        <v>2782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308"/>
        <v>2747381812.72</v>
      </c>
      <c r="AF1366" s="9">
        <f t="shared" si="309"/>
        <v>5127420020.94</v>
      </c>
      <c r="AG1366" s="9">
        <f t="shared" si="310"/>
        <v>-1771020003.94</v>
      </c>
      <c r="AH1366" s="9">
        <f t="shared" si="311"/>
        <v>-1771061313.02</v>
      </c>
      <c r="AI1366" s="9">
        <f t="shared" si="312"/>
        <v>-1180277009.24</v>
      </c>
      <c r="AJ1366" s="12" t="e">
        <f>#REF!-A1366</f>
        <v>#REF!</v>
      </c>
      <c r="AK1366" s="16"/>
      <c r="AL1366" s="9">
        <f t="shared" si="302"/>
        <v>184945996.3</v>
      </c>
      <c r="AM1366" s="16"/>
      <c r="AN1366" s="16"/>
      <c r="AO1366" s="16"/>
      <c r="AP1366" s="16"/>
      <c r="AQ1366" s="12" t="e">
        <f>#REF!+#REF!+#REF!</f>
        <v>#REF!</v>
      </c>
      <c r="AR1366" s="12">
        <f t="shared" si="299"/>
        <v>-471313</v>
      </c>
      <c r="AS1366" s="12" t="e">
        <f>#REF!-AU1366+#REF!+#REF!</f>
        <v>#REF!</v>
      </c>
      <c r="AT1366" s="12" t="e">
        <f>AS1366-VLOOKUP(A1366,[1]选股结果!$A$2:$BJ$3005,48,FALSE)*0.08</f>
        <v>#REF!</v>
      </c>
      <c r="AU1366" s="12">
        <f t="shared" si="303"/>
        <v>-590784303.78</v>
      </c>
      <c r="AV1366" s="12" t="e">
        <f>#REF!+S1366+H1366</f>
        <v>#REF!</v>
      </c>
      <c r="AW1366" s="12" t="e">
        <f t="shared" si="304"/>
        <v>#REF!</v>
      </c>
      <c r="AX1366" s="12" t="e">
        <f t="shared" si="305"/>
        <v>#REF!</v>
      </c>
      <c r="AY1366" s="12" t="e">
        <f t="shared" si="306"/>
        <v>#REF!</v>
      </c>
      <c r="AZ1366" s="12">
        <f t="shared" si="300"/>
        <v>-2467044228.49</v>
      </c>
      <c r="BA1366" s="12">
        <f t="shared" si="301"/>
        <v>-1771020003.94</v>
      </c>
      <c r="BB1366" s="12" t="e">
        <f t="shared" si="307"/>
        <v>#REF!</v>
      </c>
    </row>
    <row r="1367" spans="1:54">
      <c r="A1367" s="5" t="s">
        <v>2783</v>
      </c>
      <c r="B1367" s="5" t="s">
        <v>2784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308"/>
        <v>2746245130.94</v>
      </c>
      <c r="AF1367" s="9">
        <f t="shared" si="309"/>
        <v>2641970952.49</v>
      </c>
      <c r="AG1367" s="9">
        <f t="shared" si="310"/>
        <v>112283521.74</v>
      </c>
      <c r="AH1367" s="9">
        <f t="shared" si="311"/>
        <v>112251142.24</v>
      </c>
      <c r="AI1367" s="9">
        <f t="shared" si="312"/>
        <v>82831157.34</v>
      </c>
      <c r="AJ1367" s="12" t="e">
        <f>#REF!-A1367</f>
        <v>#REF!</v>
      </c>
      <c r="AK1367" s="16"/>
      <c r="AL1367" s="9">
        <f t="shared" si="302"/>
        <v>155767737.2</v>
      </c>
      <c r="AM1367" s="16"/>
      <c r="AN1367" s="16"/>
      <c r="AO1367" s="16"/>
      <c r="AP1367" s="16"/>
      <c r="AQ1367" s="12" t="e">
        <f>#REF!+#REF!+#REF!</f>
        <v>#REF!</v>
      </c>
      <c r="AR1367" s="12">
        <f t="shared" si="299"/>
        <v>-5092.7</v>
      </c>
      <c r="AS1367" s="12" t="e">
        <f>#REF!-AU1367+#REF!+#REF!</f>
        <v>#REF!</v>
      </c>
      <c r="AT1367" s="12" t="e">
        <f>AS1367-VLOOKUP(A1367,[1]选股结果!$A$2:$BJ$3005,48,FALSE)*0.08</f>
        <v>#REF!</v>
      </c>
      <c r="AU1367" s="12">
        <f t="shared" si="303"/>
        <v>29419984.9</v>
      </c>
      <c r="AV1367" s="12" t="e">
        <f>#REF!+S1367+H1367</f>
        <v>#REF!</v>
      </c>
      <c r="AW1367" s="12" t="e">
        <f t="shared" si="304"/>
        <v>#REF!</v>
      </c>
      <c r="AX1367" s="12" t="e">
        <f t="shared" si="305"/>
        <v>#REF!</v>
      </c>
      <c r="AY1367" s="12" t="e">
        <f t="shared" si="306"/>
        <v>#REF!</v>
      </c>
      <c r="AZ1367" s="12">
        <f t="shared" si="300"/>
        <v>-2770522163.41</v>
      </c>
      <c r="BA1367" s="12">
        <f t="shared" si="301"/>
        <v>112283521.74</v>
      </c>
      <c r="BB1367" s="12" t="e">
        <f t="shared" si="307"/>
        <v>#REF!</v>
      </c>
    </row>
    <row r="1368" spans="1:54">
      <c r="A1368" s="5" t="s">
        <v>2785</v>
      </c>
      <c r="B1368" s="5" t="s">
        <v>2786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308"/>
        <v>2738821996.93</v>
      </c>
      <c r="AF1368" s="9">
        <f t="shared" si="309"/>
        <v>2398628857.26</v>
      </c>
      <c r="AG1368" s="9">
        <f t="shared" si="310"/>
        <v>362264341.81</v>
      </c>
      <c r="AH1368" s="9">
        <f t="shared" si="311"/>
        <v>322614550.87</v>
      </c>
      <c r="AI1368" s="9">
        <f t="shared" si="312"/>
        <v>235674529.8</v>
      </c>
      <c r="AJ1368" s="12" t="e">
        <f>#REF!-A1368</f>
        <v>#REF!</v>
      </c>
      <c r="AK1368" s="16"/>
      <c r="AL1368" s="9">
        <f t="shared" si="302"/>
        <v>172610879.57</v>
      </c>
      <c r="AM1368" s="16"/>
      <c r="AN1368" s="16"/>
      <c r="AO1368" s="16"/>
      <c r="AP1368" s="16"/>
      <c r="AQ1368" s="12" t="e">
        <f>#REF!+#REF!+#REF!</f>
        <v>#REF!</v>
      </c>
      <c r="AR1368" s="12">
        <f t="shared" si="299"/>
        <v>-1376517.69</v>
      </c>
      <c r="AS1368" s="12" t="e">
        <f>#REF!-AU1368+#REF!+#REF!</f>
        <v>#REF!</v>
      </c>
      <c r="AT1368" s="12" t="e">
        <f>AS1368-VLOOKUP(A1368,[1]选股结果!$A$2:$BJ$3005,48,FALSE)*0.08</f>
        <v>#REF!</v>
      </c>
      <c r="AU1368" s="12">
        <f t="shared" si="303"/>
        <v>86940021.07</v>
      </c>
      <c r="AV1368" s="12" t="e">
        <f>#REF!+S1368+H1368</f>
        <v>#REF!</v>
      </c>
      <c r="AW1368" s="12" t="e">
        <f t="shared" si="304"/>
        <v>#REF!</v>
      </c>
      <c r="AX1368" s="12" t="e">
        <f t="shared" si="305"/>
        <v>#REF!</v>
      </c>
      <c r="AY1368" s="12" t="e">
        <f t="shared" si="306"/>
        <v>#REF!</v>
      </c>
      <c r="AZ1368" s="12">
        <f t="shared" si="300"/>
        <v>-2853490246.98</v>
      </c>
      <c r="BA1368" s="12">
        <f t="shared" si="301"/>
        <v>362264341.81</v>
      </c>
      <c r="BB1368" s="12" t="e">
        <f t="shared" si="307"/>
        <v>#REF!</v>
      </c>
    </row>
    <row r="1369" spans="1:54">
      <c r="A1369" s="5" t="s">
        <v>2787</v>
      </c>
      <c r="B1369" s="5" t="s">
        <v>2788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308"/>
        <v>2736244886.91</v>
      </c>
      <c r="AF1369" s="9">
        <f t="shared" si="309"/>
        <v>2643946131.36</v>
      </c>
      <c r="AG1369" s="9">
        <f t="shared" si="310"/>
        <v>69628898.1899997</v>
      </c>
      <c r="AH1369" s="9">
        <f t="shared" si="311"/>
        <v>76997913.6099997</v>
      </c>
      <c r="AI1369" s="9">
        <f t="shared" si="312"/>
        <v>76883766.7499997</v>
      </c>
      <c r="AJ1369" s="12" t="e">
        <f>#REF!-A1369</f>
        <v>#REF!</v>
      </c>
      <c r="AK1369" s="16"/>
      <c r="AL1369" s="9">
        <f t="shared" si="302"/>
        <v>164926705.56</v>
      </c>
      <c r="AM1369" s="16"/>
      <c r="AN1369" s="16"/>
      <c r="AO1369" s="16"/>
      <c r="AP1369" s="16"/>
      <c r="AQ1369" s="12" t="e">
        <f>#REF!+#REF!+#REF!</f>
        <v>#REF!</v>
      </c>
      <c r="AR1369" s="12">
        <f t="shared" si="299"/>
        <v>-16982200.76</v>
      </c>
      <c r="AS1369" s="12" t="e">
        <f>#REF!-AU1369+#REF!+#REF!</f>
        <v>#REF!</v>
      </c>
      <c r="AT1369" s="12" t="e">
        <f>AS1369-VLOOKUP(A1369,[1]选股结果!$A$2:$BJ$3005,48,FALSE)*0.08</f>
        <v>#REF!</v>
      </c>
      <c r="AU1369" s="12">
        <f t="shared" si="303"/>
        <v>114146.859999999</v>
      </c>
      <c r="AV1369" s="12" t="e">
        <f>#REF!+S1369+H1369</f>
        <v>#REF!</v>
      </c>
      <c r="AW1369" s="12" t="e">
        <f t="shared" si="304"/>
        <v>#REF!</v>
      </c>
      <c r="AX1369" s="12" t="e">
        <f t="shared" si="305"/>
        <v>#REF!</v>
      </c>
      <c r="AY1369" s="12" t="e">
        <f t="shared" si="306"/>
        <v>#REF!</v>
      </c>
      <c r="AZ1369" s="12">
        <f t="shared" si="300"/>
        <v>-2890021924.29</v>
      </c>
      <c r="BA1369" s="12">
        <f t="shared" si="301"/>
        <v>69628898.1899997</v>
      </c>
      <c r="BB1369" s="12" t="e">
        <f t="shared" si="307"/>
        <v>#REF!</v>
      </c>
    </row>
    <row r="1370" spans="1:54">
      <c r="A1370" s="5" t="s">
        <v>2789</v>
      </c>
      <c r="B1370" s="5" t="s">
        <v>2790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308"/>
        <v>2733778003.55</v>
      </c>
      <c r="AF1370" s="9">
        <f t="shared" si="309"/>
        <v>2418279770.65</v>
      </c>
      <c r="AG1370" s="9">
        <f t="shared" si="310"/>
        <v>318455829.95</v>
      </c>
      <c r="AH1370" s="9">
        <f t="shared" si="311"/>
        <v>313425949.51</v>
      </c>
      <c r="AI1370" s="9">
        <f t="shared" si="312"/>
        <v>266107587.84</v>
      </c>
      <c r="AJ1370" s="12" t="e">
        <f>#REF!-A1370</f>
        <v>#REF!</v>
      </c>
      <c r="AK1370" s="16"/>
      <c r="AL1370" s="9">
        <f t="shared" si="302"/>
        <v>67747603.47</v>
      </c>
      <c r="AM1370" s="16"/>
      <c r="AN1370" s="16"/>
      <c r="AO1370" s="16"/>
      <c r="AP1370" s="16"/>
      <c r="AQ1370" s="12" t="e">
        <f>#REF!+#REF!+#REF!</f>
        <v>#REF!</v>
      </c>
      <c r="AR1370" s="12">
        <f t="shared" si="299"/>
        <v>-172066.63</v>
      </c>
      <c r="AS1370" s="12" t="e">
        <f>#REF!-AU1370+#REF!+#REF!</f>
        <v>#REF!</v>
      </c>
      <c r="AT1370" s="12" t="e">
        <f>AS1370-VLOOKUP(A1370,[1]选股结果!$A$2:$BJ$3005,48,FALSE)*0.08</f>
        <v>#REF!</v>
      </c>
      <c r="AU1370" s="12">
        <f t="shared" si="303"/>
        <v>47318361.67</v>
      </c>
      <c r="AV1370" s="12" t="e">
        <f>#REF!+S1370+H1370</f>
        <v>#REF!</v>
      </c>
      <c r="AW1370" s="12" t="e">
        <f t="shared" si="304"/>
        <v>#REF!</v>
      </c>
      <c r="AX1370" s="12" t="e">
        <f t="shared" si="305"/>
        <v>#REF!</v>
      </c>
      <c r="AY1370" s="12" t="e">
        <f t="shared" si="306"/>
        <v>#REF!</v>
      </c>
      <c r="AZ1370" s="12">
        <f t="shared" si="300"/>
        <v>-2794873108.4</v>
      </c>
      <c r="BA1370" s="12">
        <f t="shared" si="301"/>
        <v>318455829.95</v>
      </c>
      <c r="BB1370" s="12" t="e">
        <f t="shared" si="307"/>
        <v>#REF!</v>
      </c>
    </row>
    <row r="1371" spans="1:54">
      <c r="A1371" s="5" t="s">
        <v>2791</v>
      </c>
      <c r="B1371" s="5" t="s">
        <v>2792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308"/>
        <v>2733447789.01</v>
      </c>
      <c r="AF1371" s="9">
        <f t="shared" si="309"/>
        <v>4302989896.17</v>
      </c>
      <c r="AG1371" s="9">
        <f t="shared" si="310"/>
        <v>-1807577677.14</v>
      </c>
      <c r="AH1371" s="9">
        <f t="shared" si="311"/>
        <v>-1807982223.25</v>
      </c>
      <c r="AI1371" s="9">
        <f t="shared" si="312"/>
        <v>-1499109374.92</v>
      </c>
      <c r="AJ1371" s="12" t="e">
        <f>#REF!-A1371</f>
        <v>#REF!</v>
      </c>
      <c r="AK1371" s="16"/>
      <c r="AL1371" s="9">
        <f t="shared" si="302"/>
        <v>694902636.61</v>
      </c>
      <c r="AM1371" s="16"/>
      <c r="AN1371" s="16"/>
      <c r="AO1371" s="16"/>
      <c r="AP1371" s="16"/>
      <c r="AQ1371" s="12" t="e">
        <f>#REF!+#REF!+#REF!</f>
        <v>#REF!</v>
      </c>
      <c r="AR1371" s="12">
        <f t="shared" si="299"/>
        <v>-158232.73</v>
      </c>
      <c r="AS1371" s="12" t="e">
        <f>#REF!-AU1371+#REF!+#REF!</f>
        <v>#REF!</v>
      </c>
      <c r="AT1371" s="12" t="e">
        <f>AS1371-VLOOKUP(A1371,[1]选股结果!$A$2:$BJ$3005,48,FALSE)*0.08</f>
        <v>#REF!</v>
      </c>
      <c r="AU1371" s="12">
        <f t="shared" si="303"/>
        <v>-308872848.33</v>
      </c>
      <c r="AV1371" s="12" t="e">
        <f>#REF!+S1371+H1371</f>
        <v>#REF!</v>
      </c>
      <c r="AW1371" s="12" t="e">
        <f t="shared" si="304"/>
        <v>#REF!</v>
      </c>
      <c r="AX1371" s="12" t="e">
        <f t="shared" si="305"/>
        <v>#REF!</v>
      </c>
      <c r="AY1371" s="12" t="e">
        <f t="shared" si="306"/>
        <v>#REF!</v>
      </c>
      <c r="AZ1371" s="12">
        <f t="shared" si="300"/>
        <v>-2899870804.19</v>
      </c>
      <c r="BA1371" s="12">
        <f t="shared" si="301"/>
        <v>-1807577677.14</v>
      </c>
      <c r="BB1371" s="12" t="e">
        <f t="shared" si="307"/>
        <v>#REF!</v>
      </c>
    </row>
    <row r="1372" spans="1:54">
      <c r="A1372" s="5" t="s">
        <v>2793</v>
      </c>
      <c r="B1372" s="5" t="s">
        <v>2794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308"/>
        <v>2733233752.39</v>
      </c>
      <c r="AF1372" s="9">
        <f t="shared" si="309"/>
        <v>2578036011.4</v>
      </c>
      <c r="AG1372" s="9">
        <f t="shared" si="310"/>
        <v>65530684.3299993</v>
      </c>
      <c r="AH1372" s="9">
        <f t="shared" si="311"/>
        <v>107481264.439999</v>
      </c>
      <c r="AI1372" s="9">
        <f t="shared" si="312"/>
        <v>93998593.1699993</v>
      </c>
      <c r="AJ1372" s="12" t="e">
        <f>#REF!-A1372</f>
        <v>#REF!</v>
      </c>
      <c r="AK1372" s="16"/>
      <c r="AL1372" s="9">
        <f t="shared" si="302"/>
        <v>280393585.29</v>
      </c>
      <c r="AM1372" s="16"/>
      <c r="AN1372" s="16"/>
      <c r="AO1372" s="16"/>
      <c r="AP1372" s="16"/>
      <c r="AQ1372" s="12" t="e">
        <f>#REF!+#REF!+#REF!</f>
        <v>#REF!</v>
      </c>
      <c r="AR1372" s="12">
        <f t="shared" si="299"/>
        <v>-43912532.32</v>
      </c>
      <c r="AS1372" s="12" t="e">
        <f>#REF!-AU1372+#REF!+#REF!</f>
        <v>#REF!</v>
      </c>
      <c r="AT1372" s="12" t="e">
        <f>AS1372-VLOOKUP(A1372,[1]选股结果!$A$2:$BJ$3005,48,FALSE)*0.08</f>
        <v>#REF!</v>
      </c>
      <c r="AU1372" s="12">
        <f t="shared" si="303"/>
        <v>13482671.2699997</v>
      </c>
      <c r="AV1372" s="12" t="e">
        <f>#REF!+S1372+H1372</f>
        <v>#REF!</v>
      </c>
      <c r="AW1372" s="12" t="e">
        <f t="shared" si="304"/>
        <v>#REF!</v>
      </c>
      <c r="AX1372" s="12" t="e">
        <f t="shared" si="305"/>
        <v>#REF!</v>
      </c>
      <c r="AY1372" s="12" t="e">
        <f t="shared" si="306"/>
        <v>#REF!</v>
      </c>
      <c r="AZ1372" s="12">
        <f t="shared" si="300"/>
        <v>-2769064013.8</v>
      </c>
      <c r="BA1372" s="12">
        <f t="shared" si="301"/>
        <v>65530684.3299993</v>
      </c>
      <c r="BB1372" s="12" t="e">
        <f t="shared" si="307"/>
        <v>#REF!</v>
      </c>
    </row>
    <row r="1373" spans="1:54">
      <c r="A1373" s="5" t="s">
        <v>2795</v>
      </c>
      <c r="B1373" s="5" t="s">
        <v>2796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308"/>
        <v>2729907306.68</v>
      </c>
      <c r="AF1373" s="9">
        <f t="shared" si="309"/>
        <v>2333135661.14</v>
      </c>
      <c r="AG1373" s="9">
        <f t="shared" si="310"/>
        <v>400139598.27</v>
      </c>
      <c r="AH1373" s="9">
        <f t="shared" si="311"/>
        <v>396422561.75</v>
      </c>
      <c r="AI1373" s="9">
        <f t="shared" si="312"/>
        <v>295012290.16</v>
      </c>
      <c r="AJ1373" s="12" t="e">
        <f>#REF!-A1373</f>
        <v>#REF!</v>
      </c>
      <c r="AK1373" s="16"/>
      <c r="AL1373" s="9">
        <f t="shared" si="302"/>
        <v>115814942.08</v>
      </c>
      <c r="AM1373" s="16"/>
      <c r="AN1373" s="16"/>
      <c r="AO1373" s="16"/>
      <c r="AP1373" s="16"/>
      <c r="AQ1373" s="12" t="e">
        <f>#REF!+#REF!+#REF!</f>
        <v>#REF!</v>
      </c>
      <c r="AR1373" s="12">
        <f t="shared" si="299"/>
        <v>-1475791.04</v>
      </c>
      <c r="AS1373" s="12" t="e">
        <f>#REF!-AU1373+#REF!+#REF!</f>
        <v>#REF!</v>
      </c>
      <c r="AT1373" s="12" t="e">
        <f>AS1373-VLOOKUP(A1373,[1]选股结果!$A$2:$BJ$3005,48,FALSE)*0.08</f>
        <v>#REF!</v>
      </c>
      <c r="AU1373" s="12">
        <f t="shared" si="303"/>
        <v>101410271.59</v>
      </c>
      <c r="AV1373" s="12" t="e">
        <f>#REF!+S1373+H1373</f>
        <v>#REF!</v>
      </c>
      <c r="AW1373" s="12" t="e">
        <f t="shared" si="304"/>
        <v>#REF!</v>
      </c>
      <c r="AX1373" s="12" t="e">
        <f t="shared" si="305"/>
        <v>#REF!</v>
      </c>
      <c r="AY1373" s="12" t="e">
        <f t="shared" si="306"/>
        <v>#REF!</v>
      </c>
      <c r="AZ1373" s="12">
        <f t="shared" si="300"/>
        <v>-2845306224.78</v>
      </c>
      <c r="BA1373" s="12">
        <f t="shared" si="301"/>
        <v>400139598.27</v>
      </c>
      <c r="BB1373" s="12" t="e">
        <f t="shared" si="307"/>
        <v>#REF!</v>
      </c>
    </row>
    <row r="1374" spans="1:54">
      <c r="A1374" s="5" t="s">
        <v>2797</v>
      </c>
      <c r="B1374" s="5" t="s">
        <v>2798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308"/>
        <v>2722523875.21</v>
      </c>
      <c r="AF1374" s="9">
        <f t="shared" si="309"/>
        <v>2869940207.9</v>
      </c>
      <c r="AG1374" s="9">
        <f t="shared" si="310"/>
        <v>-196128477.09</v>
      </c>
      <c r="AH1374" s="9">
        <f t="shared" si="311"/>
        <v>-202429598.1</v>
      </c>
      <c r="AI1374" s="9">
        <f t="shared" si="312"/>
        <v>-175011246.4</v>
      </c>
      <c r="AJ1374" s="12" t="e">
        <f>#REF!-A1374</f>
        <v>#REF!</v>
      </c>
      <c r="AK1374" s="16"/>
      <c r="AL1374" s="9">
        <f t="shared" si="302"/>
        <v>858286803.91</v>
      </c>
      <c r="AM1374" s="16"/>
      <c r="AN1374" s="16"/>
      <c r="AO1374" s="16"/>
      <c r="AP1374" s="16"/>
      <c r="AQ1374" s="12" t="e">
        <f>#REF!+#REF!+#REF!</f>
        <v>#REF!</v>
      </c>
      <c r="AR1374" s="12">
        <f t="shared" si="299"/>
        <v>-12166310.23</v>
      </c>
      <c r="AS1374" s="12" t="e">
        <f>#REF!-AU1374+#REF!+#REF!</f>
        <v>#REF!</v>
      </c>
      <c r="AT1374" s="12" t="e">
        <f>AS1374-VLOOKUP(A1374,[1]选股结果!$A$2:$BJ$3005,48,FALSE)*0.08</f>
        <v>#REF!</v>
      </c>
      <c r="AU1374" s="12">
        <f t="shared" si="303"/>
        <v>-27418351.7</v>
      </c>
      <c r="AV1374" s="12" t="e">
        <f>#REF!+S1374+H1374</f>
        <v>#REF!</v>
      </c>
      <c r="AW1374" s="12" t="e">
        <f t="shared" si="304"/>
        <v>#REF!</v>
      </c>
      <c r="AX1374" s="12" t="e">
        <f t="shared" si="305"/>
        <v>#REF!</v>
      </c>
      <c r="AY1374" s="12" t="e">
        <f t="shared" si="306"/>
        <v>#REF!</v>
      </c>
      <c r="AZ1374" s="12">
        <f t="shared" si="300"/>
        <v>-2725910512.9</v>
      </c>
      <c r="BA1374" s="12">
        <f t="shared" si="301"/>
        <v>-196128477.09</v>
      </c>
      <c r="BB1374" s="12" t="e">
        <f t="shared" si="307"/>
        <v>#REF!</v>
      </c>
    </row>
    <row r="1375" spans="1:54">
      <c r="A1375" s="5" t="s">
        <v>2799</v>
      </c>
      <c r="B1375" s="5" t="s">
        <v>2800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308"/>
        <v>2721176109.12</v>
      </c>
      <c r="AF1375" s="9">
        <f t="shared" si="309"/>
        <v>2622596541.6</v>
      </c>
      <c r="AG1375" s="9">
        <f t="shared" si="310"/>
        <v>101854280.64</v>
      </c>
      <c r="AH1375" s="9">
        <f t="shared" si="311"/>
        <v>111961060.11</v>
      </c>
      <c r="AI1375" s="9">
        <f t="shared" si="312"/>
        <v>94156716.01</v>
      </c>
      <c r="AJ1375" s="12" t="e">
        <f>#REF!-A1375</f>
        <v>#REF!</v>
      </c>
      <c r="AK1375" s="16"/>
      <c r="AL1375" s="9">
        <f t="shared" si="302"/>
        <v>174763495.9</v>
      </c>
      <c r="AM1375" s="16"/>
      <c r="AN1375" s="16"/>
      <c r="AO1375" s="16"/>
      <c r="AP1375" s="16"/>
      <c r="AQ1375" s="12" t="e">
        <f>#REF!+#REF!+#REF!</f>
        <v>#REF!</v>
      </c>
      <c r="AR1375" s="12">
        <f t="shared" si="299"/>
        <v>-10439895.4</v>
      </c>
      <c r="AS1375" s="12" t="e">
        <f>#REF!-AU1375+#REF!+#REF!</f>
        <v>#REF!</v>
      </c>
      <c r="AT1375" s="12" t="e">
        <f>AS1375-VLOOKUP(A1375,[1]选股结果!$A$2:$BJ$3005,48,FALSE)*0.08</f>
        <v>#REF!</v>
      </c>
      <c r="AU1375" s="12">
        <f t="shared" si="303"/>
        <v>17804344.1</v>
      </c>
      <c r="AV1375" s="12" t="e">
        <f>#REF!+S1375+H1375</f>
        <v>#REF!</v>
      </c>
      <c r="AW1375" s="12" t="e">
        <f t="shared" si="304"/>
        <v>#REF!</v>
      </c>
      <c r="AX1375" s="12" t="e">
        <f t="shared" si="305"/>
        <v>#REF!</v>
      </c>
      <c r="AY1375" s="12" t="e">
        <f t="shared" si="306"/>
        <v>#REF!</v>
      </c>
      <c r="AZ1375" s="12">
        <f t="shared" si="300"/>
        <v>-2744085465.24</v>
      </c>
      <c r="BA1375" s="12">
        <f t="shared" si="301"/>
        <v>101854280.64</v>
      </c>
      <c r="BB1375" s="12" t="e">
        <f t="shared" si="307"/>
        <v>#REF!</v>
      </c>
    </row>
    <row r="1376" spans="1:54">
      <c r="A1376" s="5" t="s">
        <v>2801</v>
      </c>
      <c r="B1376" s="5" t="s">
        <v>2802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308"/>
        <v>2718531366.69</v>
      </c>
      <c r="AF1376" s="9">
        <f t="shared" si="309"/>
        <v>2575287090.06</v>
      </c>
      <c r="AG1376" s="9">
        <f t="shared" si="310"/>
        <v>130862866.650001</v>
      </c>
      <c r="AH1376" s="9">
        <f t="shared" si="311"/>
        <v>130557290.330001</v>
      </c>
      <c r="AI1376" s="9">
        <f t="shared" si="312"/>
        <v>115298984.820001</v>
      </c>
      <c r="AJ1376" s="12" t="e">
        <f>#REF!-A1376</f>
        <v>#REF!</v>
      </c>
      <c r="AK1376" s="16"/>
      <c r="AL1376" s="9">
        <f t="shared" si="302"/>
        <v>258453436.71</v>
      </c>
      <c r="AM1376" s="16"/>
      <c r="AN1376" s="16"/>
      <c r="AO1376" s="16"/>
      <c r="AP1376" s="16"/>
      <c r="AQ1376" s="12" t="e">
        <f>#REF!+#REF!+#REF!</f>
        <v>#REF!</v>
      </c>
      <c r="AR1376" s="12">
        <f t="shared" si="299"/>
        <v>-2054695.27</v>
      </c>
      <c r="AS1376" s="12" t="e">
        <f>#REF!-AU1376+#REF!+#REF!</f>
        <v>#REF!</v>
      </c>
      <c r="AT1376" s="12" t="e">
        <f>AS1376-VLOOKUP(A1376,[1]选股结果!$A$2:$BJ$3005,48,FALSE)*0.08</f>
        <v>#REF!</v>
      </c>
      <c r="AU1376" s="12">
        <f t="shared" si="303"/>
        <v>15258305.51</v>
      </c>
      <c r="AV1376" s="12" t="e">
        <f>#REF!+S1376+H1376</f>
        <v>#REF!</v>
      </c>
      <c r="AW1376" s="12" t="e">
        <f t="shared" si="304"/>
        <v>#REF!</v>
      </c>
      <c r="AX1376" s="12" t="e">
        <f t="shared" si="305"/>
        <v>#REF!</v>
      </c>
      <c r="AY1376" s="12" t="e">
        <f t="shared" si="306"/>
        <v>#REF!</v>
      </c>
      <c r="AZ1376" s="12">
        <f t="shared" si="300"/>
        <v>-2748644702.4</v>
      </c>
      <c r="BA1376" s="12">
        <f t="shared" si="301"/>
        <v>130862866.650001</v>
      </c>
      <c r="BB1376" s="12" t="e">
        <f t="shared" si="307"/>
        <v>#REF!</v>
      </c>
    </row>
    <row r="1377" spans="1:54">
      <c r="A1377" s="5" t="s">
        <v>2803</v>
      </c>
      <c r="B1377" s="5" t="s">
        <v>2804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308"/>
        <v>2712988457.76</v>
      </c>
      <c r="AF1377" s="9">
        <f t="shared" si="309"/>
        <v>2355097944.74</v>
      </c>
      <c r="AG1377" s="9">
        <f t="shared" si="310"/>
        <v>698196652.43</v>
      </c>
      <c r="AH1377" s="9">
        <f t="shared" si="311"/>
        <v>693399165.84</v>
      </c>
      <c r="AI1377" s="9">
        <f t="shared" si="312"/>
        <v>573776407.47</v>
      </c>
      <c r="AJ1377" s="12" t="e">
        <f>#REF!-A1377</f>
        <v>#REF!</v>
      </c>
      <c r="AK1377" s="16"/>
      <c r="AL1377" s="9">
        <f t="shared" si="302"/>
        <v>411714848.44</v>
      </c>
      <c r="AM1377" s="16"/>
      <c r="AN1377" s="16"/>
      <c r="AO1377" s="16"/>
      <c r="AP1377" s="16"/>
      <c r="AQ1377" s="12" t="e">
        <f>#REF!+#REF!+#REF!</f>
        <v>#REF!</v>
      </c>
      <c r="AR1377" s="12">
        <f t="shared" si="299"/>
        <v>-911095.08</v>
      </c>
      <c r="AS1377" s="12" t="e">
        <f>#REF!-AU1377+#REF!+#REF!</f>
        <v>#REF!</v>
      </c>
      <c r="AT1377" s="12" t="e">
        <f>AS1377-VLOOKUP(A1377,[1]选股结果!$A$2:$BJ$3005,48,FALSE)*0.08</f>
        <v>#REF!</v>
      </c>
      <c r="AU1377" s="12">
        <f t="shared" si="303"/>
        <v>119622758.37</v>
      </c>
      <c r="AV1377" s="12" t="e">
        <f>#REF!+S1377+H1377</f>
        <v>#REF!</v>
      </c>
      <c r="AW1377" s="12" t="e">
        <f t="shared" si="304"/>
        <v>#REF!</v>
      </c>
      <c r="AX1377" s="12" t="e">
        <f t="shared" si="305"/>
        <v>#REF!</v>
      </c>
      <c r="AY1377" s="12" t="e">
        <f t="shared" si="306"/>
        <v>#REF!</v>
      </c>
      <c r="AZ1377" s="12">
        <f t="shared" si="300"/>
        <v>-2818817266.17</v>
      </c>
      <c r="BA1377" s="12">
        <f t="shared" si="301"/>
        <v>698196652.43</v>
      </c>
      <c r="BB1377" s="12" t="e">
        <f t="shared" si="307"/>
        <v>#REF!</v>
      </c>
    </row>
    <row r="1378" spans="1:54">
      <c r="A1378" s="5" t="s">
        <v>2805</v>
      </c>
      <c r="B1378" s="5" t="s">
        <v>2806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308"/>
        <v>2708594085.92</v>
      </c>
      <c r="AF1378" s="9">
        <f t="shared" si="309"/>
        <v>2918010878.95</v>
      </c>
      <c r="AG1378" s="9">
        <f t="shared" si="310"/>
        <v>-197940612.33</v>
      </c>
      <c r="AH1378" s="9">
        <f t="shared" si="311"/>
        <v>-208658987.76</v>
      </c>
      <c r="AI1378" s="9">
        <f t="shared" si="312"/>
        <v>-239373603.34</v>
      </c>
      <c r="AJ1378" s="12" t="e">
        <f>#REF!-A1378</f>
        <v>#REF!</v>
      </c>
      <c r="AK1378" s="16"/>
      <c r="AL1378" s="9">
        <f t="shared" si="302"/>
        <v>175549299.65</v>
      </c>
      <c r="AM1378" s="16"/>
      <c r="AN1378" s="16"/>
      <c r="AO1378" s="16"/>
      <c r="AP1378" s="16"/>
      <c r="AQ1378" s="12" t="e">
        <f>#REF!+#REF!+#REF!</f>
        <v>#REF!</v>
      </c>
      <c r="AR1378" s="12">
        <f t="shared" si="299"/>
        <v>-407699.48</v>
      </c>
      <c r="AS1378" s="12" t="e">
        <f>#REF!-AU1378+#REF!+#REF!</f>
        <v>#REF!</v>
      </c>
      <c r="AT1378" s="12" t="e">
        <f>AS1378-VLOOKUP(A1378,[1]选股结果!$A$2:$BJ$3005,48,FALSE)*0.08</f>
        <v>#REF!</v>
      </c>
      <c r="AU1378" s="12">
        <f t="shared" si="303"/>
        <v>30714615.58</v>
      </c>
      <c r="AV1378" s="12" t="e">
        <f>#REF!+S1378+H1378</f>
        <v>#REF!</v>
      </c>
      <c r="AW1378" s="12" t="e">
        <f t="shared" si="304"/>
        <v>#REF!</v>
      </c>
      <c r="AX1378" s="12" t="e">
        <f t="shared" si="305"/>
        <v>#REF!</v>
      </c>
      <c r="AY1378" s="12" t="e">
        <f t="shared" si="306"/>
        <v>#REF!</v>
      </c>
      <c r="AZ1378" s="12">
        <f t="shared" si="300"/>
        <v>-2774785878.66</v>
      </c>
      <c r="BA1378" s="12">
        <f t="shared" si="301"/>
        <v>-197940612.33</v>
      </c>
      <c r="BB1378" s="12" t="e">
        <f t="shared" si="307"/>
        <v>#REF!</v>
      </c>
    </row>
    <row r="1379" spans="1:54">
      <c r="A1379" s="5" t="s">
        <v>2807</v>
      </c>
      <c r="B1379" s="5" t="s">
        <v>2808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308"/>
        <v>2705461267.51</v>
      </c>
      <c r="AF1379" s="9">
        <f t="shared" si="309"/>
        <v>2397420453.51</v>
      </c>
      <c r="AG1379" s="9">
        <f t="shared" si="310"/>
        <v>294658780.560001</v>
      </c>
      <c r="AH1379" s="9">
        <f t="shared" si="311"/>
        <v>296160354.590001</v>
      </c>
      <c r="AI1379" s="9">
        <f t="shared" si="312"/>
        <v>257983943.500001</v>
      </c>
      <c r="AJ1379" s="12" t="e">
        <f>#REF!-A1379</f>
        <v>#REF!</v>
      </c>
      <c r="AK1379" s="16"/>
      <c r="AL1379" s="9">
        <f t="shared" si="302"/>
        <v>129515632.56</v>
      </c>
      <c r="AM1379" s="16"/>
      <c r="AN1379" s="16"/>
      <c r="AO1379" s="16"/>
      <c r="AP1379" s="16"/>
      <c r="AQ1379" s="12" t="e">
        <f>#REF!+#REF!+#REF!</f>
        <v>#REF!</v>
      </c>
      <c r="AR1379" s="12">
        <f t="shared" si="299"/>
        <v>-1899610.9</v>
      </c>
      <c r="AS1379" s="12" t="e">
        <f>#REF!-AU1379+#REF!+#REF!</f>
        <v>#REF!</v>
      </c>
      <c r="AT1379" s="12" t="e">
        <f>AS1379-VLOOKUP(A1379,[1]选股结果!$A$2:$BJ$3005,48,FALSE)*0.08</f>
        <v>#REF!</v>
      </c>
      <c r="AU1379" s="12">
        <f t="shared" si="303"/>
        <v>38176411.09</v>
      </c>
      <c r="AV1379" s="12" t="e">
        <f>#REF!+S1379+H1379</f>
        <v>#REF!</v>
      </c>
      <c r="AW1379" s="12" t="e">
        <f t="shared" si="304"/>
        <v>#REF!</v>
      </c>
      <c r="AX1379" s="12" t="e">
        <f t="shared" si="305"/>
        <v>#REF!</v>
      </c>
      <c r="AY1379" s="12" t="e">
        <f t="shared" si="306"/>
        <v>#REF!</v>
      </c>
      <c r="AZ1379" s="12">
        <f t="shared" si="300"/>
        <v>-2750373843.5</v>
      </c>
      <c r="BA1379" s="12">
        <f t="shared" si="301"/>
        <v>294658780.560001</v>
      </c>
      <c r="BB1379" s="12" t="e">
        <f t="shared" si="307"/>
        <v>#REF!</v>
      </c>
    </row>
    <row r="1380" spans="1:54">
      <c r="A1380" s="5" t="s">
        <v>2809</v>
      </c>
      <c r="B1380" s="5" t="s">
        <v>2810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308"/>
        <v>2704598052.28</v>
      </c>
      <c r="AF1380" s="9">
        <f t="shared" si="309"/>
        <v>1897733231.84</v>
      </c>
      <c r="AG1380" s="9">
        <f t="shared" si="310"/>
        <v>782115128.97</v>
      </c>
      <c r="AH1380" s="9">
        <f t="shared" si="311"/>
        <v>771421036.08</v>
      </c>
      <c r="AI1380" s="9">
        <f t="shared" si="312"/>
        <v>652035817.63</v>
      </c>
      <c r="AJ1380" s="12" t="e">
        <f>#REF!-A1380</f>
        <v>#REF!</v>
      </c>
      <c r="AK1380" s="16"/>
      <c r="AL1380" s="9">
        <f t="shared" si="302"/>
        <v>499304671.78</v>
      </c>
      <c r="AM1380" s="16"/>
      <c r="AN1380" s="16"/>
      <c r="AO1380" s="16"/>
      <c r="AP1380" s="16"/>
      <c r="AQ1380" s="12" t="e">
        <f>#REF!+#REF!+#REF!</f>
        <v>#REF!</v>
      </c>
      <c r="AR1380" s="12">
        <f t="shared" si="299"/>
        <v>-2251985.64</v>
      </c>
      <c r="AS1380" s="12" t="e">
        <f>#REF!-AU1380+#REF!+#REF!</f>
        <v>#REF!</v>
      </c>
      <c r="AT1380" s="12" t="e">
        <f>AS1380-VLOOKUP(A1380,[1]选股结果!$A$2:$BJ$3005,48,FALSE)*0.08</f>
        <v>#REF!</v>
      </c>
      <c r="AU1380" s="12">
        <f t="shared" si="303"/>
        <v>119385218.45</v>
      </c>
      <c r="AV1380" s="12" t="e">
        <f>#REF!+S1380+H1380</f>
        <v>#REF!</v>
      </c>
      <c r="AW1380" s="12" t="e">
        <f t="shared" si="304"/>
        <v>#REF!</v>
      </c>
      <c r="AX1380" s="12" t="e">
        <f t="shared" si="305"/>
        <v>#REF!</v>
      </c>
      <c r="AY1380" s="12" t="e">
        <f t="shared" si="306"/>
        <v>#REF!</v>
      </c>
      <c r="AZ1380" s="12">
        <f t="shared" si="300"/>
        <v>-2861710596.18</v>
      </c>
      <c r="BA1380" s="12">
        <f t="shared" si="301"/>
        <v>782115128.97</v>
      </c>
      <c r="BB1380" s="12" t="e">
        <f t="shared" si="307"/>
        <v>#REF!</v>
      </c>
    </row>
    <row r="1381" spans="1:54">
      <c r="A1381" s="5" t="s">
        <v>2811</v>
      </c>
      <c r="B1381" s="5" t="s">
        <v>2812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308"/>
        <v>2703005329.73</v>
      </c>
      <c r="AF1381" s="9">
        <f t="shared" si="309"/>
        <v>2546089331.96</v>
      </c>
      <c r="AG1381" s="9">
        <f t="shared" si="310"/>
        <v>236988029.58</v>
      </c>
      <c r="AH1381" s="9">
        <f t="shared" si="311"/>
        <v>239158258.74</v>
      </c>
      <c r="AI1381" s="9">
        <f t="shared" si="312"/>
        <v>184792265.46</v>
      </c>
      <c r="AJ1381" s="12" t="e">
        <f>#REF!-A1381</f>
        <v>#REF!</v>
      </c>
      <c r="AK1381" s="16"/>
      <c r="AL1381" s="9">
        <f t="shared" si="302"/>
        <v>830818550.65</v>
      </c>
      <c r="AM1381" s="16"/>
      <c r="AN1381" s="16"/>
      <c r="AO1381" s="16"/>
      <c r="AP1381" s="16"/>
      <c r="AQ1381" s="12" t="e">
        <f>#REF!+#REF!+#REF!</f>
        <v>#REF!</v>
      </c>
      <c r="AR1381" s="12">
        <f t="shared" si="299"/>
        <v>-3238157.2</v>
      </c>
      <c r="AS1381" s="12" t="e">
        <f>#REF!-AU1381+#REF!+#REF!</f>
        <v>#REF!</v>
      </c>
      <c r="AT1381" s="12" t="e">
        <f>AS1381-VLOOKUP(A1381,[1]选股结果!$A$2:$BJ$3005,48,FALSE)*0.08</f>
        <v>#REF!</v>
      </c>
      <c r="AU1381" s="12">
        <f t="shared" si="303"/>
        <v>54365993.28</v>
      </c>
      <c r="AV1381" s="12" t="e">
        <f>#REF!+S1381+H1381</f>
        <v>#REF!</v>
      </c>
      <c r="AW1381" s="12" t="e">
        <f t="shared" si="304"/>
        <v>#REF!</v>
      </c>
      <c r="AX1381" s="12" t="e">
        <f t="shared" si="305"/>
        <v>#REF!</v>
      </c>
      <c r="AY1381" s="12" t="e">
        <f t="shared" si="306"/>
        <v>#REF!</v>
      </c>
      <c r="AZ1381" s="12">
        <f t="shared" si="300"/>
        <v>-2817295613.75</v>
      </c>
      <c r="BA1381" s="12">
        <f t="shared" si="301"/>
        <v>236988029.58</v>
      </c>
      <c r="BB1381" s="12" t="e">
        <f t="shared" si="307"/>
        <v>#REF!</v>
      </c>
    </row>
    <row r="1382" spans="1:54">
      <c r="A1382" s="5" t="s">
        <v>2813</v>
      </c>
      <c r="B1382" s="5" t="s">
        <v>2814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308"/>
        <v>2696413843.15</v>
      </c>
      <c r="AF1382" s="9">
        <f t="shared" si="309"/>
        <v>2598811935.56</v>
      </c>
      <c r="AG1382" s="9">
        <f t="shared" si="310"/>
        <v>341491814.14</v>
      </c>
      <c r="AH1382" s="9">
        <f t="shared" si="311"/>
        <v>372978919.19</v>
      </c>
      <c r="AI1382" s="9">
        <f t="shared" si="312"/>
        <v>362118912.57</v>
      </c>
      <c r="AJ1382" s="12" t="e">
        <f>#REF!-A1382</f>
        <v>#REF!</v>
      </c>
      <c r="AK1382" s="16"/>
      <c r="AL1382" s="9">
        <f t="shared" si="302"/>
        <v>193719911.84</v>
      </c>
      <c r="AM1382" s="16"/>
      <c r="AN1382" s="16"/>
      <c r="AO1382" s="16"/>
      <c r="AP1382" s="16"/>
      <c r="AQ1382" s="12" t="e">
        <f>#REF!+#REF!+#REF!</f>
        <v>#REF!</v>
      </c>
      <c r="AR1382" s="12">
        <f t="shared" si="299"/>
        <v>-33027440.5</v>
      </c>
      <c r="AS1382" s="12" t="e">
        <f>#REF!-AU1382+#REF!+#REF!</f>
        <v>#REF!</v>
      </c>
      <c r="AT1382" s="12" t="e">
        <f>AS1382-VLOOKUP(A1382,[1]选股结果!$A$2:$BJ$3005,48,FALSE)*0.08</f>
        <v>#REF!</v>
      </c>
      <c r="AU1382" s="12">
        <f t="shared" si="303"/>
        <v>10860006.62</v>
      </c>
      <c r="AV1382" s="12" t="e">
        <f>#REF!+S1382+H1382</f>
        <v>#REF!</v>
      </c>
      <c r="AW1382" s="12" t="e">
        <f t="shared" si="304"/>
        <v>#REF!</v>
      </c>
      <c r="AX1382" s="12" t="e">
        <f t="shared" si="305"/>
        <v>#REF!</v>
      </c>
      <c r="AY1382" s="12" t="e">
        <f t="shared" si="306"/>
        <v>#REF!</v>
      </c>
      <c r="AZ1382" s="12">
        <f t="shared" si="300"/>
        <v>-2787197983.42</v>
      </c>
      <c r="BA1382" s="12">
        <f t="shared" si="301"/>
        <v>341491814.14</v>
      </c>
      <c r="BB1382" s="12" t="e">
        <f t="shared" si="307"/>
        <v>#REF!</v>
      </c>
    </row>
    <row r="1383" spans="1:54">
      <c r="A1383" s="5" t="s">
        <v>2815</v>
      </c>
      <c r="B1383" s="5" t="s">
        <v>2816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308"/>
        <v>2695221835.46</v>
      </c>
      <c r="AF1383" s="9">
        <f t="shared" si="309"/>
        <v>1985746002.82</v>
      </c>
      <c r="AG1383" s="9">
        <f t="shared" si="310"/>
        <v>777804357.72</v>
      </c>
      <c r="AH1383" s="9">
        <f t="shared" si="311"/>
        <v>765607765.02</v>
      </c>
      <c r="AI1383" s="9">
        <f t="shared" si="312"/>
        <v>692391312.52</v>
      </c>
      <c r="AJ1383" s="12" t="e">
        <f>#REF!-A1383</f>
        <v>#REF!</v>
      </c>
      <c r="AK1383" s="16"/>
      <c r="AL1383" s="9">
        <f t="shared" si="302"/>
        <v>565789693.18</v>
      </c>
      <c r="AM1383" s="16"/>
      <c r="AN1383" s="16"/>
      <c r="AO1383" s="16"/>
      <c r="AP1383" s="16"/>
      <c r="AQ1383" s="12" t="e">
        <f>#REF!+#REF!+#REF!</f>
        <v>#REF!</v>
      </c>
      <c r="AR1383" s="12">
        <f t="shared" si="299"/>
        <v>-1518698.17</v>
      </c>
      <c r="AS1383" s="12" t="e">
        <f>#REF!-AU1383+#REF!+#REF!</f>
        <v>#REF!</v>
      </c>
      <c r="AT1383" s="12" t="e">
        <f>AS1383-VLOOKUP(A1383,[1]选股结果!$A$2:$BJ$3005,48,FALSE)*0.08</f>
        <v>#REF!</v>
      </c>
      <c r="AU1383" s="12">
        <f t="shared" si="303"/>
        <v>73216452.5</v>
      </c>
      <c r="AV1383" s="12" t="e">
        <f>#REF!+S1383+H1383</f>
        <v>#REF!</v>
      </c>
      <c r="AW1383" s="12" t="e">
        <f t="shared" si="304"/>
        <v>#REF!</v>
      </c>
      <c r="AX1383" s="12" t="e">
        <f t="shared" si="305"/>
        <v>#REF!</v>
      </c>
      <c r="AY1383" s="12" t="e">
        <f t="shared" si="306"/>
        <v>#REF!</v>
      </c>
      <c r="AZ1383" s="12">
        <f t="shared" si="300"/>
        <v>-2767149093.04</v>
      </c>
      <c r="BA1383" s="12">
        <f t="shared" si="301"/>
        <v>777804357.72</v>
      </c>
      <c r="BB1383" s="12" t="e">
        <f t="shared" si="307"/>
        <v>#REF!</v>
      </c>
    </row>
    <row r="1384" spans="1:54">
      <c r="A1384" s="5" t="s">
        <v>2817</v>
      </c>
      <c r="B1384" s="5" t="s">
        <v>2818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308"/>
        <v>2692214249.76</v>
      </c>
      <c r="AF1384" s="9">
        <f t="shared" si="309"/>
        <v>2287809076.11</v>
      </c>
      <c r="AG1384" s="9">
        <f t="shared" si="310"/>
        <v>460882721.340001</v>
      </c>
      <c r="AH1384" s="9">
        <f t="shared" si="311"/>
        <v>461505674.340001</v>
      </c>
      <c r="AI1384" s="9">
        <f t="shared" si="312"/>
        <v>382910125.950001</v>
      </c>
      <c r="AJ1384" s="12" t="e">
        <f>#REF!-A1384</f>
        <v>#REF!</v>
      </c>
      <c r="AK1384" s="16"/>
      <c r="AL1384" s="9">
        <f t="shared" si="302"/>
        <v>286859490.64</v>
      </c>
      <c r="AM1384" s="16"/>
      <c r="AN1384" s="16"/>
      <c r="AO1384" s="16"/>
      <c r="AP1384" s="16"/>
      <c r="AQ1384" s="12" t="e">
        <f>#REF!+#REF!+#REF!</f>
        <v>#REF!</v>
      </c>
      <c r="AR1384" s="12">
        <f t="shared" si="299"/>
        <v>-1827760.06</v>
      </c>
      <c r="AS1384" s="12" t="e">
        <f>#REF!-AU1384+#REF!+#REF!</f>
        <v>#REF!</v>
      </c>
      <c r="AT1384" s="12" t="e">
        <f>AS1384-VLOOKUP(A1384,[1]选股结果!$A$2:$BJ$3005,48,FALSE)*0.08</f>
        <v>#REF!</v>
      </c>
      <c r="AU1384" s="12">
        <f t="shared" si="303"/>
        <v>78595548.39</v>
      </c>
      <c r="AV1384" s="12" t="e">
        <f>#REF!+S1384+H1384</f>
        <v>#REF!</v>
      </c>
      <c r="AW1384" s="12" t="e">
        <f t="shared" si="304"/>
        <v>#REF!</v>
      </c>
      <c r="AX1384" s="12" t="e">
        <f t="shared" si="305"/>
        <v>#REF!</v>
      </c>
      <c r="AY1384" s="12" t="e">
        <f t="shared" si="306"/>
        <v>#REF!</v>
      </c>
      <c r="AZ1384" s="12">
        <f t="shared" si="300"/>
        <v>-2758985175.97</v>
      </c>
      <c r="BA1384" s="12">
        <f t="shared" si="301"/>
        <v>460882721.340001</v>
      </c>
      <c r="BB1384" s="12" t="e">
        <f t="shared" si="307"/>
        <v>#REF!</v>
      </c>
    </row>
    <row r="1385" spans="1:54">
      <c r="A1385" s="5" t="s">
        <v>2819</v>
      </c>
      <c r="B1385" s="5" t="s">
        <v>2820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308"/>
        <v>2691033734.11</v>
      </c>
      <c r="AF1385" s="9">
        <f t="shared" si="309"/>
        <v>2600685194.79</v>
      </c>
      <c r="AG1385" s="9">
        <f t="shared" si="310"/>
        <v>81292522.0999997</v>
      </c>
      <c r="AH1385" s="9">
        <f t="shared" si="311"/>
        <v>72856177.9199997</v>
      </c>
      <c r="AI1385" s="9">
        <f t="shared" si="312"/>
        <v>75140116.4099997</v>
      </c>
      <c r="AJ1385" s="12" t="e">
        <f>#REF!-A1385</f>
        <v>#REF!</v>
      </c>
      <c r="AK1385" s="16"/>
      <c r="AL1385" s="9">
        <f t="shared" si="302"/>
        <v>260637542.92</v>
      </c>
      <c r="AM1385" s="16"/>
      <c r="AN1385" s="16"/>
      <c r="AO1385" s="16"/>
      <c r="AP1385" s="16"/>
      <c r="AQ1385" s="12" t="e">
        <f>#REF!+#REF!+#REF!</f>
        <v>#REF!</v>
      </c>
      <c r="AR1385" s="12">
        <f t="shared" si="299"/>
        <v>-1444563.75</v>
      </c>
      <c r="AS1385" s="12" t="e">
        <f>#REF!-AU1385+#REF!+#REF!</f>
        <v>#REF!</v>
      </c>
      <c r="AT1385" s="12" t="e">
        <f>AS1385-VLOOKUP(A1385,[1]选股结果!$A$2:$BJ$3005,48,FALSE)*0.08</f>
        <v>#REF!</v>
      </c>
      <c r="AU1385" s="12">
        <f t="shared" si="303"/>
        <v>-2283938.48999999</v>
      </c>
      <c r="AV1385" s="12" t="e">
        <f>#REF!+S1385+H1385</f>
        <v>#REF!</v>
      </c>
      <c r="AW1385" s="12" t="e">
        <f t="shared" si="304"/>
        <v>#REF!</v>
      </c>
      <c r="AX1385" s="12" t="e">
        <f t="shared" si="305"/>
        <v>#REF!</v>
      </c>
      <c r="AY1385" s="12" t="e">
        <f t="shared" si="306"/>
        <v>#REF!</v>
      </c>
      <c r="AZ1385" s="12">
        <f t="shared" si="300"/>
        <v>-2746537132.4</v>
      </c>
      <c r="BA1385" s="12">
        <f t="shared" si="301"/>
        <v>81292522.0999997</v>
      </c>
      <c r="BB1385" s="12" t="e">
        <f t="shared" si="307"/>
        <v>#REF!</v>
      </c>
    </row>
    <row r="1386" spans="1:54">
      <c r="A1386" s="5" t="s">
        <v>2821</v>
      </c>
      <c r="B1386" s="5" t="s">
        <v>2822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308"/>
        <v>2687473438.2</v>
      </c>
      <c r="AF1386" s="9">
        <f t="shared" si="309"/>
        <v>2538849090.21</v>
      </c>
      <c r="AG1386" s="9">
        <f t="shared" si="310"/>
        <v>146359820.06</v>
      </c>
      <c r="AH1386" s="9">
        <f t="shared" si="311"/>
        <v>145078298.23</v>
      </c>
      <c r="AI1386" s="9">
        <f t="shared" si="312"/>
        <v>131362914.5</v>
      </c>
      <c r="AJ1386" s="12" t="e">
        <f>#REF!-A1386</f>
        <v>#REF!</v>
      </c>
      <c r="AK1386" s="16"/>
      <c r="AL1386" s="9">
        <f t="shared" si="302"/>
        <v>273860722.45</v>
      </c>
      <c r="AM1386" s="16"/>
      <c r="AN1386" s="16"/>
      <c r="AO1386" s="16"/>
      <c r="AP1386" s="16"/>
      <c r="AQ1386" s="12" t="e">
        <f>#REF!+#REF!+#REF!</f>
        <v>#REF!</v>
      </c>
      <c r="AR1386" s="12">
        <f t="shared" si="299"/>
        <v>-1244082.68</v>
      </c>
      <c r="AS1386" s="12" t="e">
        <f>#REF!-AU1386+#REF!+#REF!</f>
        <v>#REF!</v>
      </c>
      <c r="AT1386" s="12" t="e">
        <f>AS1386-VLOOKUP(A1386,[1]选股结果!$A$2:$BJ$3005,48,FALSE)*0.08</f>
        <v>#REF!</v>
      </c>
      <c r="AU1386" s="12">
        <f t="shared" si="303"/>
        <v>13715383.73</v>
      </c>
      <c r="AV1386" s="12" t="e">
        <f>#REF!+S1386+H1386</f>
        <v>#REF!</v>
      </c>
      <c r="AW1386" s="12" t="e">
        <f t="shared" si="304"/>
        <v>#REF!</v>
      </c>
      <c r="AX1386" s="12" t="e">
        <f t="shared" si="305"/>
        <v>#REF!</v>
      </c>
      <c r="AY1386" s="12" t="e">
        <f t="shared" si="306"/>
        <v>#REF!</v>
      </c>
      <c r="AZ1386" s="12">
        <f t="shared" si="300"/>
        <v>-2701507338.4</v>
      </c>
      <c r="BA1386" s="12">
        <f t="shared" si="301"/>
        <v>146359820.06</v>
      </c>
      <c r="BB1386" s="12" t="e">
        <f t="shared" si="307"/>
        <v>#REF!</v>
      </c>
    </row>
    <row r="1387" spans="1:54">
      <c r="A1387" s="5" t="s">
        <v>2823</v>
      </c>
      <c r="B1387" s="5" t="s">
        <v>2824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308"/>
        <v>2686168906.91</v>
      </c>
      <c r="AF1387" s="9">
        <f t="shared" si="309"/>
        <v>2725811191</v>
      </c>
      <c r="AG1387" s="9">
        <f t="shared" si="310"/>
        <v>37895967.6199994</v>
      </c>
      <c r="AH1387" s="9">
        <f t="shared" si="311"/>
        <v>39834044.2699994</v>
      </c>
      <c r="AI1387" s="9">
        <f t="shared" si="312"/>
        <v>24726727.9099994</v>
      </c>
      <c r="AJ1387" s="12" t="e">
        <f>#REF!-A1387</f>
        <v>#REF!</v>
      </c>
      <c r="AK1387" s="16"/>
      <c r="AL1387" s="9">
        <f t="shared" si="302"/>
        <v>327060895.26</v>
      </c>
      <c r="AM1387" s="16"/>
      <c r="AN1387" s="16"/>
      <c r="AO1387" s="16"/>
      <c r="AP1387" s="16"/>
      <c r="AQ1387" s="12" t="e">
        <f>#REF!+#REF!+#REF!</f>
        <v>#REF!</v>
      </c>
      <c r="AR1387" s="12">
        <f t="shared" si="299"/>
        <v>-5102084.42</v>
      </c>
      <c r="AS1387" s="12" t="e">
        <f>#REF!-AU1387+#REF!+#REF!</f>
        <v>#REF!</v>
      </c>
      <c r="AT1387" s="12" t="e">
        <f>AS1387-VLOOKUP(A1387,[1]选股结果!$A$2:$BJ$3005,48,FALSE)*0.08</f>
        <v>#REF!</v>
      </c>
      <c r="AU1387" s="12">
        <f t="shared" si="303"/>
        <v>15107316.36</v>
      </c>
      <c r="AV1387" s="12" t="e">
        <f>#REF!+S1387+H1387</f>
        <v>#REF!</v>
      </c>
      <c r="AW1387" s="12" t="e">
        <f t="shared" si="304"/>
        <v>#REF!</v>
      </c>
      <c r="AX1387" s="12" t="e">
        <f t="shared" si="305"/>
        <v>#REF!</v>
      </c>
      <c r="AY1387" s="12" t="e">
        <f t="shared" si="306"/>
        <v>#REF!</v>
      </c>
      <c r="AZ1387" s="12">
        <f t="shared" si="300"/>
        <v>-2740741470.4</v>
      </c>
      <c r="BA1387" s="12">
        <f t="shared" si="301"/>
        <v>37895967.6199994</v>
      </c>
      <c r="BB1387" s="12" t="e">
        <f t="shared" si="307"/>
        <v>#REF!</v>
      </c>
    </row>
    <row r="1388" spans="1:54">
      <c r="A1388" s="5" t="s">
        <v>2825</v>
      </c>
      <c r="B1388" s="5" t="s">
        <v>2826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308"/>
        <v>2684033249.16</v>
      </c>
      <c r="AF1388" s="9">
        <f t="shared" si="309"/>
        <v>2286767980.78</v>
      </c>
      <c r="AG1388" s="9">
        <f t="shared" si="310"/>
        <v>367659449.55</v>
      </c>
      <c r="AH1388" s="9">
        <f t="shared" si="311"/>
        <v>396119195.77</v>
      </c>
      <c r="AI1388" s="9">
        <f t="shared" si="312"/>
        <v>309236616.74</v>
      </c>
      <c r="AJ1388" s="12" t="e">
        <f>#REF!-A1388</f>
        <v>#REF!</v>
      </c>
      <c r="AK1388" s="16"/>
      <c r="AL1388" s="9">
        <f t="shared" si="302"/>
        <v>37197029.87</v>
      </c>
      <c r="AM1388" s="16"/>
      <c r="AN1388" s="16"/>
      <c r="AO1388" s="16"/>
      <c r="AP1388" s="16"/>
      <c r="AQ1388" s="12" t="e">
        <f>#REF!+#REF!+#REF!</f>
        <v>#REF!</v>
      </c>
      <c r="AR1388" s="12">
        <f t="shared" si="299"/>
        <v>-28728651.02</v>
      </c>
      <c r="AS1388" s="12" t="e">
        <f>#REF!-AU1388+#REF!+#REF!</f>
        <v>#REF!</v>
      </c>
      <c r="AT1388" s="12" t="e">
        <f>AS1388-VLOOKUP(A1388,[1]选股结果!$A$2:$BJ$3005,48,FALSE)*0.08</f>
        <v>#REF!</v>
      </c>
      <c r="AU1388" s="12">
        <f t="shared" si="303"/>
        <v>86882579.03</v>
      </c>
      <c r="AV1388" s="12" t="e">
        <f>#REF!+S1388+H1388</f>
        <v>#REF!</v>
      </c>
      <c r="AW1388" s="12" t="e">
        <f t="shared" si="304"/>
        <v>#REF!</v>
      </c>
      <c r="AX1388" s="12" t="e">
        <f t="shared" si="305"/>
        <v>#REF!</v>
      </c>
      <c r="AY1388" s="12" t="e">
        <f t="shared" si="306"/>
        <v>#REF!</v>
      </c>
      <c r="AZ1388" s="12">
        <f t="shared" si="300"/>
        <v>-2818350655.34</v>
      </c>
      <c r="BA1388" s="12">
        <f t="shared" si="301"/>
        <v>367659449.55</v>
      </c>
      <c r="BB1388" s="12" t="e">
        <f t="shared" si="307"/>
        <v>#REF!</v>
      </c>
    </row>
    <row r="1389" spans="1:54">
      <c r="A1389" s="5" t="s">
        <v>2827</v>
      </c>
      <c r="B1389" s="5" t="s">
        <v>2828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308"/>
        <v>2683539838.94</v>
      </c>
      <c r="AF1389" s="9">
        <f t="shared" si="309"/>
        <v>2643189668.99</v>
      </c>
      <c r="AG1389" s="9">
        <f t="shared" si="310"/>
        <v>39842196.3099998</v>
      </c>
      <c r="AH1389" s="9">
        <f t="shared" si="311"/>
        <v>35851232.0199998</v>
      </c>
      <c r="AI1389" s="9">
        <f t="shared" si="312"/>
        <v>29179270.3699998</v>
      </c>
      <c r="AJ1389" s="12" t="e">
        <f>#REF!-A1389</f>
        <v>#REF!</v>
      </c>
      <c r="AK1389" s="16"/>
      <c r="AL1389" s="9">
        <f t="shared" si="302"/>
        <v>147352437.73</v>
      </c>
      <c r="AM1389" s="16"/>
      <c r="AN1389" s="16"/>
      <c r="AO1389" s="16"/>
      <c r="AP1389" s="16"/>
      <c r="AQ1389" s="12" t="e">
        <f>#REF!+#REF!+#REF!</f>
        <v>#REF!</v>
      </c>
      <c r="AR1389" s="12">
        <f t="shared" si="299"/>
        <v>-2293273.02</v>
      </c>
      <c r="AS1389" s="12" t="e">
        <f>#REF!-AU1389+#REF!+#REF!</f>
        <v>#REF!</v>
      </c>
      <c r="AT1389" s="12" t="e">
        <f>AS1389-VLOOKUP(A1389,[1]选股结果!$A$2:$BJ$3005,48,FALSE)*0.08</f>
        <v>#REF!</v>
      </c>
      <c r="AU1389" s="12">
        <f t="shared" si="303"/>
        <v>6671961.65</v>
      </c>
      <c r="AV1389" s="12" t="e">
        <f>#REF!+S1389+H1389</f>
        <v>#REF!</v>
      </c>
      <c r="AW1389" s="12" t="e">
        <f t="shared" si="304"/>
        <v>#REF!</v>
      </c>
      <c r="AX1389" s="12" t="e">
        <f t="shared" si="305"/>
        <v>#REF!</v>
      </c>
      <c r="AY1389" s="12" t="e">
        <f t="shared" si="306"/>
        <v>#REF!</v>
      </c>
      <c r="AZ1389" s="12">
        <f t="shared" si="300"/>
        <v>-2787980405.37</v>
      </c>
      <c r="BA1389" s="12">
        <f t="shared" si="301"/>
        <v>39842196.3099998</v>
      </c>
      <c r="BB1389" s="12" t="e">
        <f t="shared" si="307"/>
        <v>#REF!</v>
      </c>
    </row>
    <row r="1390" spans="1:54">
      <c r="A1390" s="5" t="s">
        <v>2829</v>
      </c>
      <c r="B1390" s="5" t="s">
        <v>2830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308"/>
        <v>2678687834.43</v>
      </c>
      <c r="AF1390" s="9">
        <f t="shared" si="309"/>
        <v>2479267596.58</v>
      </c>
      <c r="AG1390" s="9">
        <f t="shared" si="310"/>
        <v>229481062.92</v>
      </c>
      <c r="AH1390" s="9">
        <f t="shared" si="311"/>
        <v>228156033.81</v>
      </c>
      <c r="AI1390" s="9">
        <f t="shared" si="312"/>
        <v>204092467.2</v>
      </c>
      <c r="AJ1390" s="12" t="e">
        <f>#REF!-A1390</f>
        <v>#REF!</v>
      </c>
      <c r="AK1390" s="16"/>
      <c r="AL1390" s="9">
        <f t="shared" si="302"/>
        <v>140578188.74</v>
      </c>
      <c r="AM1390" s="16"/>
      <c r="AN1390" s="16"/>
      <c r="AO1390" s="16"/>
      <c r="AP1390" s="16"/>
      <c r="AQ1390" s="12" t="e">
        <f>#REF!+#REF!+#REF!</f>
        <v>#REF!</v>
      </c>
      <c r="AR1390" s="12">
        <f t="shared" si="299"/>
        <v>-359058.86</v>
      </c>
      <c r="AS1390" s="12" t="e">
        <f>#REF!-AU1390+#REF!+#REF!</f>
        <v>#REF!</v>
      </c>
      <c r="AT1390" s="12" t="e">
        <f>AS1390-VLOOKUP(A1390,[1]选股结果!$A$2:$BJ$3005,48,FALSE)*0.08</f>
        <v>#REF!</v>
      </c>
      <c r="AU1390" s="12">
        <f t="shared" si="303"/>
        <v>24063566.61</v>
      </c>
      <c r="AV1390" s="12" t="e">
        <f>#REF!+S1390+H1390</f>
        <v>#REF!</v>
      </c>
      <c r="AW1390" s="12" t="e">
        <f t="shared" si="304"/>
        <v>#REF!</v>
      </c>
      <c r="AX1390" s="12" t="e">
        <f t="shared" si="305"/>
        <v>#REF!</v>
      </c>
      <c r="AY1390" s="12" t="e">
        <f t="shared" si="306"/>
        <v>#REF!</v>
      </c>
      <c r="AZ1390" s="12">
        <f t="shared" si="300"/>
        <v>-2738846740.28</v>
      </c>
      <c r="BA1390" s="12">
        <f t="shared" si="301"/>
        <v>229481062.92</v>
      </c>
      <c r="BB1390" s="12" t="e">
        <f t="shared" si="307"/>
        <v>#REF!</v>
      </c>
    </row>
    <row r="1391" spans="1:54">
      <c r="A1391" s="5" t="s">
        <v>2831</v>
      </c>
      <c r="B1391" s="5" t="s">
        <v>2832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308"/>
        <v>2676252789.84</v>
      </c>
      <c r="AF1391" s="9">
        <f t="shared" si="309"/>
        <v>2636754928.07</v>
      </c>
      <c r="AG1391" s="9">
        <f t="shared" si="310"/>
        <v>165691157.85</v>
      </c>
      <c r="AH1391" s="9">
        <f t="shared" si="311"/>
        <v>167020368.43</v>
      </c>
      <c r="AI1391" s="9">
        <f t="shared" si="312"/>
        <v>160032960.73</v>
      </c>
      <c r="AJ1391" s="12" t="e">
        <f>#REF!-A1391</f>
        <v>#REF!</v>
      </c>
      <c r="AK1391" s="16"/>
      <c r="AL1391" s="9">
        <f t="shared" si="302"/>
        <v>144816391.09</v>
      </c>
      <c r="AM1391" s="16"/>
      <c r="AN1391" s="16"/>
      <c r="AO1391" s="16"/>
      <c r="AP1391" s="16"/>
      <c r="AQ1391" s="12" t="e">
        <f>#REF!+#REF!+#REF!</f>
        <v>#REF!</v>
      </c>
      <c r="AR1391" s="12">
        <f t="shared" si="299"/>
        <v>-3227253.23</v>
      </c>
      <c r="AS1391" s="12" t="e">
        <f>#REF!-AU1391+#REF!+#REF!</f>
        <v>#REF!</v>
      </c>
      <c r="AT1391" s="12" t="e">
        <f>AS1391-VLOOKUP(A1391,[1]选股结果!$A$2:$BJ$3005,48,FALSE)*0.08</f>
        <v>#REF!</v>
      </c>
      <c r="AU1391" s="12">
        <f t="shared" si="303"/>
        <v>6987407.70000002</v>
      </c>
      <c r="AV1391" s="12" t="e">
        <f>#REF!+S1391+H1391</f>
        <v>#REF!</v>
      </c>
      <c r="AW1391" s="12" t="e">
        <f t="shared" si="304"/>
        <v>#REF!</v>
      </c>
      <c r="AX1391" s="12" t="e">
        <f t="shared" si="305"/>
        <v>#REF!</v>
      </c>
      <c r="AY1391" s="12" t="e">
        <f t="shared" si="306"/>
        <v>#REF!</v>
      </c>
      <c r="AZ1391" s="12">
        <f t="shared" si="300"/>
        <v>-2851438100.66</v>
      </c>
      <c r="BA1391" s="12">
        <f t="shared" si="301"/>
        <v>165691157.85</v>
      </c>
      <c r="BB1391" s="12" t="e">
        <f t="shared" si="307"/>
        <v>#REF!</v>
      </c>
    </row>
    <row r="1392" spans="1:54">
      <c r="A1392" s="5" t="s">
        <v>2833</v>
      </c>
      <c r="B1392" s="5" t="s">
        <v>2834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308"/>
        <v>2671222485</v>
      </c>
      <c r="AF1392" s="9">
        <f t="shared" si="309"/>
        <v>2079791757</v>
      </c>
      <c r="AG1392" s="9">
        <f t="shared" si="310"/>
        <v>582712217</v>
      </c>
      <c r="AH1392" s="9">
        <f t="shared" si="311"/>
        <v>586096792</v>
      </c>
      <c r="AI1392" s="9">
        <f t="shared" si="312"/>
        <v>412903162</v>
      </c>
      <c r="AJ1392" s="12" t="e">
        <f>#REF!-A1392</f>
        <v>#REF!</v>
      </c>
      <c r="AK1392" s="16"/>
      <c r="AL1392" s="9">
        <f t="shared" si="302"/>
        <v>940172513</v>
      </c>
      <c r="AM1392" s="16"/>
      <c r="AN1392" s="16"/>
      <c r="AO1392" s="16"/>
      <c r="AP1392" s="16"/>
      <c r="AQ1392" s="12" t="e">
        <f>#REF!+#REF!+#REF!</f>
        <v>#REF!</v>
      </c>
      <c r="AR1392" s="12">
        <f t="shared" si="299"/>
        <v>-5043079</v>
      </c>
      <c r="AS1392" s="12" t="e">
        <f>#REF!-AU1392+#REF!+#REF!</f>
        <v>#REF!</v>
      </c>
      <c r="AT1392" s="12" t="e">
        <f>AS1392-VLOOKUP(A1392,[1]选股结果!$A$2:$BJ$3005,48,FALSE)*0.08</f>
        <v>#REF!</v>
      </c>
      <c r="AU1392" s="12">
        <f t="shared" si="303"/>
        <v>173193630</v>
      </c>
      <c r="AV1392" s="12" t="e">
        <f>#REF!+S1392+H1392</f>
        <v>#REF!</v>
      </c>
      <c r="AW1392" s="12" t="e">
        <f t="shared" si="304"/>
        <v>#REF!</v>
      </c>
      <c r="AX1392" s="12" t="e">
        <f t="shared" si="305"/>
        <v>#REF!</v>
      </c>
      <c r="AY1392" s="12" t="e">
        <f t="shared" si="306"/>
        <v>#REF!</v>
      </c>
      <c r="AZ1392" s="12">
        <f t="shared" si="300"/>
        <v>-2705543312</v>
      </c>
      <c r="BA1392" s="12">
        <f t="shared" si="301"/>
        <v>582712217</v>
      </c>
      <c r="BB1392" s="12" t="e">
        <f t="shared" si="307"/>
        <v>#REF!</v>
      </c>
    </row>
    <row r="1393" spans="1:54">
      <c r="A1393" s="5" t="s">
        <v>2835</v>
      </c>
      <c r="B1393" s="5" t="s">
        <v>2836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308"/>
        <v>2668523041.62</v>
      </c>
      <c r="AF1393" s="9">
        <f t="shared" si="309"/>
        <v>2426149218.91</v>
      </c>
      <c r="AG1393" s="9">
        <f t="shared" si="310"/>
        <v>461869315.9</v>
      </c>
      <c r="AH1393" s="9">
        <f t="shared" si="311"/>
        <v>555816074.31</v>
      </c>
      <c r="AI1393" s="9">
        <f t="shared" si="312"/>
        <v>472899036.63</v>
      </c>
      <c r="AJ1393" s="12" t="e">
        <f>#REF!-A1393</f>
        <v>#REF!</v>
      </c>
      <c r="AK1393" s="16"/>
      <c r="AL1393" s="9">
        <f t="shared" si="302"/>
        <v>1530771290.36</v>
      </c>
      <c r="AM1393" s="16"/>
      <c r="AN1393" s="16"/>
      <c r="AO1393" s="16"/>
      <c r="AP1393" s="16"/>
      <c r="AQ1393" s="12" t="e">
        <f>#REF!+#REF!+#REF!</f>
        <v>#REF!</v>
      </c>
      <c r="AR1393" s="12">
        <f t="shared" si="299"/>
        <v>-95729166.94</v>
      </c>
      <c r="AS1393" s="12" t="e">
        <f>#REF!-AU1393+#REF!+#REF!</f>
        <v>#REF!</v>
      </c>
      <c r="AT1393" s="12" t="e">
        <f>AS1393-VLOOKUP(A1393,[1]选股结果!$A$2:$BJ$3005,48,FALSE)*0.08</f>
        <v>#REF!</v>
      </c>
      <c r="AU1393" s="12">
        <f t="shared" si="303"/>
        <v>82917037.6799999</v>
      </c>
      <c r="AV1393" s="12" t="e">
        <f>#REF!+S1393+H1393</f>
        <v>#REF!</v>
      </c>
      <c r="AW1393" s="12" t="e">
        <f t="shared" si="304"/>
        <v>#REF!</v>
      </c>
      <c r="AX1393" s="12" t="e">
        <f t="shared" si="305"/>
        <v>#REF!</v>
      </c>
      <c r="AY1393" s="12" t="e">
        <f t="shared" si="306"/>
        <v>#REF!</v>
      </c>
      <c r="AZ1393" s="12">
        <f t="shared" si="300"/>
        <v>-2761738512.5</v>
      </c>
      <c r="BA1393" s="12">
        <f t="shared" si="301"/>
        <v>461869315.9</v>
      </c>
      <c r="BB1393" s="12" t="e">
        <f t="shared" si="307"/>
        <v>#REF!</v>
      </c>
    </row>
    <row r="1394" spans="1:54">
      <c r="A1394" s="5" t="s">
        <v>2837</v>
      </c>
      <c r="B1394" s="5" t="s">
        <v>2838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308"/>
        <v>2668417625.19</v>
      </c>
      <c r="AF1394" s="9">
        <f t="shared" si="309"/>
        <v>2021251500.15</v>
      </c>
      <c r="AG1394" s="9">
        <f t="shared" si="310"/>
        <v>649889225.78</v>
      </c>
      <c r="AH1394" s="9">
        <f t="shared" si="311"/>
        <v>637852509.49</v>
      </c>
      <c r="AI1394" s="9">
        <f t="shared" si="312"/>
        <v>578606588.72</v>
      </c>
      <c r="AJ1394" s="12" t="e">
        <f>#REF!-A1394</f>
        <v>#REF!</v>
      </c>
      <c r="AK1394" s="16"/>
      <c r="AL1394" s="9">
        <f t="shared" si="302"/>
        <v>237000782.95</v>
      </c>
      <c r="AM1394" s="16"/>
      <c r="AN1394" s="16"/>
      <c r="AO1394" s="16"/>
      <c r="AP1394" s="16"/>
      <c r="AQ1394" s="12" t="e">
        <f>#REF!+#REF!+#REF!</f>
        <v>#REF!</v>
      </c>
      <c r="AR1394" s="12">
        <f t="shared" si="299"/>
        <v>-3161979.72</v>
      </c>
      <c r="AS1394" s="12" t="e">
        <f>#REF!-AU1394+#REF!+#REF!</f>
        <v>#REF!</v>
      </c>
      <c r="AT1394" s="12" t="e">
        <f>AS1394-VLOOKUP(A1394,[1]选股结果!$A$2:$BJ$3005,48,FALSE)*0.08</f>
        <v>#REF!</v>
      </c>
      <c r="AU1394" s="12">
        <f t="shared" si="303"/>
        <v>59245920.77</v>
      </c>
      <c r="AV1394" s="12" t="e">
        <f>#REF!+S1394+H1394</f>
        <v>#REF!</v>
      </c>
      <c r="AW1394" s="12" t="e">
        <f t="shared" si="304"/>
        <v>#REF!</v>
      </c>
      <c r="AX1394" s="12" t="e">
        <f t="shared" si="305"/>
        <v>#REF!</v>
      </c>
      <c r="AY1394" s="12" t="e">
        <f t="shared" si="306"/>
        <v>#REF!</v>
      </c>
      <c r="AZ1394" s="12">
        <f t="shared" si="300"/>
        <v>-2601225121.17</v>
      </c>
      <c r="BA1394" s="12">
        <f t="shared" si="301"/>
        <v>649889225.78</v>
      </c>
      <c r="BB1394" s="12" t="e">
        <f t="shared" si="307"/>
        <v>#REF!</v>
      </c>
    </row>
    <row r="1395" spans="1:54">
      <c r="A1395" s="5" t="s">
        <v>2839</v>
      </c>
      <c r="B1395" s="5" t="s">
        <v>2840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308"/>
        <v>2668059147.35</v>
      </c>
      <c r="AF1395" s="9">
        <f t="shared" si="309"/>
        <v>2436598998</v>
      </c>
      <c r="AG1395" s="9">
        <f t="shared" si="310"/>
        <v>251045669.1</v>
      </c>
      <c r="AH1395" s="9">
        <f t="shared" si="311"/>
        <v>249650315.23</v>
      </c>
      <c r="AI1395" s="9">
        <f t="shared" si="312"/>
        <v>211067421.96</v>
      </c>
      <c r="AJ1395" s="12" t="e">
        <f>#REF!-A1395</f>
        <v>#REF!</v>
      </c>
      <c r="AK1395" s="16"/>
      <c r="AL1395" s="9">
        <f t="shared" si="302"/>
        <v>914417388.81</v>
      </c>
      <c r="AM1395" s="16"/>
      <c r="AN1395" s="16"/>
      <c r="AO1395" s="16"/>
      <c r="AP1395" s="16"/>
      <c r="AQ1395" s="12" t="e">
        <f>#REF!+#REF!+#REF!</f>
        <v>#REF!</v>
      </c>
      <c r="AR1395" s="12">
        <f t="shared" si="299"/>
        <v>-1239228.68</v>
      </c>
      <c r="AS1395" s="12" t="e">
        <f>#REF!-AU1395+#REF!+#REF!</f>
        <v>#REF!</v>
      </c>
      <c r="AT1395" s="12" t="e">
        <f>AS1395-VLOOKUP(A1395,[1]选股结果!$A$2:$BJ$3005,48,FALSE)*0.08</f>
        <v>#REF!</v>
      </c>
      <c r="AU1395" s="12">
        <f t="shared" si="303"/>
        <v>38582893.27</v>
      </c>
      <c r="AV1395" s="12" t="e">
        <f>#REF!+S1395+H1395</f>
        <v>#REF!</v>
      </c>
      <c r="AW1395" s="12" t="e">
        <f t="shared" si="304"/>
        <v>#REF!</v>
      </c>
      <c r="AX1395" s="12" t="e">
        <f t="shared" si="305"/>
        <v>#REF!</v>
      </c>
      <c r="AY1395" s="12" t="e">
        <f t="shared" si="306"/>
        <v>#REF!</v>
      </c>
      <c r="AZ1395" s="12">
        <f t="shared" si="300"/>
        <v>-2675657999.61</v>
      </c>
      <c r="BA1395" s="12">
        <f t="shared" si="301"/>
        <v>251045669.1</v>
      </c>
      <c r="BB1395" s="12" t="e">
        <f t="shared" si="307"/>
        <v>#REF!</v>
      </c>
    </row>
    <row r="1396" spans="1:54">
      <c r="A1396" s="5" t="s">
        <v>2841</v>
      </c>
      <c r="B1396" s="5" t="s">
        <v>2842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308"/>
        <v>2663918557</v>
      </c>
      <c r="AF1396" s="9">
        <f t="shared" si="309"/>
        <v>1639514616</v>
      </c>
      <c r="AG1396" s="9">
        <f t="shared" si="310"/>
        <v>1030178029</v>
      </c>
      <c r="AH1396" s="9">
        <f t="shared" si="311"/>
        <v>1030219692</v>
      </c>
      <c r="AI1396" s="9">
        <f t="shared" si="312"/>
        <v>770740231</v>
      </c>
      <c r="AJ1396" s="12" t="e">
        <f>#REF!-A1396</f>
        <v>#REF!</v>
      </c>
      <c r="AK1396" s="16"/>
      <c r="AL1396" s="9">
        <f t="shared" si="302"/>
        <v>405525665</v>
      </c>
      <c r="AM1396" s="16"/>
      <c r="AN1396" s="16"/>
      <c r="AO1396" s="16"/>
      <c r="AP1396" s="16"/>
      <c r="AQ1396" s="12" t="e">
        <f>#REF!+#REF!+#REF!</f>
        <v>#REF!</v>
      </c>
      <c r="AR1396" s="12">
        <f t="shared" si="299"/>
        <v>-2701710</v>
      </c>
      <c r="AS1396" s="12" t="e">
        <f>#REF!-AU1396+#REF!+#REF!</f>
        <v>#REF!</v>
      </c>
      <c r="AT1396" s="12" t="e">
        <f>AS1396-VLOOKUP(A1396,[1]选股结果!$A$2:$BJ$3005,48,FALSE)*0.08</f>
        <v>#REF!</v>
      </c>
      <c r="AU1396" s="12">
        <f t="shared" si="303"/>
        <v>259479461</v>
      </c>
      <c r="AV1396" s="12" t="e">
        <f>#REF!+S1396+H1396</f>
        <v>#REF!</v>
      </c>
      <c r="AW1396" s="12" t="e">
        <f t="shared" si="304"/>
        <v>#REF!</v>
      </c>
      <c r="AX1396" s="12" t="e">
        <f t="shared" si="305"/>
        <v>#REF!</v>
      </c>
      <c r="AY1396" s="12" t="e">
        <f t="shared" si="306"/>
        <v>#REF!</v>
      </c>
      <c r="AZ1396" s="12">
        <f t="shared" si="300"/>
        <v>-2753140311</v>
      </c>
      <c r="BA1396" s="12">
        <f t="shared" si="301"/>
        <v>1030178029</v>
      </c>
      <c r="BB1396" s="12" t="e">
        <f t="shared" si="307"/>
        <v>#REF!</v>
      </c>
    </row>
    <row r="1397" spans="1:54">
      <c r="A1397" s="5" t="s">
        <v>2843</v>
      </c>
      <c r="B1397" s="5" t="s">
        <v>2844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308"/>
        <v>2661911545.24</v>
      </c>
      <c r="AF1397" s="9">
        <f t="shared" si="309"/>
        <v>2298724702.88</v>
      </c>
      <c r="AG1397" s="9">
        <f t="shared" si="310"/>
        <v>242835358.33</v>
      </c>
      <c r="AH1397" s="9">
        <f t="shared" si="311"/>
        <v>249203829.83</v>
      </c>
      <c r="AI1397" s="9">
        <f t="shared" si="312"/>
        <v>231015561.9</v>
      </c>
      <c r="AJ1397" s="12" t="e">
        <f>#REF!-A1397</f>
        <v>#REF!</v>
      </c>
      <c r="AK1397" s="16"/>
      <c r="AL1397" s="9">
        <f t="shared" si="302"/>
        <v>290725285.86</v>
      </c>
      <c r="AM1397" s="16"/>
      <c r="AN1397" s="16"/>
      <c r="AO1397" s="16"/>
      <c r="AP1397" s="16"/>
      <c r="AQ1397" s="12" t="e">
        <f>#REF!+#REF!+#REF!</f>
        <v>#REF!</v>
      </c>
      <c r="AR1397" s="12">
        <f t="shared" si="299"/>
        <v>-8899287.21</v>
      </c>
      <c r="AS1397" s="12" t="e">
        <f>#REF!-AU1397+#REF!+#REF!</f>
        <v>#REF!</v>
      </c>
      <c r="AT1397" s="12" t="e">
        <f>AS1397-VLOOKUP(A1397,[1]选股结果!$A$2:$BJ$3005,48,FALSE)*0.08</f>
        <v>#REF!</v>
      </c>
      <c r="AU1397" s="12">
        <f t="shared" si="303"/>
        <v>18188267.93</v>
      </c>
      <c r="AV1397" s="12" t="e">
        <f>#REF!+S1397+H1397</f>
        <v>#REF!</v>
      </c>
      <c r="AW1397" s="12" t="e">
        <f t="shared" si="304"/>
        <v>#REF!</v>
      </c>
      <c r="AX1397" s="12" t="e">
        <f t="shared" si="305"/>
        <v>#REF!</v>
      </c>
      <c r="AY1397" s="12" t="e">
        <f t="shared" si="306"/>
        <v>#REF!</v>
      </c>
      <c r="AZ1397" s="12">
        <f t="shared" si="300"/>
        <v>-2794671881.6</v>
      </c>
      <c r="BA1397" s="12">
        <f t="shared" si="301"/>
        <v>242835358.33</v>
      </c>
      <c r="BB1397" s="12" t="e">
        <f t="shared" si="307"/>
        <v>#REF!</v>
      </c>
    </row>
    <row r="1398" spans="1:54">
      <c r="A1398" s="5" t="s">
        <v>2845</v>
      </c>
      <c r="B1398" s="5" t="s">
        <v>2846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308"/>
        <v>2652590238.26</v>
      </c>
      <c r="AF1398" s="9">
        <f t="shared" si="309"/>
        <v>2495894796.1</v>
      </c>
      <c r="AG1398" s="9">
        <f t="shared" si="310"/>
        <v>113301201.1</v>
      </c>
      <c r="AH1398" s="9">
        <f t="shared" si="311"/>
        <v>118572114.95</v>
      </c>
      <c r="AI1398" s="9">
        <f t="shared" si="312"/>
        <v>102065489.49</v>
      </c>
      <c r="AJ1398" s="12" t="e">
        <f>#REF!-A1398</f>
        <v>#REF!</v>
      </c>
      <c r="AK1398" s="16"/>
      <c r="AL1398" s="9">
        <f t="shared" si="302"/>
        <v>1028914319.92</v>
      </c>
      <c r="AM1398" s="16"/>
      <c r="AN1398" s="16"/>
      <c r="AO1398" s="16"/>
      <c r="AP1398" s="16"/>
      <c r="AQ1398" s="12" t="e">
        <f>#REF!+#REF!+#REF!</f>
        <v>#REF!</v>
      </c>
      <c r="AR1398" s="12">
        <f t="shared" si="299"/>
        <v>-5928346</v>
      </c>
      <c r="AS1398" s="12" t="e">
        <f>#REF!-AU1398+#REF!+#REF!</f>
        <v>#REF!</v>
      </c>
      <c r="AT1398" s="12" t="e">
        <f>AS1398-VLOOKUP(A1398,[1]选股结果!$A$2:$BJ$3005,48,FALSE)*0.08</f>
        <v>#REF!</v>
      </c>
      <c r="AU1398" s="12">
        <f t="shared" si="303"/>
        <v>16506625.46</v>
      </c>
      <c r="AV1398" s="12" t="e">
        <f>#REF!+S1398+H1398</f>
        <v>#REF!</v>
      </c>
      <c r="AW1398" s="12" t="e">
        <f t="shared" si="304"/>
        <v>#REF!</v>
      </c>
      <c r="AX1398" s="12" t="e">
        <f t="shared" si="305"/>
        <v>#REF!</v>
      </c>
      <c r="AY1398" s="12" t="e">
        <f t="shared" si="306"/>
        <v>#REF!</v>
      </c>
      <c r="AZ1398" s="12">
        <f t="shared" si="300"/>
        <v>-2680731299.95</v>
      </c>
      <c r="BA1398" s="12">
        <f t="shared" si="301"/>
        <v>113301201.1</v>
      </c>
      <c r="BB1398" s="12" t="e">
        <f t="shared" si="307"/>
        <v>#REF!</v>
      </c>
    </row>
    <row r="1399" spans="1:54">
      <c r="A1399" s="5" t="s">
        <v>2847</v>
      </c>
      <c r="B1399" s="5" t="s">
        <v>2848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308"/>
        <v>2650707735.25</v>
      </c>
      <c r="AF1399" s="9">
        <f t="shared" si="309"/>
        <v>2527089634.33</v>
      </c>
      <c r="AG1399" s="9">
        <f t="shared" si="310"/>
        <v>152782067.49</v>
      </c>
      <c r="AH1399" s="9">
        <f t="shared" si="311"/>
        <v>147992322.62</v>
      </c>
      <c r="AI1399" s="9">
        <f t="shared" si="312"/>
        <v>142245493.2</v>
      </c>
      <c r="AJ1399" s="12" t="e">
        <f>#REF!-A1399</f>
        <v>#REF!</v>
      </c>
      <c r="AK1399" s="16"/>
      <c r="AL1399" s="9">
        <f t="shared" si="302"/>
        <v>1262885762.47</v>
      </c>
      <c r="AM1399" s="16"/>
      <c r="AN1399" s="16"/>
      <c r="AO1399" s="16"/>
      <c r="AP1399" s="16"/>
      <c r="AQ1399" s="12" t="e">
        <f>#REF!+#REF!+#REF!</f>
        <v>#REF!</v>
      </c>
      <c r="AR1399" s="12">
        <f t="shared" si="299"/>
        <v>-2208592.44</v>
      </c>
      <c r="AS1399" s="12" t="e">
        <f>#REF!-AU1399+#REF!+#REF!</f>
        <v>#REF!</v>
      </c>
      <c r="AT1399" s="12" t="e">
        <f>AS1399-VLOOKUP(A1399,[1]选股结果!$A$2:$BJ$3005,48,FALSE)*0.08</f>
        <v>#REF!</v>
      </c>
      <c r="AU1399" s="12">
        <f t="shared" si="303"/>
        <v>5746829.42000002</v>
      </c>
      <c r="AV1399" s="12" t="e">
        <f>#REF!+S1399+H1399</f>
        <v>#REF!</v>
      </c>
      <c r="AW1399" s="12" t="e">
        <f t="shared" si="304"/>
        <v>#REF!</v>
      </c>
      <c r="AX1399" s="12" t="e">
        <f t="shared" si="305"/>
        <v>#REF!</v>
      </c>
      <c r="AY1399" s="12" t="e">
        <f t="shared" si="306"/>
        <v>#REF!</v>
      </c>
      <c r="AZ1399" s="12">
        <f t="shared" si="300"/>
        <v>-2697115154.43</v>
      </c>
      <c r="BA1399" s="12">
        <f t="shared" si="301"/>
        <v>152782067.49</v>
      </c>
      <c r="BB1399" s="12" t="e">
        <f t="shared" si="307"/>
        <v>#REF!</v>
      </c>
    </row>
    <row r="1400" spans="1:54">
      <c r="A1400" s="5" t="s">
        <v>2849</v>
      </c>
      <c r="B1400" s="5" t="s">
        <v>2850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308"/>
        <v>2649961157.23</v>
      </c>
      <c r="AF1400" s="9">
        <f t="shared" si="309"/>
        <v>2465854050.38</v>
      </c>
      <c r="AG1400" s="9">
        <f t="shared" si="310"/>
        <v>182668280.39</v>
      </c>
      <c r="AH1400" s="9">
        <f t="shared" si="311"/>
        <v>179770466.87</v>
      </c>
      <c r="AI1400" s="9">
        <f t="shared" si="312"/>
        <v>159459925.31</v>
      </c>
      <c r="AJ1400" s="12" t="e">
        <f>#REF!-A1400</f>
        <v>#REF!</v>
      </c>
      <c r="AK1400" s="16"/>
      <c r="AL1400" s="9">
        <f t="shared" si="302"/>
        <v>76132644.95</v>
      </c>
      <c r="AM1400" s="16"/>
      <c r="AN1400" s="16"/>
      <c r="AO1400" s="16"/>
      <c r="AP1400" s="16"/>
      <c r="AQ1400" s="12" t="e">
        <f>#REF!+#REF!+#REF!</f>
        <v>#REF!</v>
      </c>
      <c r="AR1400" s="12">
        <f t="shared" si="299"/>
        <v>-64047.85</v>
      </c>
      <c r="AS1400" s="12" t="e">
        <f>#REF!-AU1400+#REF!+#REF!</f>
        <v>#REF!</v>
      </c>
      <c r="AT1400" s="12" t="e">
        <f>AS1400-VLOOKUP(A1400,[1]选股结果!$A$2:$BJ$3005,48,FALSE)*0.08</f>
        <v>#REF!</v>
      </c>
      <c r="AU1400" s="12">
        <f t="shared" si="303"/>
        <v>20310541.56</v>
      </c>
      <c r="AV1400" s="12" t="e">
        <f>#REF!+S1400+H1400</f>
        <v>#REF!</v>
      </c>
      <c r="AW1400" s="12" t="e">
        <f t="shared" si="304"/>
        <v>#REF!</v>
      </c>
      <c r="AX1400" s="12" t="e">
        <f t="shared" si="305"/>
        <v>#REF!</v>
      </c>
      <c r="AY1400" s="12" t="e">
        <f t="shared" si="306"/>
        <v>#REF!</v>
      </c>
      <c r="AZ1400" s="12">
        <f t="shared" si="300"/>
        <v>-2682190636.06</v>
      </c>
      <c r="BA1400" s="12">
        <f t="shared" si="301"/>
        <v>182668280.39</v>
      </c>
      <c r="BB1400" s="12" t="e">
        <f t="shared" si="307"/>
        <v>#REF!</v>
      </c>
    </row>
    <row r="1401" spans="1:54">
      <c r="A1401" s="5" t="s">
        <v>2851</v>
      </c>
      <c r="B1401" s="5" t="s">
        <v>2852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308"/>
        <v>2642161075.64</v>
      </c>
      <c r="AF1401" s="9">
        <f t="shared" si="309"/>
        <v>2486101801.05</v>
      </c>
      <c r="AG1401" s="9">
        <f t="shared" si="310"/>
        <v>159906120.08</v>
      </c>
      <c r="AH1401" s="9">
        <f t="shared" si="311"/>
        <v>151882519.73</v>
      </c>
      <c r="AI1401" s="9">
        <f t="shared" si="312"/>
        <v>125091838.92</v>
      </c>
      <c r="AJ1401" s="12" t="e">
        <f>#REF!-A1401</f>
        <v>#REF!</v>
      </c>
      <c r="AK1401" s="16"/>
      <c r="AL1401" s="9">
        <f t="shared" si="302"/>
        <v>416105384.31</v>
      </c>
      <c r="AM1401" s="16"/>
      <c r="AN1401" s="16"/>
      <c r="AO1401" s="16"/>
      <c r="AP1401" s="16"/>
      <c r="AQ1401" s="12" t="e">
        <f>#REF!+#REF!+#REF!</f>
        <v>#REF!</v>
      </c>
      <c r="AR1401" s="12">
        <f t="shared" si="299"/>
        <v>-4376960.35</v>
      </c>
      <c r="AS1401" s="12" t="e">
        <f>#REF!-AU1401+#REF!+#REF!</f>
        <v>#REF!</v>
      </c>
      <c r="AT1401" s="12" t="e">
        <f>AS1401-VLOOKUP(A1401,[1]选股结果!$A$2:$BJ$3005,48,FALSE)*0.08</f>
        <v>#REF!</v>
      </c>
      <c r="AU1401" s="12">
        <f t="shared" si="303"/>
        <v>26790680.81</v>
      </c>
      <c r="AV1401" s="12" t="e">
        <f>#REF!+S1401+H1401</f>
        <v>#REF!</v>
      </c>
      <c r="AW1401" s="12" t="e">
        <f t="shared" si="304"/>
        <v>#REF!</v>
      </c>
      <c r="AX1401" s="12" t="e">
        <f t="shared" si="305"/>
        <v>#REF!</v>
      </c>
      <c r="AY1401" s="12" t="e">
        <f t="shared" si="306"/>
        <v>#REF!</v>
      </c>
      <c r="AZ1401" s="12">
        <f t="shared" si="300"/>
        <v>-2743279586.23</v>
      </c>
      <c r="BA1401" s="12">
        <f t="shared" si="301"/>
        <v>159906120.08</v>
      </c>
      <c r="BB1401" s="12" t="e">
        <f t="shared" si="307"/>
        <v>#REF!</v>
      </c>
    </row>
    <row r="1402" spans="1:54">
      <c r="A1402" s="5" t="s">
        <v>2853</v>
      </c>
      <c r="B1402" s="5" t="s">
        <v>2854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308"/>
        <v>2639747386.41</v>
      </c>
      <c r="AF1402" s="9">
        <f t="shared" si="309"/>
        <v>1677282502.54</v>
      </c>
      <c r="AG1402" s="9">
        <f t="shared" si="310"/>
        <v>960453236.29</v>
      </c>
      <c r="AH1402" s="9">
        <f t="shared" si="311"/>
        <v>954991916.89</v>
      </c>
      <c r="AI1402" s="9">
        <f t="shared" si="312"/>
        <v>718419007.31</v>
      </c>
      <c r="AJ1402" s="12" t="e">
        <f>#REF!-A1402</f>
        <v>#REF!</v>
      </c>
      <c r="AK1402" s="16"/>
      <c r="AL1402" s="9">
        <f t="shared" si="302"/>
        <v>1152591062.84</v>
      </c>
      <c r="AM1402" s="16"/>
      <c r="AN1402" s="16"/>
      <c r="AO1402" s="16"/>
      <c r="AP1402" s="16"/>
      <c r="AQ1402" s="12" t="e">
        <f>#REF!+#REF!+#REF!</f>
        <v>#REF!</v>
      </c>
      <c r="AR1402" s="12">
        <f t="shared" si="299"/>
        <v>-1733433.95</v>
      </c>
      <c r="AS1402" s="12" t="e">
        <f>#REF!-AU1402+#REF!+#REF!</f>
        <v>#REF!</v>
      </c>
      <c r="AT1402" s="12" t="e">
        <f>AS1402-VLOOKUP(A1402,[1]选股结果!$A$2:$BJ$3005,48,FALSE)*0.08</f>
        <v>#REF!</v>
      </c>
      <c r="AU1402" s="12">
        <f t="shared" si="303"/>
        <v>236572909.58</v>
      </c>
      <c r="AV1402" s="12" t="e">
        <f>#REF!+S1402+H1402</f>
        <v>#REF!</v>
      </c>
      <c r="AW1402" s="12" t="e">
        <f t="shared" si="304"/>
        <v>#REF!</v>
      </c>
      <c r="AX1402" s="12" t="e">
        <f t="shared" si="305"/>
        <v>#REF!</v>
      </c>
      <c r="AY1402" s="12" t="e">
        <f t="shared" si="306"/>
        <v>#REF!</v>
      </c>
      <c r="AZ1402" s="12">
        <f t="shared" si="300"/>
        <v>-2478863264.74</v>
      </c>
      <c r="BA1402" s="12">
        <f t="shared" si="301"/>
        <v>960453236.29</v>
      </c>
      <c r="BB1402" s="12" t="e">
        <f t="shared" si="307"/>
        <v>#REF!</v>
      </c>
    </row>
    <row r="1403" spans="1:54">
      <c r="A1403" s="5" t="s">
        <v>2855</v>
      </c>
      <c r="B1403" s="5" t="s">
        <v>2856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308"/>
        <v>2634037550.07</v>
      </c>
      <c r="AF1403" s="9">
        <f t="shared" si="309"/>
        <v>2565450953.51</v>
      </c>
      <c r="AG1403" s="9">
        <f t="shared" si="310"/>
        <v>72884772.9900004</v>
      </c>
      <c r="AH1403" s="9">
        <f t="shared" si="311"/>
        <v>72539069.1400004</v>
      </c>
      <c r="AI1403" s="9">
        <f t="shared" si="312"/>
        <v>56897618.5200004</v>
      </c>
      <c r="AJ1403" s="12" t="e">
        <f>#REF!-A1403</f>
        <v>#REF!</v>
      </c>
      <c r="AK1403" s="16"/>
      <c r="AL1403" s="9">
        <f t="shared" si="302"/>
        <v>453095690.66</v>
      </c>
      <c r="AM1403" s="16"/>
      <c r="AN1403" s="16"/>
      <c r="AO1403" s="16"/>
      <c r="AP1403" s="16"/>
      <c r="AQ1403" s="12" t="e">
        <f>#REF!+#REF!+#REF!</f>
        <v>#REF!</v>
      </c>
      <c r="AR1403" s="12">
        <f t="shared" si="299"/>
        <v>-85365.99</v>
      </c>
      <c r="AS1403" s="12" t="e">
        <f>#REF!-AU1403+#REF!+#REF!</f>
        <v>#REF!</v>
      </c>
      <c r="AT1403" s="12" t="e">
        <f>AS1403-VLOOKUP(A1403,[1]选股结果!$A$2:$BJ$3005,48,FALSE)*0.08</f>
        <v>#REF!</v>
      </c>
      <c r="AU1403" s="12">
        <f t="shared" si="303"/>
        <v>15641450.62</v>
      </c>
      <c r="AV1403" s="12" t="e">
        <f>#REF!+S1403+H1403</f>
        <v>#REF!</v>
      </c>
      <c r="AW1403" s="12" t="e">
        <f t="shared" si="304"/>
        <v>#REF!</v>
      </c>
      <c r="AX1403" s="12" t="e">
        <f t="shared" si="305"/>
        <v>#REF!</v>
      </c>
      <c r="AY1403" s="12" t="e">
        <f t="shared" si="306"/>
        <v>#REF!</v>
      </c>
      <c r="AZ1403" s="12">
        <f t="shared" si="300"/>
        <v>-2631214174.47</v>
      </c>
      <c r="BA1403" s="12">
        <f t="shared" si="301"/>
        <v>72884772.9900004</v>
      </c>
      <c r="BB1403" s="12" t="e">
        <f t="shared" si="307"/>
        <v>#REF!</v>
      </c>
    </row>
    <row r="1404" spans="1:54">
      <c r="A1404" s="5" t="s">
        <v>2857</v>
      </c>
      <c r="B1404" s="5" t="s">
        <v>2858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308"/>
        <v>2632818205.02</v>
      </c>
      <c r="AF1404" s="9">
        <f t="shared" si="309"/>
        <v>2648186288.04</v>
      </c>
      <c r="AG1404" s="9">
        <f t="shared" si="310"/>
        <v>113891499.26</v>
      </c>
      <c r="AH1404" s="9">
        <f t="shared" si="311"/>
        <v>111003914.97</v>
      </c>
      <c r="AI1404" s="9">
        <f t="shared" si="312"/>
        <v>89486181.74</v>
      </c>
      <c r="AJ1404" s="12" t="e">
        <f>#REF!-A1404</f>
        <v>#REF!</v>
      </c>
      <c r="AK1404" s="16"/>
      <c r="AL1404" s="9">
        <f t="shared" si="302"/>
        <v>256033359.16</v>
      </c>
      <c r="AM1404" s="16"/>
      <c r="AN1404" s="16"/>
      <c r="AO1404" s="16"/>
      <c r="AP1404" s="16"/>
      <c r="AQ1404" s="12" t="e">
        <f>#REF!+#REF!+#REF!</f>
        <v>#REF!</v>
      </c>
      <c r="AR1404" s="12">
        <f t="shared" si="299"/>
        <v>-2577025.92</v>
      </c>
      <c r="AS1404" s="12" t="e">
        <f>#REF!-AU1404+#REF!+#REF!</f>
        <v>#REF!</v>
      </c>
      <c r="AT1404" s="12" t="e">
        <f>AS1404-VLOOKUP(A1404,[1]选股结果!$A$2:$BJ$3005,48,FALSE)*0.08</f>
        <v>#REF!</v>
      </c>
      <c r="AU1404" s="12">
        <f t="shared" si="303"/>
        <v>21517733.23</v>
      </c>
      <c r="AV1404" s="12" t="e">
        <f>#REF!+S1404+H1404</f>
        <v>#REF!</v>
      </c>
      <c r="AW1404" s="12" t="e">
        <f t="shared" si="304"/>
        <v>#REF!</v>
      </c>
      <c r="AX1404" s="12" t="e">
        <f t="shared" si="305"/>
        <v>#REF!</v>
      </c>
      <c r="AY1404" s="12" t="e">
        <f t="shared" si="306"/>
        <v>#REF!</v>
      </c>
      <c r="AZ1404" s="12">
        <f t="shared" si="300"/>
        <v>-2672284719.63</v>
      </c>
      <c r="BA1404" s="12">
        <f t="shared" si="301"/>
        <v>113891499.26</v>
      </c>
      <c r="BB1404" s="12" t="e">
        <f t="shared" si="307"/>
        <v>#REF!</v>
      </c>
    </row>
    <row r="1405" spans="1:54">
      <c r="A1405" s="5" t="s">
        <v>2859</v>
      </c>
      <c r="B1405" s="5" t="s">
        <v>2860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308"/>
        <v>2630256959.22</v>
      </c>
      <c r="AF1405" s="9">
        <f t="shared" si="309"/>
        <v>14492723.31</v>
      </c>
      <c r="AG1405" s="9">
        <f t="shared" si="310"/>
        <v>2867964272.26</v>
      </c>
      <c r="AH1405" s="9">
        <f t="shared" si="311"/>
        <v>2867013561.06</v>
      </c>
      <c r="AI1405" s="9">
        <f t="shared" si="312"/>
        <v>2628442852.54</v>
      </c>
      <c r="AJ1405" s="12" t="e">
        <f>#REF!-A1405</f>
        <v>#REF!</v>
      </c>
      <c r="AK1405" s="16"/>
      <c r="AL1405" s="9">
        <f t="shared" si="302"/>
        <v>15443434.51</v>
      </c>
      <c r="AM1405" s="16"/>
      <c r="AN1405" s="16"/>
      <c r="AO1405" s="16"/>
      <c r="AP1405" s="16"/>
      <c r="AQ1405" s="12" t="e">
        <f>#REF!+#REF!+#REF!</f>
        <v>#REF!</v>
      </c>
      <c r="AR1405" s="12">
        <f t="shared" si="299"/>
        <v>-199332.35</v>
      </c>
      <c r="AS1405" s="12" t="e">
        <f>#REF!-AU1405+#REF!+#REF!</f>
        <v>#REF!</v>
      </c>
      <c r="AT1405" s="12" t="e">
        <f>AS1405-VLOOKUP(A1405,[1]选股结果!$A$2:$BJ$3005,48,FALSE)*0.08</f>
        <v>#REF!</v>
      </c>
      <c r="AU1405" s="12">
        <f t="shared" si="303"/>
        <v>238570708.52</v>
      </c>
      <c r="AV1405" s="12" t="e">
        <f>#REF!+S1405+H1405</f>
        <v>#REF!</v>
      </c>
      <c r="AW1405" s="12" t="e">
        <f t="shared" si="304"/>
        <v>#REF!</v>
      </c>
      <c r="AX1405" s="12" t="e">
        <f t="shared" si="305"/>
        <v>#REF!</v>
      </c>
      <c r="AY1405" s="12" t="e">
        <f t="shared" si="306"/>
        <v>#REF!</v>
      </c>
      <c r="AZ1405" s="12">
        <f t="shared" si="300"/>
        <v>-2855684320.33</v>
      </c>
      <c r="BA1405" s="12">
        <f t="shared" si="301"/>
        <v>2867964272.26</v>
      </c>
      <c r="BB1405" s="12" t="e">
        <f t="shared" si="307"/>
        <v>#REF!</v>
      </c>
    </row>
    <row r="1406" spans="1:54">
      <c r="A1406" s="5" t="s">
        <v>2861</v>
      </c>
      <c r="B1406" s="5" t="s">
        <v>2862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308"/>
        <v>2621912233.73</v>
      </c>
      <c r="AF1406" s="9">
        <f t="shared" si="309"/>
        <v>2387539685.26</v>
      </c>
      <c r="AG1406" s="9">
        <f t="shared" si="310"/>
        <v>215855606.85</v>
      </c>
      <c r="AH1406" s="9">
        <f t="shared" si="311"/>
        <v>216196219.11</v>
      </c>
      <c r="AI1406" s="9">
        <f t="shared" si="312"/>
        <v>193149945.34</v>
      </c>
      <c r="AJ1406" s="12" t="e">
        <f>#REF!-A1406</f>
        <v>#REF!</v>
      </c>
      <c r="AK1406" s="16"/>
      <c r="AL1406" s="9">
        <f t="shared" si="302"/>
        <v>154670632.87</v>
      </c>
      <c r="AM1406" s="16"/>
      <c r="AN1406" s="16"/>
      <c r="AO1406" s="16"/>
      <c r="AP1406" s="16"/>
      <c r="AQ1406" s="12" t="e">
        <f>#REF!+#REF!+#REF!</f>
        <v>#REF!</v>
      </c>
      <c r="AR1406" s="12">
        <f t="shared" si="299"/>
        <v>-1107259.01</v>
      </c>
      <c r="AS1406" s="12" t="e">
        <f>#REF!-AU1406+#REF!+#REF!</f>
        <v>#REF!</v>
      </c>
      <c r="AT1406" s="12" t="e">
        <f>AS1406-VLOOKUP(A1406,[1]选股结果!$A$2:$BJ$3005,48,FALSE)*0.08</f>
        <v>#REF!</v>
      </c>
      <c r="AU1406" s="12">
        <f t="shared" si="303"/>
        <v>23046273.77</v>
      </c>
      <c r="AV1406" s="12" t="e">
        <f>#REF!+S1406+H1406</f>
        <v>#REF!</v>
      </c>
      <c r="AW1406" s="12" t="e">
        <f t="shared" si="304"/>
        <v>#REF!</v>
      </c>
      <c r="AX1406" s="12" t="e">
        <f t="shared" si="305"/>
        <v>#REF!</v>
      </c>
      <c r="AY1406" s="12" t="e">
        <f t="shared" si="306"/>
        <v>#REF!</v>
      </c>
      <c r="AZ1406" s="12">
        <f t="shared" si="300"/>
        <v>-2670208881.34</v>
      </c>
      <c r="BA1406" s="12">
        <f t="shared" si="301"/>
        <v>215855606.85</v>
      </c>
      <c r="BB1406" s="12" t="e">
        <f t="shared" si="307"/>
        <v>#REF!</v>
      </c>
    </row>
    <row r="1407" spans="1:54">
      <c r="A1407" s="5" t="s">
        <v>2863</v>
      </c>
      <c r="B1407" s="5" t="s">
        <v>2864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308"/>
        <v>2620098543.26</v>
      </c>
      <c r="AF1407" s="9">
        <f t="shared" si="309"/>
        <v>2576556591.24</v>
      </c>
      <c r="AG1407" s="9">
        <f t="shared" si="310"/>
        <v>107429947.92</v>
      </c>
      <c r="AH1407" s="9">
        <f t="shared" si="311"/>
        <v>112213538.14</v>
      </c>
      <c r="AI1407" s="9">
        <f t="shared" si="312"/>
        <v>93435140.8</v>
      </c>
      <c r="AJ1407" s="12" t="e">
        <f>#REF!-A1407</f>
        <v>#REF!</v>
      </c>
      <c r="AK1407" s="16"/>
      <c r="AL1407" s="9">
        <f t="shared" si="302"/>
        <v>185793220.39</v>
      </c>
      <c r="AM1407" s="16"/>
      <c r="AN1407" s="16"/>
      <c r="AO1407" s="16"/>
      <c r="AP1407" s="16"/>
      <c r="AQ1407" s="12" t="e">
        <f>#REF!+#REF!+#REF!</f>
        <v>#REF!</v>
      </c>
      <c r="AR1407" s="12">
        <f t="shared" si="299"/>
        <v>-4783592.51</v>
      </c>
      <c r="AS1407" s="12" t="e">
        <f>#REF!-AU1407+#REF!+#REF!</f>
        <v>#REF!</v>
      </c>
      <c r="AT1407" s="12" t="e">
        <f>AS1407-VLOOKUP(A1407,[1]选股结果!$A$2:$BJ$3005,48,FALSE)*0.08</f>
        <v>#REF!</v>
      </c>
      <c r="AU1407" s="12">
        <f t="shared" si="303"/>
        <v>18778397.34</v>
      </c>
      <c r="AV1407" s="12" t="e">
        <f>#REF!+S1407+H1407</f>
        <v>#REF!</v>
      </c>
      <c r="AW1407" s="12" t="e">
        <f t="shared" si="304"/>
        <v>#REF!</v>
      </c>
      <c r="AX1407" s="12" t="e">
        <f t="shared" si="305"/>
        <v>#REF!</v>
      </c>
      <c r="AY1407" s="12" t="e">
        <f t="shared" si="306"/>
        <v>#REF!</v>
      </c>
      <c r="AZ1407" s="12">
        <f t="shared" si="300"/>
        <v>-2605986837.11</v>
      </c>
      <c r="BA1407" s="12">
        <f t="shared" si="301"/>
        <v>107429947.92</v>
      </c>
      <c r="BB1407" s="12" t="e">
        <f t="shared" si="307"/>
        <v>#REF!</v>
      </c>
    </row>
    <row r="1408" spans="1:54">
      <c r="A1408" s="5" t="s">
        <v>2865</v>
      </c>
      <c r="B1408" s="5" t="s">
        <v>2866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308"/>
        <v>2619574442.63</v>
      </c>
      <c r="AF1408" s="9">
        <f t="shared" si="309"/>
        <v>2530253878.42</v>
      </c>
      <c r="AG1408" s="9">
        <f t="shared" si="310"/>
        <v>91412472.2500005</v>
      </c>
      <c r="AH1408" s="9">
        <f t="shared" si="311"/>
        <v>93472413.8600005</v>
      </c>
      <c r="AI1408" s="9">
        <f t="shared" si="312"/>
        <v>56364744.2800005</v>
      </c>
      <c r="AJ1408" s="12" t="e">
        <f>#REF!-A1408</f>
        <v>#REF!</v>
      </c>
      <c r="AK1408" s="16"/>
      <c r="AL1408" s="9">
        <f t="shared" si="302"/>
        <v>636617811.97</v>
      </c>
      <c r="AM1408" s="16"/>
      <c r="AN1408" s="16"/>
      <c r="AO1408" s="16"/>
      <c r="AP1408" s="16"/>
      <c r="AQ1408" s="12" t="e">
        <f>#REF!+#REF!+#REF!</f>
        <v>#REF!</v>
      </c>
      <c r="AR1408" s="12">
        <f t="shared" si="299"/>
        <v>-2840051.72</v>
      </c>
      <c r="AS1408" s="12" t="e">
        <f>#REF!-AU1408+#REF!+#REF!</f>
        <v>#REF!</v>
      </c>
      <c r="AT1408" s="12" t="e">
        <f>AS1408-VLOOKUP(A1408,[1]选股结果!$A$2:$BJ$3005,48,FALSE)*0.08</f>
        <v>#REF!</v>
      </c>
      <c r="AU1408" s="12">
        <f t="shared" si="303"/>
        <v>37107669.58</v>
      </c>
      <c r="AV1408" s="12" t="e">
        <f>#REF!+S1408+H1408</f>
        <v>#REF!</v>
      </c>
      <c r="AW1408" s="12" t="e">
        <f t="shared" si="304"/>
        <v>#REF!</v>
      </c>
      <c r="AX1408" s="12" t="e">
        <f t="shared" si="305"/>
        <v>#REF!</v>
      </c>
      <c r="AY1408" s="12" t="e">
        <f t="shared" si="306"/>
        <v>#REF!</v>
      </c>
      <c r="AZ1408" s="12">
        <f t="shared" si="300"/>
        <v>-2668240509.96</v>
      </c>
      <c r="BA1408" s="12">
        <f t="shared" si="301"/>
        <v>91412472.2500005</v>
      </c>
      <c r="BB1408" s="12" t="e">
        <f t="shared" si="307"/>
        <v>#REF!</v>
      </c>
    </row>
    <row r="1409" spans="1:54">
      <c r="A1409" s="5" t="s">
        <v>2867</v>
      </c>
      <c r="B1409" s="5" t="s">
        <v>2868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308"/>
        <v>2618903304.81</v>
      </c>
      <c r="AF1409" s="9">
        <f t="shared" si="309"/>
        <v>2617596281.45</v>
      </c>
      <c r="AG1409" s="9">
        <f t="shared" si="310"/>
        <v>5690199.53999918</v>
      </c>
      <c r="AH1409" s="9">
        <f t="shared" si="311"/>
        <v>101282.569999179</v>
      </c>
      <c r="AI1409" s="9">
        <f t="shared" si="312"/>
        <v>-1080308.70000082</v>
      </c>
      <c r="AJ1409" s="12" t="e">
        <f>#REF!-A1409</f>
        <v>#REF!</v>
      </c>
      <c r="AK1409" s="16"/>
      <c r="AL1409" s="9">
        <f t="shared" si="302"/>
        <v>120916688.5</v>
      </c>
      <c r="AM1409" s="16"/>
      <c r="AN1409" s="16"/>
      <c r="AO1409" s="16"/>
      <c r="AP1409" s="16"/>
      <c r="AQ1409" s="12" t="e">
        <f>#REF!+#REF!+#REF!</f>
        <v>#REF!</v>
      </c>
      <c r="AR1409" s="12">
        <f t="shared" si="299"/>
        <v>-224480.31</v>
      </c>
      <c r="AS1409" s="12" t="e">
        <f>#REF!-AU1409+#REF!+#REF!</f>
        <v>#REF!</v>
      </c>
      <c r="AT1409" s="12" t="e">
        <f>AS1409-VLOOKUP(A1409,[1]选股结果!$A$2:$BJ$3005,48,FALSE)*0.08</f>
        <v>#REF!</v>
      </c>
      <c r="AU1409" s="12">
        <f t="shared" si="303"/>
        <v>1181591.27</v>
      </c>
      <c r="AV1409" s="12" t="e">
        <f>#REF!+S1409+H1409</f>
        <v>#REF!</v>
      </c>
      <c r="AW1409" s="12" t="e">
        <f t="shared" si="304"/>
        <v>#REF!</v>
      </c>
      <c r="AX1409" s="12" t="e">
        <f t="shared" si="305"/>
        <v>#REF!</v>
      </c>
      <c r="AY1409" s="12" t="e">
        <f t="shared" si="306"/>
        <v>#REF!</v>
      </c>
      <c r="AZ1409" s="12">
        <f t="shared" si="300"/>
        <v>-2807504530.78</v>
      </c>
      <c r="BA1409" s="12">
        <f t="shared" si="301"/>
        <v>5690199.53999918</v>
      </c>
      <c r="BB1409" s="12" t="e">
        <f t="shared" si="307"/>
        <v>#REF!</v>
      </c>
    </row>
    <row r="1410" spans="1:54">
      <c r="A1410" s="5" t="s">
        <v>2869</v>
      </c>
      <c r="B1410" s="5" t="s">
        <v>2870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308"/>
        <v>2616044733.69</v>
      </c>
      <c r="AF1410" s="9">
        <f t="shared" si="309"/>
        <v>2461417229.32</v>
      </c>
      <c r="AG1410" s="9">
        <f t="shared" si="310"/>
        <v>110332565.37</v>
      </c>
      <c r="AH1410" s="9">
        <f t="shared" si="311"/>
        <v>110786729.95</v>
      </c>
      <c r="AI1410" s="9">
        <f t="shared" si="312"/>
        <v>85970527.51</v>
      </c>
      <c r="AJ1410" s="12" t="e">
        <f>#REF!-A1410</f>
        <v>#REF!</v>
      </c>
      <c r="AK1410" s="16"/>
      <c r="AL1410" s="9">
        <f t="shared" si="302"/>
        <v>194085019.23</v>
      </c>
      <c r="AM1410" s="16"/>
      <c r="AN1410" s="16"/>
      <c r="AO1410" s="16"/>
      <c r="AP1410" s="16"/>
      <c r="AQ1410" s="12" t="e">
        <f>#REF!+#REF!+#REF!</f>
        <v>#REF!</v>
      </c>
      <c r="AR1410" s="12">
        <f t="shared" ref="AR1410:AR1473" si="313">AA1410-AB1410</f>
        <v>-510142.27</v>
      </c>
      <c r="AS1410" s="12" t="e">
        <f>#REF!-AU1410+#REF!+#REF!</f>
        <v>#REF!</v>
      </c>
      <c r="AT1410" s="12" t="e">
        <f>AS1410-VLOOKUP(A1410,[1]选股结果!$A$2:$BJ$3005,48,FALSE)*0.08</f>
        <v>#REF!</v>
      </c>
      <c r="AU1410" s="12">
        <f t="shared" si="303"/>
        <v>24816202.44</v>
      </c>
      <c r="AV1410" s="12" t="e">
        <f>#REF!+S1410+H1410</f>
        <v>#REF!</v>
      </c>
      <c r="AW1410" s="12" t="e">
        <f t="shared" si="304"/>
        <v>#REF!</v>
      </c>
      <c r="AX1410" s="12" t="e">
        <f t="shared" si="305"/>
        <v>#REF!</v>
      </c>
      <c r="AY1410" s="12" t="e">
        <f t="shared" si="306"/>
        <v>#REF!</v>
      </c>
      <c r="AZ1410" s="12">
        <f t="shared" ref="AZ1410:AZ1473" si="314">O1410-S1410-AA1410-AB1410-AC1410-AD1410+AK1410-AE1410</f>
        <v>-2655410682.93</v>
      </c>
      <c r="BA1410" s="12">
        <f t="shared" ref="BA1410:BA1473" si="315">AG1410</f>
        <v>110332565.37</v>
      </c>
      <c r="BB1410" s="12" t="e">
        <f t="shared" si="307"/>
        <v>#REF!</v>
      </c>
    </row>
    <row r="1411" spans="1:54">
      <c r="A1411" s="5" t="s">
        <v>2871</v>
      </c>
      <c r="B1411" s="5" t="s">
        <v>2872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308"/>
        <v>2608676845.62</v>
      </c>
      <c r="AF1411" s="9">
        <f t="shared" si="309"/>
        <v>2431717436.89</v>
      </c>
      <c r="AG1411" s="9">
        <f t="shared" si="310"/>
        <v>171577654.63</v>
      </c>
      <c r="AH1411" s="9">
        <f t="shared" si="311"/>
        <v>171721418.17</v>
      </c>
      <c r="AI1411" s="9">
        <f t="shared" si="312"/>
        <v>147922995.37</v>
      </c>
      <c r="AJ1411" s="12" t="e">
        <f>#REF!-A1411</f>
        <v>#REF!</v>
      </c>
      <c r="AK1411" s="16"/>
      <c r="AL1411" s="9">
        <f t="shared" ref="AL1411:AL1474" si="316">O1411+P1411+Q1411+Y1411-AB1411+AC1411</f>
        <v>112505353.37</v>
      </c>
      <c r="AM1411" s="16"/>
      <c r="AN1411" s="16"/>
      <c r="AO1411" s="16"/>
      <c r="AP1411" s="16"/>
      <c r="AQ1411" s="12" t="e">
        <f>#REF!+#REF!+#REF!</f>
        <v>#REF!</v>
      </c>
      <c r="AR1411" s="12">
        <f t="shared" si="313"/>
        <v>-2232543.54</v>
      </c>
      <c r="AS1411" s="12" t="e">
        <f>#REF!-AU1411+#REF!+#REF!</f>
        <v>#REF!</v>
      </c>
      <c r="AT1411" s="12" t="e">
        <f>AS1411-VLOOKUP(A1411,[1]选股结果!$A$2:$BJ$3005,48,FALSE)*0.08</f>
        <v>#REF!</v>
      </c>
      <c r="AU1411" s="12">
        <f t="shared" ref="AU1411:AU1474" si="317">AH1411-AI1411</f>
        <v>23798422.8</v>
      </c>
      <c r="AV1411" s="12" t="e">
        <f>#REF!+S1411+H1411</f>
        <v>#REF!</v>
      </c>
      <c r="AW1411" s="12" t="e">
        <f t="shared" ref="AW1411:AW1474" si="318">AV1411-AU1411</f>
        <v>#REF!</v>
      </c>
      <c r="AX1411" s="12" t="e">
        <f t="shared" ref="AX1411:AX1474" si="319">AV1411-H1411</f>
        <v>#REF!</v>
      </c>
      <c r="AY1411" s="12" t="e">
        <f t="shared" ref="AY1411:AY1474" si="320">AV1411-H1411-AU1411</f>
        <v>#REF!</v>
      </c>
      <c r="AZ1411" s="12">
        <f t="shared" si="314"/>
        <v>-2634168831.98</v>
      </c>
      <c r="BA1411" s="12">
        <f t="shared" si="315"/>
        <v>171577654.63</v>
      </c>
      <c r="BB1411" s="12" t="e">
        <f t="shared" ref="BB1411:BB1474" si="321">AF1411-AG1411+AH1411+AI1411-AJ1411+AL1411+AM1411-AO1411+AN1411</f>
        <v>#REF!</v>
      </c>
    </row>
    <row r="1412" spans="1:54">
      <c r="A1412" s="5" t="s">
        <v>2873</v>
      </c>
      <c r="B1412" s="5" t="s">
        <v>2874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308"/>
        <v>2606024268.01</v>
      </c>
      <c r="AF1412" s="9">
        <f t="shared" si="309"/>
        <v>2435006561.46</v>
      </c>
      <c r="AG1412" s="9">
        <f t="shared" si="310"/>
        <v>278521004.83</v>
      </c>
      <c r="AH1412" s="9">
        <f t="shared" si="311"/>
        <v>276043090.57</v>
      </c>
      <c r="AI1412" s="9">
        <f t="shared" si="312"/>
        <v>250822395.26</v>
      </c>
      <c r="AJ1412" s="12" t="e">
        <f>#REF!-A1412</f>
        <v>#REF!</v>
      </c>
      <c r="AK1412" s="16"/>
      <c r="AL1412" s="9">
        <f t="shared" si="316"/>
        <v>907534427.11</v>
      </c>
      <c r="AM1412" s="16"/>
      <c r="AN1412" s="16"/>
      <c r="AO1412" s="16"/>
      <c r="AP1412" s="16"/>
      <c r="AQ1412" s="12" t="e">
        <f>#REF!+#REF!+#REF!</f>
        <v>#REF!</v>
      </c>
      <c r="AR1412" s="12">
        <f t="shared" si="313"/>
        <v>-223050.74</v>
      </c>
      <c r="AS1412" s="12" t="e">
        <f>#REF!-AU1412+#REF!+#REF!</f>
        <v>#REF!</v>
      </c>
      <c r="AT1412" s="12" t="e">
        <f>AS1412-VLOOKUP(A1412,[1]选股结果!$A$2:$BJ$3005,48,FALSE)*0.08</f>
        <v>#REF!</v>
      </c>
      <c r="AU1412" s="12">
        <f t="shared" si="317"/>
        <v>25220695.31</v>
      </c>
      <c r="AV1412" s="12" t="e">
        <f>#REF!+S1412+H1412</f>
        <v>#REF!</v>
      </c>
      <c r="AW1412" s="12" t="e">
        <f t="shared" si="318"/>
        <v>#REF!</v>
      </c>
      <c r="AX1412" s="12" t="e">
        <f t="shared" si="319"/>
        <v>#REF!</v>
      </c>
      <c r="AY1412" s="12" t="e">
        <f t="shared" si="320"/>
        <v>#REF!</v>
      </c>
      <c r="AZ1412" s="12">
        <f t="shared" si="314"/>
        <v>-2617977978.26</v>
      </c>
      <c r="BA1412" s="12">
        <f t="shared" si="315"/>
        <v>278521004.83</v>
      </c>
      <c r="BB1412" s="12" t="e">
        <f t="shared" si="321"/>
        <v>#REF!</v>
      </c>
    </row>
    <row r="1413" spans="1:54">
      <c r="A1413" s="5" t="s">
        <v>2875</v>
      </c>
      <c r="B1413" s="5" t="s">
        <v>2876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308"/>
        <v>2605745218.38</v>
      </c>
      <c r="AF1413" s="9">
        <f t="shared" si="309"/>
        <v>2264870062.57</v>
      </c>
      <c r="AG1413" s="9">
        <f t="shared" si="310"/>
        <v>326182309.03</v>
      </c>
      <c r="AH1413" s="9">
        <f t="shared" si="311"/>
        <v>322402719.94</v>
      </c>
      <c r="AI1413" s="9">
        <f t="shared" si="312"/>
        <v>263253164.34</v>
      </c>
      <c r="AJ1413" s="12" t="e">
        <f>#REF!-A1413</f>
        <v>#REF!</v>
      </c>
      <c r="AK1413" s="16"/>
      <c r="AL1413" s="9">
        <f t="shared" si="316"/>
        <v>1616641133.41</v>
      </c>
      <c r="AM1413" s="16"/>
      <c r="AN1413" s="16"/>
      <c r="AO1413" s="16"/>
      <c r="AP1413" s="16"/>
      <c r="AQ1413" s="12" t="e">
        <f>#REF!+#REF!+#REF!</f>
        <v>#REF!</v>
      </c>
      <c r="AR1413" s="12">
        <f t="shared" si="313"/>
        <v>-5100597.42</v>
      </c>
      <c r="AS1413" s="12" t="e">
        <f>#REF!-AU1413+#REF!+#REF!</f>
        <v>#REF!</v>
      </c>
      <c r="AT1413" s="12" t="e">
        <f>AS1413-VLOOKUP(A1413,[1]选股结果!$A$2:$BJ$3005,48,FALSE)*0.08</f>
        <v>#REF!</v>
      </c>
      <c r="AU1413" s="12">
        <f t="shared" si="317"/>
        <v>59149555.6</v>
      </c>
      <c r="AV1413" s="12" t="e">
        <f>#REF!+S1413+H1413</f>
        <v>#REF!</v>
      </c>
      <c r="AW1413" s="12" t="e">
        <f t="shared" si="318"/>
        <v>#REF!</v>
      </c>
      <c r="AX1413" s="12" t="e">
        <f t="shared" si="319"/>
        <v>#REF!</v>
      </c>
      <c r="AY1413" s="12" t="e">
        <f t="shared" si="320"/>
        <v>#REF!</v>
      </c>
      <c r="AZ1413" s="12">
        <f t="shared" si="314"/>
        <v>-2670930325.09</v>
      </c>
      <c r="BA1413" s="12">
        <f t="shared" si="315"/>
        <v>326182309.03</v>
      </c>
      <c r="BB1413" s="12" t="e">
        <f t="shared" si="321"/>
        <v>#REF!</v>
      </c>
    </row>
    <row r="1414" spans="1:54">
      <c r="A1414" s="5" t="s">
        <v>2877</v>
      </c>
      <c r="B1414" s="5" t="s">
        <v>2878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308"/>
        <v>2605636211.92</v>
      </c>
      <c r="AF1414" s="9">
        <f t="shared" si="309"/>
        <v>2559816924.66</v>
      </c>
      <c r="AG1414" s="9">
        <f t="shared" si="310"/>
        <v>55894841.9700002</v>
      </c>
      <c r="AH1414" s="9">
        <f t="shared" si="311"/>
        <v>55831325.1000002</v>
      </c>
      <c r="AI1414" s="9">
        <f t="shared" si="312"/>
        <v>41432497.1400002</v>
      </c>
      <c r="AJ1414" s="12" t="e">
        <f>#REF!-A1414</f>
        <v>#REF!</v>
      </c>
      <c r="AK1414" s="16"/>
      <c r="AL1414" s="9">
        <f t="shared" si="316"/>
        <v>108463765.58</v>
      </c>
      <c r="AM1414" s="16"/>
      <c r="AN1414" s="16"/>
      <c r="AO1414" s="16"/>
      <c r="AP1414" s="16"/>
      <c r="AQ1414" s="12" t="e">
        <f>#REF!+#REF!+#REF!</f>
        <v>#REF!</v>
      </c>
      <c r="AR1414" s="12">
        <f t="shared" si="313"/>
        <v>-3738.76</v>
      </c>
      <c r="AS1414" s="12" t="e">
        <f>#REF!-AU1414+#REF!+#REF!</f>
        <v>#REF!</v>
      </c>
      <c r="AT1414" s="12" t="e">
        <f>AS1414-VLOOKUP(A1414,[1]选股结果!$A$2:$BJ$3005,48,FALSE)*0.08</f>
        <v>#REF!</v>
      </c>
      <c r="AU1414" s="12">
        <f t="shared" si="317"/>
        <v>14398827.96</v>
      </c>
      <c r="AV1414" s="12" t="e">
        <f>#REF!+S1414+H1414</f>
        <v>#REF!</v>
      </c>
      <c r="AW1414" s="12" t="e">
        <f t="shared" si="318"/>
        <v>#REF!</v>
      </c>
      <c r="AX1414" s="12" t="e">
        <f t="shared" si="319"/>
        <v>#REF!</v>
      </c>
      <c r="AY1414" s="12" t="e">
        <f t="shared" si="320"/>
        <v>#REF!</v>
      </c>
      <c r="AZ1414" s="12">
        <f t="shared" si="314"/>
        <v>-2656432962.28</v>
      </c>
      <c r="BA1414" s="12">
        <f t="shared" si="315"/>
        <v>55894841.9700002</v>
      </c>
      <c r="BB1414" s="12" t="e">
        <f t="shared" si="321"/>
        <v>#REF!</v>
      </c>
    </row>
    <row r="1415" spans="1:54">
      <c r="A1415" s="5" t="s">
        <v>2879</v>
      </c>
      <c r="B1415" s="5" t="s">
        <v>2880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308"/>
        <v>2602078488.23</v>
      </c>
      <c r="AF1415" s="9">
        <f t="shared" si="309"/>
        <v>2604966687.48</v>
      </c>
      <c r="AG1415" s="9">
        <f t="shared" si="310"/>
        <v>-521742.11</v>
      </c>
      <c r="AH1415" s="9">
        <f t="shared" si="311"/>
        <v>2251506.15</v>
      </c>
      <c r="AI1415" s="9">
        <f t="shared" si="312"/>
        <v>-923879.28</v>
      </c>
      <c r="AJ1415" s="12" t="e">
        <f>#REF!-A1415</f>
        <v>#REF!</v>
      </c>
      <c r="AK1415" s="16"/>
      <c r="AL1415" s="9">
        <f t="shared" si="316"/>
        <v>193274674.59</v>
      </c>
      <c r="AM1415" s="16"/>
      <c r="AN1415" s="16"/>
      <c r="AO1415" s="16"/>
      <c r="AP1415" s="16"/>
      <c r="AQ1415" s="12" t="e">
        <f>#REF!+#REF!+#REF!</f>
        <v>#REF!</v>
      </c>
      <c r="AR1415" s="12">
        <f t="shared" si="313"/>
        <v>-3556335.99</v>
      </c>
      <c r="AS1415" s="12" t="e">
        <f>#REF!-AU1415+#REF!+#REF!</f>
        <v>#REF!</v>
      </c>
      <c r="AT1415" s="12" t="e">
        <f>AS1415-VLOOKUP(A1415,[1]选股结果!$A$2:$BJ$3005,48,FALSE)*0.08</f>
        <v>#REF!</v>
      </c>
      <c r="AU1415" s="12">
        <f t="shared" si="317"/>
        <v>3175385.43</v>
      </c>
      <c r="AV1415" s="12" t="e">
        <f>#REF!+S1415+H1415</f>
        <v>#REF!</v>
      </c>
      <c r="AW1415" s="12" t="e">
        <f t="shared" si="318"/>
        <v>#REF!</v>
      </c>
      <c r="AX1415" s="12" t="e">
        <f t="shared" si="319"/>
        <v>#REF!</v>
      </c>
      <c r="AY1415" s="12" t="e">
        <f t="shared" si="320"/>
        <v>#REF!</v>
      </c>
      <c r="AZ1415" s="12">
        <f t="shared" si="314"/>
        <v>-2666108593.22</v>
      </c>
      <c r="BA1415" s="12">
        <f t="shared" si="315"/>
        <v>-521742.11</v>
      </c>
      <c r="BB1415" s="12" t="e">
        <f t="shared" si="321"/>
        <v>#REF!</v>
      </c>
    </row>
    <row r="1416" spans="1:54">
      <c r="A1416" s="5" t="s">
        <v>2881</v>
      </c>
      <c r="B1416" s="5" t="s">
        <v>2882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308"/>
        <v>2600704966.03</v>
      </c>
      <c r="AF1416" s="9">
        <f t="shared" si="309"/>
        <v>1329639712.88</v>
      </c>
      <c r="AG1416" s="9">
        <f t="shared" si="310"/>
        <v>1660603777.21</v>
      </c>
      <c r="AH1416" s="9">
        <f t="shared" si="311"/>
        <v>1664756006.16</v>
      </c>
      <c r="AI1416" s="9">
        <f t="shared" si="312"/>
        <v>1320516933.99</v>
      </c>
      <c r="AJ1416" s="12" t="e">
        <f>#REF!-A1416</f>
        <v>#REF!</v>
      </c>
      <c r="AK1416" s="16"/>
      <c r="AL1416" s="9">
        <f t="shared" si="316"/>
        <v>269022644.53</v>
      </c>
      <c r="AM1416" s="16"/>
      <c r="AN1416" s="16"/>
      <c r="AO1416" s="16"/>
      <c r="AP1416" s="16"/>
      <c r="AQ1416" s="12" t="e">
        <f>#REF!+#REF!+#REF!</f>
        <v>#REF!</v>
      </c>
      <c r="AR1416" s="12">
        <f t="shared" si="313"/>
        <v>-5162658.55</v>
      </c>
      <c r="AS1416" s="12" t="e">
        <f>#REF!-AU1416+#REF!+#REF!</f>
        <v>#REF!</v>
      </c>
      <c r="AT1416" s="12" t="e">
        <f>AS1416-VLOOKUP(A1416,[1]选股结果!$A$2:$BJ$3005,48,FALSE)*0.08</f>
        <v>#REF!</v>
      </c>
      <c r="AU1416" s="12">
        <f t="shared" si="317"/>
        <v>344239072.17</v>
      </c>
      <c r="AV1416" s="12" t="e">
        <f>#REF!+S1416+H1416</f>
        <v>#REF!</v>
      </c>
      <c r="AW1416" s="12" t="e">
        <f t="shared" si="318"/>
        <v>#REF!</v>
      </c>
      <c r="AX1416" s="12" t="e">
        <f t="shared" si="319"/>
        <v>#REF!</v>
      </c>
      <c r="AY1416" s="12" t="e">
        <f t="shared" si="320"/>
        <v>#REF!</v>
      </c>
      <c r="AZ1416" s="12">
        <f t="shared" si="314"/>
        <v>-2890227479.66</v>
      </c>
      <c r="BA1416" s="12">
        <f t="shared" si="315"/>
        <v>1660603777.21</v>
      </c>
      <c r="BB1416" s="12" t="e">
        <f t="shared" si="321"/>
        <v>#REF!</v>
      </c>
    </row>
    <row r="1417" spans="1:54">
      <c r="A1417" s="5" t="s">
        <v>2883</v>
      </c>
      <c r="B1417" s="5" t="s">
        <v>2884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308"/>
        <v>2600220992.46</v>
      </c>
      <c r="AF1417" s="9">
        <f t="shared" si="309"/>
        <v>2364888036.42</v>
      </c>
      <c r="AG1417" s="9">
        <f t="shared" si="310"/>
        <v>268943119.52</v>
      </c>
      <c r="AH1417" s="9">
        <f t="shared" si="311"/>
        <v>256112811.55</v>
      </c>
      <c r="AI1417" s="9">
        <f t="shared" si="312"/>
        <v>231483254.74</v>
      </c>
      <c r="AJ1417" s="12" t="e">
        <f>#REF!-A1417</f>
        <v>#REF!</v>
      </c>
      <c r="AK1417" s="16"/>
      <c r="AL1417" s="9">
        <f t="shared" si="316"/>
        <v>168637215.26</v>
      </c>
      <c r="AM1417" s="16"/>
      <c r="AN1417" s="16"/>
      <c r="AO1417" s="16"/>
      <c r="AP1417" s="16"/>
      <c r="AQ1417" s="12" t="e">
        <f>#REF!+#REF!+#REF!</f>
        <v>#REF!</v>
      </c>
      <c r="AR1417" s="12">
        <f t="shared" si="313"/>
        <v>-397649.68</v>
      </c>
      <c r="AS1417" s="12" t="e">
        <f>#REF!-AU1417+#REF!+#REF!</f>
        <v>#REF!</v>
      </c>
      <c r="AT1417" s="12" t="e">
        <f>AS1417-VLOOKUP(A1417,[1]选股结果!$A$2:$BJ$3005,48,FALSE)*0.08</f>
        <v>#REF!</v>
      </c>
      <c r="AU1417" s="12">
        <f t="shared" si="317"/>
        <v>24629556.81</v>
      </c>
      <c r="AV1417" s="12" t="e">
        <f>#REF!+S1417+H1417</f>
        <v>#REF!</v>
      </c>
      <c r="AW1417" s="12" t="e">
        <f t="shared" si="318"/>
        <v>#REF!</v>
      </c>
      <c r="AX1417" s="12" t="e">
        <f t="shared" si="319"/>
        <v>#REF!</v>
      </c>
      <c r="AY1417" s="12" t="e">
        <f t="shared" si="320"/>
        <v>#REF!</v>
      </c>
      <c r="AZ1417" s="12">
        <f t="shared" si="314"/>
        <v>-2650978252</v>
      </c>
      <c r="BA1417" s="12">
        <f t="shared" si="315"/>
        <v>268943119.52</v>
      </c>
      <c r="BB1417" s="12" t="e">
        <f t="shared" si="321"/>
        <v>#REF!</v>
      </c>
    </row>
    <row r="1418" spans="1:54">
      <c r="A1418" s="5" t="s">
        <v>2885</v>
      </c>
      <c r="B1418" s="5" t="s">
        <v>2886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308"/>
        <v>2599811239.81</v>
      </c>
      <c r="AF1418" s="9">
        <f t="shared" si="309"/>
        <v>2489244616.86</v>
      </c>
      <c r="AG1418" s="9">
        <f t="shared" si="310"/>
        <v>117020485.14</v>
      </c>
      <c r="AH1418" s="9">
        <f t="shared" si="311"/>
        <v>117705507.63</v>
      </c>
      <c r="AI1418" s="9">
        <f t="shared" si="312"/>
        <v>104446224.54</v>
      </c>
      <c r="AJ1418" s="12" t="e">
        <f>#REF!-A1418</f>
        <v>#REF!</v>
      </c>
      <c r="AK1418" s="16"/>
      <c r="AL1418" s="9">
        <f t="shared" si="316"/>
        <v>209778423.2</v>
      </c>
      <c r="AM1418" s="16"/>
      <c r="AN1418" s="16"/>
      <c r="AO1418" s="16"/>
      <c r="AP1418" s="16"/>
      <c r="AQ1418" s="12" t="e">
        <f>#REF!+#REF!+#REF!</f>
        <v>#REF!</v>
      </c>
      <c r="AR1418" s="12">
        <f t="shared" si="313"/>
        <v>-689655.11</v>
      </c>
      <c r="AS1418" s="12" t="e">
        <f>#REF!-AU1418+#REF!+#REF!</f>
        <v>#REF!</v>
      </c>
      <c r="AT1418" s="12" t="e">
        <f>AS1418-VLOOKUP(A1418,[1]选股结果!$A$2:$BJ$3005,48,FALSE)*0.08</f>
        <v>#REF!</v>
      </c>
      <c r="AU1418" s="12">
        <f t="shared" si="317"/>
        <v>13259283.09</v>
      </c>
      <c r="AV1418" s="12" t="e">
        <f>#REF!+S1418+H1418</f>
        <v>#REF!</v>
      </c>
      <c r="AW1418" s="12" t="e">
        <f t="shared" si="318"/>
        <v>#REF!</v>
      </c>
      <c r="AX1418" s="12" t="e">
        <f t="shared" si="319"/>
        <v>#REF!</v>
      </c>
      <c r="AY1418" s="12" t="e">
        <f t="shared" si="320"/>
        <v>#REF!</v>
      </c>
      <c r="AZ1418" s="12">
        <f t="shared" si="314"/>
        <v>-2611346681.71</v>
      </c>
      <c r="BA1418" s="12">
        <f t="shared" si="315"/>
        <v>117020485.14</v>
      </c>
      <c r="BB1418" s="12" t="e">
        <f t="shared" si="321"/>
        <v>#REF!</v>
      </c>
    </row>
    <row r="1419" spans="1:54">
      <c r="A1419" s="5" t="s">
        <v>2887</v>
      </c>
      <c r="B1419" s="5" t="s">
        <v>2888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322">C1419</f>
        <v>2598246164.89</v>
      </c>
      <c r="AF1419" s="9">
        <f t="shared" ref="AF1419:AF1482" si="323">(G1419+O1419+P1419+Q1419+R1419)+S1419</f>
        <v>2302407168.75</v>
      </c>
      <c r="AG1419" s="9">
        <f t="shared" ref="AG1419:AG1482" si="324">AE1419-AF1419+T1419+V1419+W1419-X1419-Y1419+Z1419+AA1419</f>
        <v>420604783.64</v>
      </c>
      <c r="AH1419" s="9">
        <f t="shared" ref="AH1419:AH1482" si="325">AG1419+AB1419-AC1419</f>
        <v>412004658.06</v>
      </c>
      <c r="AI1419" s="9">
        <f t="shared" ref="AI1419:AI1482" si="326">AH1419-AD1419</f>
        <v>355226757.11</v>
      </c>
      <c r="AJ1419" s="12" t="e">
        <f>#REF!-A1419</f>
        <v>#REF!</v>
      </c>
      <c r="AK1419" s="16"/>
      <c r="AL1419" s="9">
        <f t="shared" si="316"/>
        <v>242586202.49</v>
      </c>
      <c r="AM1419" s="16"/>
      <c r="AN1419" s="16"/>
      <c r="AO1419" s="16"/>
      <c r="AP1419" s="16"/>
      <c r="AQ1419" s="12" t="e">
        <f>#REF!+#REF!+#REF!</f>
        <v>#REF!</v>
      </c>
      <c r="AR1419" s="12">
        <f t="shared" si="313"/>
        <v>-1714660.1</v>
      </c>
      <c r="AS1419" s="12" t="e">
        <f>#REF!-AU1419+#REF!+#REF!</f>
        <v>#REF!</v>
      </c>
      <c r="AT1419" s="12" t="e">
        <f>AS1419-VLOOKUP(A1419,[1]选股结果!$A$2:$BJ$3005,48,FALSE)*0.08</f>
        <v>#REF!</v>
      </c>
      <c r="AU1419" s="12">
        <f t="shared" si="317"/>
        <v>56777900.95</v>
      </c>
      <c r="AV1419" s="12" t="e">
        <f>#REF!+S1419+H1419</f>
        <v>#REF!</v>
      </c>
      <c r="AW1419" s="12" t="e">
        <f t="shared" si="318"/>
        <v>#REF!</v>
      </c>
      <c r="AX1419" s="12" t="e">
        <f t="shared" si="319"/>
        <v>#REF!</v>
      </c>
      <c r="AY1419" s="12" t="e">
        <f t="shared" si="320"/>
        <v>#REF!</v>
      </c>
      <c r="AZ1419" s="12">
        <f t="shared" si="314"/>
        <v>-2669810936.87</v>
      </c>
      <c r="BA1419" s="12">
        <f t="shared" si="315"/>
        <v>420604783.64</v>
      </c>
      <c r="BB1419" s="12" t="e">
        <f t="shared" si="321"/>
        <v>#REF!</v>
      </c>
    </row>
    <row r="1420" spans="1:54">
      <c r="A1420" s="5" t="s">
        <v>2889</v>
      </c>
      <c r="B1420" s="5" t="s">
        <v>2890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322"/>
        <v>2596737624.89</v>
      </c>
      <c r="AF1420" s="9">
        <f t="shared" si="323"/>
        <v>2295101833.06</v>
      </c>
      <c r="AG1420" s="9">
        <f t="shared" si="324"/>
        <v>339542813.21</v>
      </c>
      <c r="AH1420" s="9">
        <f t="shared" si="325"/>
        <v>354452715.72</v>
      </c>
      <c r="AI1420" s="9">
        <f t="shared" si="326"/>
        <v>301054267.62</v>
      </c>
      <c r="AJ1420" s="12" t="e">
        <f>#REF!-A1420</f>
        <v>#REF!</v>
      </c>
      <c r="AK1420" s="16"/>
      <c r="AL1420" s="9">
        <f t="shared" si="316"/>
        <v>208931339.44</v>
      </c>
      <c r="AM1420" s="16"/>
      <c r="AN1420" s="16"/>
      <c r="AO1420" s="16"/>
      <c r="AP1420" s="16"/>
      <c r="AQ1420" s="12" t="e">
        <f>#REF!+#REF!+#REF!</f>
        <v>#REF!</v>
      </c>
      <c r="AR1420" s="12">
        <f t="shared" si="313"/>
        <v>-18725394.52</v>
      </c>
      <c r="AS1420" s="12" t="e">
        <f>#REF!-AU1420+#REF!+#REF!</f>
        <v>#REF!</v>
      </c>
      <c r="AT1420" s="12" t="e">
        <f>AS1420-VLOOKUP(A1420,[1]选股结果!$A$2:$BJ$3005,48,FALSE)*0.08</f>
        <v>#REF!</v>
      </c>
      <c r="AU1420" s="12">
        <f t="shared" si="317"/>
        <v>53398448.1</v>
      </c>
      <c r="AV1420" s="12" t="e">
        <f>#REF!+S1420+H1420</f>
        <v>#REF!</v>
      </c>
      <c r="AW1420" s="12" t="e">
        <f t="shared" si="318"/>
        <v>#REF!</v>
      </c>
      <c r="AX1420" s="12" t="e">
        <f t="shared" si="319"/>
        <v>#REF!</v>
      </c>
      <c r="AY1420" s="12" t="e">
        <f t="shared" si="320"/>
        <v>#REF!</v>
      </c>
      <c r="AZ1420" s="12">
        <f t="shared" si="314"/>
        <v>-2676621874.08</v>
      </c>
      <c r="BA1420" s="12">
        <f t="shared" si="315"/>
        <v>339542813.21</v>
      </c>
      <c r="BB1420" s="12" t="e">
        <f t="shared" si="321"/>
        <v>#REF!</v>
      </c>
    </row>
    <row r="1421" spans="1:54">
      <c r="A1421" s="5" t="s">
        <v>2891</v>
      </c>
      <c r="B1421" s="5" t="s">
        <v>2892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322"/>
        <v>2596627104.68</v>
      </c>
      <c r="AF1421" s="9">
        <f t="shared" si="323"/>
        <v>2585341698.5</v>
      </c>
      <c r="AG1421" s="9">
        <f t="shared" si="324"/>
        <v>12966482.1800003</v>
      </c>
      <c r="AH1421" s="9">
        <f t="shared" si="325"/>
        <v>11650648.5200003</v>
      </c>
      <c r="AI1421" s="9">
        <f t="shared" si="326"/>
        <v>9982077.7900003</v>
      </c>
      <c r="AJ1421" s="12" t="e">
        <f>#REF!-A1421</f>
        <v>#REF!</v>
      </c>
      <c r="AK1421" s="16"/>
      <c r="AL1421" s="9">
        <f t="shared" si="316"/>
        <v>101248061.92</v>
      </c>
      <c r="AM1421" s="16"/>
      <c r="AN1421" s="16"/>
      <c r="AO1421" s="16"/>
      <c r="AP1421" s="16"/>
      <c r="AQ1421" s="12" t="e">
        <f>#REF!+#REF!+#REF!</f>
        <v>#REF!</v>
      </c>
      <c r="AR1421" s="12">
        <f t="shared" si="313"/>
        <v>-25319.99</v>
      </c>
      <c r="AS1421" s="12" t="e">
        <f>#REF!-AU1421+#REF!+#REF!</f>
        <v>#REF!</v>
      </c>
      <c r="AT1421" s="12" t="e">
        <f>AS1421-VLOOKUP(A1421,[1]选股结果!$A$2:$BJ$3005,48,FALSE)*0.08</f>
        <v>#REF!</v>
      </c>
      <c r="AU1421" s="12">
        <f t="shared" si="317"/>
        <v>1668570.73</v>
      </c>
      <c r="AV1421" s="12" t="e">
        <f>#REF!+S1421+H1421</f>
        <v>#REF!</v>
      </c>
      <c r="AW1421" s="12" t="e">
        <f t="shared" si="318"/>
        <v>#REF!</v>
      </c>
      <c r="AX1421" s="12" t="e">
        <f t="shared" si="319"/>
        <v>#REF!</v>
      </c>
      <c r="AY1421" s="12" t="e">
        <f t="shared" si="320"/>
        <v>#REF!</v>
      </c>
      <c r="AZ1421" s="12">
        <f t="shared" si="314"/>
        <v>-2624966103.09</v>
      </c>
      <c r="BA1421" s="12">
        <f t="shared" si="315"/>
        <v>12966482.1800003</v>
      </c>
      <c r="BB1421" s="12" t="e">
        <f t="shared" si="321"/>
        <v>#REF!</v>
      </c>
    </row>
    <row r="1422" spans="1:54">
      <c r="A1422" s="5" t="s">
        <v>2893</v>
      </c>
      <c r="B1422" s="5" t="s">
        <v>2894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322"/>
        <v>2595425033.27</v>
      </c>
      <c r="AF1422" s="9">
        <f t="shared" si="323"/>
        <v>2443268018.43</v>
      </c>
      <c r="AG1422" s="9">
        <f t="shared" si="324"/>
        <v>151672289.79</v>
      </c>
      <c r="AH1422" s="9">
        <f t="shared" si="325"/>
        <v>149513119.06</v>
      </c>
      <c r="AI1422" s="9">
        <f t="shared" si="326"/>
        <v>98982560.49</v>
      </c>
      <c r="AJ1422" s="12" t="e">
        <f>#REF!-A1422</f>
        <v>#REF!</v>
      </c>
      <c r="AK1422" s="16"/>
      <c r="AL1422" s="9">
        <f t="shared" si="316"/>
        <v>161154819.44</v>
      </c>
      <c r="AM1422" s="16"/>
      <c r="AN1422" s="16"/>
      <c r="AO1422" s="16"/>
      <c r="AP1422" s="16"/>
      <c r="AQ1422" s="12" t="e">
        <f>#REF!+#REF!+#REF!</f>
        <v>#REF!</v>
      </c>
      <c r="AR1422" s="12">
        <f t="shared" si="313"/>
        <v>-266525.66</v>
      </c>
      <c r="AS1422" s="12" t="e">
        <f>#REF!-AU1422+#REF!+#REF!</f>
        <v>#REF!</v>
      </c>
      <c r="AT1422" s="12" t="e">
        <f>AS1422-VLOOKUP(A1422,[1]选股结果!$A$2:$BJ$3005,48,FALSE)*0.08</f>
        <v>#REF!</v>
      </c>
      <c r="AU1422" s="12">
        <f t="shared" si="317"/>
        <v>50530558.57</v>
      </c>
      <c r="AV1422" s="12" t="e">
        <f>#REF!+S1422+H1422</f>
        <v>#REF!</v>
      </c>
      <c r="AW1422" s="12" t="e">
        <f t="shared" si="318"/>
        <v>#REF!</v>
      </c>
      <c r="AX1422" s="12" t="e">
        <f t="shared" si="319"/>
        <v>#REF!</v>
      </c>
      <c r="AY1422" s="12" t="e">
        <f t="shared" si="320"/>
        <v>#REF!</v>
      </c>
      <c r="AZ1422" s="12">
        <f t="shared" si="314"/>
        <v>-2718466585.54</v>
      </c>
      <c r="BA1422" s="12">
        <f t="shared" si="315"/>
        <v>151672289.79</v>
      </c>
      <c r="BB1422" s="12" t="e">
        <f t="shared" si="321"/>
        <v>#REF!</v>
      </c>
    </row>
    <row r="1423" spans="1:54">
      <c r="A1423" s="5" t="s">
        <v>2895</v>
      </c>
      <c r="B1423" s="5" t="s">
        <v>2896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322"/>
        <v>2591461390.52</v>
      </c>
      <c r="AF1423" s="9">
        <f t="shared" si="323"/>
        <v>2127945339.82</v>
      </c>
      <c r="AG1423" s="9">
        <f t="shared" si="324"/>
        <v>556687376.18</v>
      </c>
      <c r="AH1423" s="9">
        <f t="shared" si="325"/>
        <v>554712856.69</v>
      </c>
      <c r="AI1423" s="9">
        <f t="shared" si="326"/>
        <v>460821433.44</v>
      </c>
      <c r="AJ1423" s="12" t="e">
        <f>#REF!-A1423</f>
        <v>#REF!</v>
      </c>
      <c r="AK1423" s="16"/>
      <c r="AL1423" s="9">
        <f t="shared" si="316"/>
        <v>260966937.5</v>
      </c>
      <c r="AM1423" s="16"/>
      <c r="AN1423" s="16"/>
      <c r="AO1423" s="16"/>
      <c r="AP1423" s="16"/>
      <c r="AQ1423" s="12" t="e">
        <f>#REF!+#REF!+#REF!</f>
        <v>#REF!</v>
      </c>
      <c r="AR1423" s="12">
        <f t="shared" si="313"/>
        <v>-3198162.62</v>
      </c>
      <c r="AS1423" s="12" t="e">
        <f>#REF!-AU1423+#REF!+#REF!</f>
        <v>#REF!</v>
      </c>
      <c r="AT1423" s="12" t="e">
        <f>AS1423-VLOOKUP(A1423,[1]选股结果!$A$2:$BJ$3005,48,FALSE)*0.08</f>
        <v>#REF!</v>
      </c>
      <c r="AU1423" s="12">
        <f t="shared" si="317"/>
        <v>93891423.2500001</v>
      </c>
      <c r="AV1423" s="12" t="e">
        <f>#REF!+S1423+H1423</f>
        <v>#REF!</v>
      </c>
      <c r="AW1423" s="12" t="e">
        <f t="shared" si="318"/>
        <v>#REF!</v>
      </c>
      <c r="AX1423" s="12" t="e">
        <f t="shared" si="319"/>
        <v>#REF!</v>
      </c>
      <c r="AY1423" s="12" t="e">
        <f t="shared" si="320"/>
        <v>#REF!</v>
      </c>
      <c r="AZ1423" s="12">
        <f t="shared" si="314"/>
        <v>-2646934280.26</v>
      </c>
      <c r="BA1423" s="12">
        <f t="shared" si="315"/>
        <v>556687376.18</v>
      </c>
      <c r="BB1423" s="12" t="e">
        <f t="shared" si="321"/>
        <v>#REF!</v>
      </c>
    </row>
    <row r="1424" spans="1:54">
      <c r="A1424" s="5" t="s">
        <v>2897</v>
      </c>
      <c r="B1424" s="5" t="s">
        <v>2898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322"/>
        <v>2591042337.22</v>
      </c>
      <c r="AF1424" s="9">
        <f t="shared" si="323"/>
        <v>1726730948.45</v>
      </c>
      <c r="AG1424" s="9">
        <f t="shared" si="324"/>
        <v>837972361.349999</v>
      </c>
      <c r="AH1424" s="9">
        <f t="shared" si="325"/>
        <v>837862370.229999</v>
      </c>
      <c r="AI1424" s="9">
        <f t="shared" si="326"/>
        <v>725257231.979999</v>
      </c>
      <c r="AJ1424" s="12" t="e">
        <f>#REF!-A1424</f>
        <v>#REF!</v>
      </c>
      <c r="AK1424" s="16"/>
      <c r="AL1424" s="9">
        <f t="shared" si="316"/>
        <v>134725599.23</v>
      </c>
      <c r="AM1424" s="16"/>
      <c r="AN1424" s="16"/>
      <c r="AO1424" s="16"/>
      <c r="AP1424" s="16"/>
      <c r="AQ1424" s="12" t="e">
        <f>#REF!+#REF!+#REF!</f>
        <v>#REF!</v>
      </c>
      <c r="AR1424" s="12">
        <f t="shared" si="313"/>
        <v>-6942501.85</v>
      </c>
      <c r="AS1424" s="12" t="e">
        <f>#REF!-AU1424+#REF!+#REF!</f>
        <v>#REF!</v>
      </c>
      <c r="AT1424" s="12" t="e">
        <f>AS1424-VLOOKUP(A1424,[1]选股结果!$A$2:$BJ$3005,48,FALSE)*0.08</f>
        <v>#REF!</v>
      </c>
      <c r="AU1424" s="12">
        <f t="shared" si="317"/>
        <v>112605138.25</v>
      </c>
      <c r="AV1424" s="12" t="e">
        <f>#REF!+S1424+H1424</f>
        <v>#REF!</v>
      </c>
      <c r="AW1424" s="12" t="e">
        <f t="shared" si="318"/>
        <v>#REF!</v>
      </c>
      <c r="AX1424" s="12" t="e">
        <f t="shared" si="319"/>
        <v>#REF!</v>
      </c>
      <c r="AY1424" s="12" t="e">
        <f t="shared" si="320"/>
        <v>#REF!</v>
      </c>
      <c r="AZ1424" s="12">
        <f t="shared" si="314"/>
        <v>-3195334355.2</v>
      </c>
      <c r="BA1424" s="12">
        <f t="shared" si="315"/>
        <v>837972361.349999</v>
      </c>
      <c r="BB1424" s="12" t="e">
        <f t="shared" si="321"/>
        <v>#REF!</v>
      </c>
    </row>
    <row r="1425" spans="1:54">
      <c r="A1425" s="5" t="s">
        <v>2899</v>
      </c>
      <c r="B1425" s="5" t="s">
        <v>2900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322"/>
        <v>2588753906.3</v>
      </c>
      <c r="AF1425" s="9">
        <f t="shared" si="323"/>
        <v>2377247118.11</v>
      </c>
      <c r="AG1425" s="9">
        <f t="shared" si="324"/>
        <v>381032619.290001</v>
      </c>
      <c r="AH1425" s="9">
        <f t="shared" si="325"/>
        <v>380336480.620001</v>
      </c>
      <c r="AI1425" s="9">
        <f t="shared" si="326"/>
        <v>311273408.270001</v>
      </c>
      <c r="AJ1425" s="12" t="e">
        <f>#REF!-A1425</f>
        <v>#REF!</v>
      </c>
      <c r="AK1425" s="16"/>
      <c r="AL1425" s="9">
        <f t="shared" si="316"/>
        <v>151820051.03</v>
      </c>
      <c r="AM1425" s="16"/>
      <c r="AN1425" s="16"/>
      <c r="AO1425" s="16"/>
      <c r="AP1425" s="16"/>
      <c r="AQ1425" s="12" t="e">
        <f>#REF!+#REF!+#REF!</f>
        <v>#REF!</v>
      </c>
      <c r="AR1425" s="12">
        <f t="shared" si="313"/>
        <v>-242491</v>
      </c>
      <c r="AS1425" s="12" t="e">
        <f>#REF!-AU1425+#REF!+#REF!</f>
        <v>#REF!</v>
      </c>
      <c r="AT1425" s="12" t="e">
        <f>AS1425-VLOOKUP(A1425,[1]选股结果!$A$2:$BJ$3005,48,FALSE)*0.08</f>
        <v>#REF!</v>
      </c>
      <c r="AU1425" s="12">
        <f t="shared" si="317"/>
        <v>69063072.35</v>
      </c>
      <c r="AV1425" s="12" t="e">
        <f>#REF!+S1425+H1425</f>
        <v>#REF!</v>
      </c>
      <c r="AW1425" s="12" t="e">
        <f t="shared" si="318"/>
        <v>#REF!</v>
      </c>
      <c r="AX1425" s="12" t="e">
        <f t="shared" si="319"/>
        <v>#REF!</v>
      </c>
      <c r="AY1425" s="12" t="e">
        <f t="shared" si="320"/>
        <v>#REF!</v>
      </c>
      <c r="AZ1425" s="12">
        <f t="shared" si="314"/>
        <v>-2684899286.74</v>
      </c>
      <c r="BA1425" s="12">
        <f t="shared" si="315"/>
        <v>381032619.290001</v>
      </c>
      <c r="BB1425" s="12" t="e">
        <f t="shared" si="321"/>
        <v>#REF!</v>
      </c>
    </row>
    <row r="1426" spans="1:54">
      <c r="A1426" s="5" t="s">
        <v>2901</v>
      </c>
      <c r="B1426" s="5" t="s">
        <v>2902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322"/>
        <v>2583608207.75</v>
      </c>
      <c r="AF1426" s="9">
        <f t="shared" si="323"/>
        <v>2331884703.89</v>
      </c>
      <c r="AG1426" s="9">
        <f t="shared" si="324"/>
        <v>255423515.27</v>
      </c>
      <c r="AH1426" s="9">
        <f t="shared" si="325"/>
        <v>238106499.5</v>
      </c>
      <c r="AI1426" s="9">
        <f t="shared" si="326"/>
        <v>198308466.99</v>
      </c>
      <c r="AJ1426" s="12" t="e">
        <f>#REF!-A1426</f>
        <v>#REF!</v>
      </c>
      <c r="AK1426" s="16"/>
      <c r="AL1426" s="9">
        <f t="shared" si="316"/>
        <v>1247898155.44</v>
      </c>
      <c r="AM1426" s="16"/>
      <c r="AN1426" s="16"/>
      <c r="AO1426" s="16"/>
      <c r="AP1426" s="16"/>
      <c r="AQ1426" s="12" t="e">
        <f>#REF!+#REF!+#REF!</f>
        <v>#REF!</v>
      </c>
      <c r="AR1426" s="12">
        <f t="shared" si="313"/>
        <v>-476756.59</v>
      </c>
      <c r="AS1426" s="12" t="e">
        <f>#REF!-AU1426+#REF!+#REF!</f>
        <v>#REF!</v>
      </c>
      <c r="AT1426" s="12" t="e">
        <f>AS1426-VLOOKUP(A1426,[1]选股结果!$A$2:$BJ$3005,48,FALSE)*0.08</f>
        <v>#REF!</v>
      </c>
      <c r="AU1426" s="12">
        <f t="shared" si="317"/>
        <v>39798032.51</v>
      </c>
      <c r="AV1426" s="12" t="e">
        <f>#REF!+S1426+H1426</f>
        <v>#REF!</v>
      </c>
      <c r="AW1426" s="12" t="e">
        <f t="shared" si="318"/>
        <v>#REF!</v>
      </c>
      <c r="AX1426" s="12" t="e">
        <f t="shared" si="319"/>
        <v>#REF!</v>
      </c>
      <c r="AY1426" s="12" t="e">
        <f t="shared" si="320"/>
        <v>#REF!</v>
      </c>
      <c r="AZ1426" s="12">
        <f t="shared" si="314"/>
        <v>-2605472653.98</v>
      </c>
      <c r="BA1426" s="12">
        <f t="shared" si="315"/>
        <v>255423515.27</v>
      </c>
      <c r="BB1426" s="12" t="e">
        <f t="shared" si="321"/>
        <v>#REF!</v>
      </c>
    </row>
    <row r="1427" spans="1:54">
      <c r="A1427" s="5" t="s">
        <v>2903</v>
      </c>
      <c r="B1427" s="5" t="s">
        <v>2904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322"/>
        <v>2583248784.1</v>
      </c>
      <c r="AF1427" s="9">
        <f t="shared" si="323"/>
        <v>2214384949.26</v>
      </c>
      <c r="AG1427" s="9">
        <f t="shared" si="324"/>
        <v>380575080.13</v>
      </c>
      <c r="AH1427" s="9">
        <f t="shared" si="325"/>
        <v>369256841</v>
      </c>
      <c r="AI1427" s="9">
        <f t="shared" si="326"/>
        <v>303618702.6</v>
      </c>
      <c r="AJ1427" s="12" t="e">
        <f>#REF!-A1427</f>
        <v>#REF!</v>
      </c>
      <c r="AK1427" s="16"/>
      <c r="AL1427" s="9">
        <f t="shared" si="316"/>
        <v>304062093.93</v>
      </c>
      <c r="AM1427" s="16"/>
      <c r="AN1427" s="16"/>
      <c r="AO1427" s="16"/>
      <c r="AP1427" s="16"/>
      <c r="AQ1427" s="12" t="e">
        <f>#REF!+#REF!+#REF!</f>
        <v>#REF!</v>
      </c>
      <c r="AR1427" s="12">
        <f t="shared" si="313"/>
        <v>-1834790.46</v>
      </c>
      <c r="AS1427" s="12" t="e">
        <f>#REF!-AU1427+#REF!+#REF!</f>
        <v>#REF!</v>
      </c>
      <c r="AT1427" s="12" t="e">
        <f>AS1427-VLOOKUP(A1427,[1]选股结果!$A$2:$BJ$3005,48,FALSE)*0.08</f>
        <v>#REF!</v>
      </c>
      <c r="AU1427" s="12">
        <f t="shared" si="317"/>
        <v>65638138.4</v>
      </c>
      <c r="AV1427" s="12" t="e">
        <f>#REF!+S1427+H1427</f>
        <v>#REF!</v>
      </c>
      <c r="AW1427" s="12" t="e">
        <f t="shared" si="318"/>
        <v>#REF!</v>
      </c>
      <c r="AX1427" s="12" t="e">
        <f t="shared" si="319"/>
        <v>#REF!</v>
      </c>
      <c r="AY1427" s="12" t="e">
        <f t="shared" si="320"/>
        <v>#REF!</v>
      </c>
      <c r="AZ1427" s="12">
        <f t="shared" si="314"/>
        <v>-2668251511.91</v>
      </c>
      <c r="BA1427" s="12">
        <f t="shared" si="315"/>
        <v>380575080.13</v>
      </c>
      <c r="BB1427" s="12" t="e">
        <f t="shared" si="321"/>
        <v>#REF!</v>
      </c>
    </row>
    <row r="1428" spans="1:54">
      <c r="A1428" s="5" t="s">
        <v>2905</v>
      </c>
      <c r="B1428" s="5" t="s">
        <v>2906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322"/>
        <v>2582793207.81</v>
      </c>
      <c r="AF1428" s="9">
        <f t="shared" si="323"/>
        <v>2203587051.91</v>
      </c>
      <c r="AG1428" s="9">
        <f t="shared" si="324"/>
        <v>390130787.17</v>
      </c>
      <c r="AH1428" s="9">
        <f t="shared" si="325"/>
        <v>389681024.98</v>
      </c>
      <c r="AI1428" s="9">
        <f t="shared" si="326"/>
        <v>321353554.07</v>
      </c>
      <c r="AJ1428" s="12" t="e">
        <f>#REF!-A1428</f>
        <v>#REF!</v>
      </c>
      <c r="AK1428" s="16"/>
      <c r="AL1428" s="9">
        <f t="shared" si="316"/>
        <v>184108521.8</v>
      </c>
      <c r="AM1428" s="16"/>
      <c r="AN1428" s="16"/>
      <c r="AO1428" s="16"/>
      <c r="AP1428" s="16"/>
      <c r="AQ1428" s="12" t="e">
        <f>#REF!+#REF!+#REF!</f>
        <v>#REF!</v>
      </c>
      <c r="AR1428" s="12">
        <f t="shared" si="313"/>
        <v>-4506685.25</v>
      </c>
      <c r="AS1428" s="12" t="e">
        <f>#REF!-AU1428+#REF!+#REF!</f>
        <v>#REF!</v>
      </c>
      <c r="AT1428" s="12" t="e">
        <f>AS1428-VLOOKUP(A1428,[1]选股结果!$A$2:$BJ$3005,48,FALSE)*0.08</f>
        <v>#REF!</v>
      </c>
      <c r="AU1428" s="12">
        <f t="shared" si="317"/>
        <v>68327470.91</v>
      </c>
      <c r="AV1428" s="12" t="e">
        <f>#REF!+S1428+H1428</f>
        <v>#REF!</v>
      </c>
      <c r="AW1428" s="12" t="e">
        <f t="shared" si="318"/>
        <v>#REF!</v>
      </c>
      <c r="AX1428" s="12" t="e">
        <f t="shared" si="319"/>
        <v>#REF!</v>
      </c>
      <c r="AY1428" s="12" t="e">
        <f t="shared" si="320"/>
        <v>#REF!</v>
      </c>
      <c r="AZ1428" s="12">
        <f t="shared" si="314"/>
        <v>-2645424864.15</v>
      </c>
      <c r="BA1428" s="12">
        <f t="shared" si="315"/>
        <v>390130787.17</v>
      </c>
      <c r="BB1428" s="12" t="e">
        <f t="shared" si="321"/>
        <v>#REF!</v>
      </c>
    </row>
    <row r="1429" spans="1:54">
      <c r="A1429" s="5" t="s">
        <v>2907</v>
      </c>
      <c r="B1429" s="5" t="s">
        <v>2908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322"/>
        <v>2581313394.81</v>
      </c>
      <c r="AF1429" s="9">
        <f t="shared" si="323"/>
        <v>1091257524.08</v>
      </c>
      <c r="AG1429" s="9">
        <f t="shared" si="324"/>
        <v>1553790813.76</v>
      </c>
      <c r="AH1429" s="9">
        <f t="shared" si="325"/>
        <v>1555755394.11</v>
      </c>
      <c r="AI1429" s="9">
        <f t="shared" si="326"/>
        <v>1118291507.24</v>
      </c>
      <c r="AJ1429" s="12" t="e">
        <f>#REF!-A1429</f>
        <v>#REF!</v>
      </c>
      <c r="AK1429" s="16"/>
      <c r="AL1429" s="9">
        <f t="shared" si="316"/>
        <v>95702206.53</v>
      </c>
      <c r="AM1429" s="16"/>
      <c r="AN1429" s="16"/>
      <c r="AO1429" s="16"/>
      <c r="AP1429" s="16"/>
      <c r="AQ1429" s="12" t="e">
        <f>#REF!+#REF!+#REF!</f>
        <v>#REF!</v>
      </c>
      <c r="AR1429" s="12">
        <f t="shared" si="313"/>
        <v>-2007364.76</v>
      </c>
      <c r="AS1429" s="12" t="e">
        <f>#REF!-AU1429+#REF!+#REF!</f>
        <v>#REF!</v>
      </c>
      <c r="AT1429" s="12" t="e">
        <f>AS1429-VLOOKUP(A1429,[1]选股结果!$A$2:$BJ$3005,48,FALSE)*0.08</f>
        <v>#REF!</v>
      </c>
      <c r="AU1429" s="12">
        <f t="shared" si="317"/>
        <v>437463886.87</v>
      </c>
      <c r="AV1429" s="12" t="e">
        <f>#REF!+S1429+H1429</f>
        <v>#REF!</v>
      </c>
      <c r="AW1429" s="12" t="e">
        <f t="shared" si="318"/>
        <v>#REF!</v>
      </c>
      <c r="AX1429" s="12" t="e">
        <f t="shared" si="319"/>
        <v>#REF!</v>
      </c>
      <c r="AY1429" s="12" t="e">
        <f t="shared" si="320"/>
        <v>#REF!</v>
      </c>
      <c r="AZ1429" s="12">
        <f t="shared" si="314"/>
        <v>-3058471558.01</v>
      </c>
      <c r="BA1429" s="12">
        <f t="shared" si="315"/>
        <v>1553790813.76</v>
      </c>
      <c r="BB1429" s="12" t="e">
        <f t="shared" si="321"/>
        <v>#REF!</v>
      </c>
    </row>
    <row r="1430" spans="1:54">
      <c r="A1430" s="5" t="s">
        <v>2909</v>
      </c>
      <c r="B1430" s="5" t="s">
        <v>2910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322"/>
        <v>2580657749.8</v>
      </c>
      <c r="AF1430" s="9">
        <f t="shared" si="323"/>
        <v>2241468762.63</v>
      </c>
      <c r="AG1430" s="9">
        <f t="shared" si="324"/>
        <v>554579520.420001</v>
      </c>
      <c r="AH1430" s="9">
        <f t="shared" si="325"/>
        <v>555338595.190001</v>
      </c>
      <c r="AI1430" s="9">
        <f t="shared" si="326"/>
        <v>464329115.790001</v>
      </c>
      <c r="AJ1430" s="12" t="e">
        <f>#REF!-A1430</f>
        <v>#REF!</v>
      </c>
      <c r="AK1430" s="16"/>
      <c r="AL1430" s="9">
        <f t="shared" si="316"/>
        <v>385366273.41</v>
      </c>
      <c r="AM1430" s="16"/>
      <c r="AN1430" s="16"/>
      <c r="AO1430" s="16"/>
      <c r="AP1430" s="16"/>
      <c r="AQ1430" s="12" t="e">
        <f>#REF!+#REF!+#REF!</f>
        <v>#REF!</v>
      </c>
      <c r="AR1430" s="12">
        <f t="shared" si="313"/>
        <v>-6896660.7</v>
      </c>
      <c r="AS1430" s="12" t="e">
        <f>#REF!-AU1430+#REF!+#REF!</f>
        <v>#REF!</v>
      </c>
      <c r="AT1430" s="12" t="e">
        <f>AS1430-VLOOKUP(A1430,[1]选股结果!$A$2:$BJ$3005,48,FALSE)*0.08</f>
        <v>#REF!</v>
      </c>
      <c r="AU1430" s="12">
        <f t="shared" si="317"/>
        <v>91009479.4</v>
      </c>
      <c r="AV1430" s="12" t="e">
        <f>#REF!+S1430+H1430</f>
        <v>#REF!</v>
      </c>
      <c r="AW1430" s="12" t="e">
        <f t="shared" si="318"/>
        <v>#REF!</v>
      </c>
      <c r="AX1430" s="12" t="e">
        <f t="shared" si="319"/>
        <v>#REF!</v>
      </c>
      <c r="AY1430" s="12" t="e">
        <f t="shared" si="320"/>
        <v>#REF!</v>
      </c>
      <c r="AZ1430" s="12">
        <f t="shared" si="314"/>
        <v>-2673650848.49</v>
      </c>
      <c r="BA1430" s="12">
        <f t="shared" si="315"/>
        <v>554579520.420001</v>
      </c>
      <c r="BB1430" s="12" t="e">
        <f t="shared" si="321"/>
        <v>#REF!</v>
      </c>
    </row>
    <row r="1431" spans="1:54">
      <c r="A1431" s="5" t="s">
        <v>2911</v>
      </c>
      <c r="B1431" s="5" t="s">
        <v>2912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322"/>
        <v>2575642877.65</v>
      </c>
      <c r="AF1431" s="9">
        <f t="shared" si="323"/>
        <v>2119289563.93</v>
      </c>
      <c r="AG1431" s="9">
        <f t="shared" si="324"/>
        <v>404187385.44</v>
      </c>
      <c r="AH1431" s="9">
        <f t="shared" si="325"/>
        <v>404680209.66</v>
      </c>
      <c r="AI1431" s="9">
        <f t="shared" si="326"/>
        <v>341512992.46</v>
      </c>
      <c r="AJ1431" s="12" t="e">
        <f>#REF!-A1431</f>
        <v>#REF!</v>
      </c>
      <c r="AK1431" s="16"/>
      <c r="AL1431" s="9">
        <f t="shared" si="316"/>
        <v>420580689.49</v>
      </c>
      <c r="AM1431" s="16"/>
      <c r="AN1431" s="16"/>
      <c r="AO1431" s="16"/>
      <c r="AP1431" s="16"/>
      <c r="AQ1431" s="12" t="e">
        <f>#REF!+#REF!+#REF!</f>
        <v>#REF!</v>
      </c>
      <c r="AR1431" s="12">
        <f t="shared" si="313"/>
        <v>-2922616.34</v>
      </c>
      <c r="AS1431" s="12" t="e">
        <f>#REF!-AU1431+#REF!+#REF!</f>
        <v>#REF!</v>
      </c>
      <c r="AT1431" s="12" t="e">
        <f>AS1431-VLOOKUP(A1431,[1]选股结果!$A$2:$BJ$3005,48,FALSE)*0.08</f>
        <v>#REF!</v>
      </c>
      <c r="AU1431" s="12">
        <f t="shared" si="317"/>
        <v>63167217.2</v>
      </c>
      <c r="AV1431" s="12" t="e">
        <f>#REF!+S1431+H1431</f>
        <v>#REF!</v>
      </c>
      <c r="AW1431" s="12" t="e">
        <f t="shared" si="318"/>
        <v>#REF!</v>
      </c>
      <c r="AX1431" s="12" t="e">
        <f t="shared" si="319"/>
        <v>#REF!</v>
      </c>
      <c r="AY1431" s="12" t="e">
        <f t="shared" si="320"/>
        <v>#REF!</v>
      </c>
      <c r="AZ1431" s="12">
        <f t="shared" si="314"/>
        <v>-2640178074.96</v>
      </c>
      <c r="BA1431" s="12">
        <f t="shared" si="315"/>
        <v>404187385.44</v>
      </c>
      <c r="BB1431" s="12" t="e">
        <f t="shared" si="321"/>
        <v>#REF!</v>
      </c>
    </row>
    <row r="1432" spans="1:54">
      <c r="A1432" s="5" t="s">
        <v>2913</v>
      </c>
      <c r="B1432" s="5" t="s">
        <v>2914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322"/>
        <v>2574936711.98</v>
      </c>
      <c r="AF1432" s="9">
        <f t="shared" si="323"/>
        <v>2373400848.75</v>
      </c>
      <c r="AG1432" s="9">
        <f t="shared" si="324"/>
        <v>20340110.3799995</v>
      </c>
      <c r="AH1432" s="9">
        <f t="shared" si="325"/>
        <v>20622556.5799995</v>
      </c>
      <c r="AI1432" s="9">
        <f t="shared" si="326"/>
        <v>33144394.1299995</v>
      </c>
      <c r="AJ1432" s="12" t="e">
        <f>#REF!-A1432</f>
        <v>#REF!</v>
      </c>
      <c r="AK1432" s="16"/>
      <c r="AL1432" s="9">
        <f t="shared" si="316"/>
        <v>107773937.43</v>
      </c>
      <c r="AM1432" s="16"/>
      <c r="AN1432" s="16"/>
      <c r="AO1432" s="16"/>
      <c r="AP1432" s="16"/>
      <c r="AQ1432" s="12" t="e">
        <f>#REF!+#REF!+#REF!</f>
        <v>#REF!</v>
      </c>
      <c r="AR1432" s="12">
        <f t="shared" si="313"/>
        <v>-308758.44</v>
      </c>
      <c r="AS1432" s="12" t="e">
        <f>#REF!-AU1432+#REF!+#REF!</f>
        <v>#REF!</v>
      </c>
      <c r="AT1432" s="12" t="e">
        <f>AS1432-VLOOKUP(A1432,[1]选股结果!$A$2:$BJ$3005,48,FALSE)*0.08</f>
        <v>#REF!</v>
      </c>
      <c r="AU1432" s="12">
        <f t="shared" si="317"/>
        <v>-12521837.55</v>
      </c>
      <c r="AV1432" s="12" t="e">
        <f>#REF!+S1432+H1432</f>
        <v>#REF!</v>
      </c>
      <c r="AW1432" s="12" t="e">
        <f t="shared" si="318"/>
        <v>#REF!</v>
      </c>
      <c r="AX1432" s="12" t="e">
        <f t="shared" si="319"/>
        <v>#REF!</v>
      </c>
      <c r="AY1432" s="12" t="e">
        <f t="shared" si="320"/>
        <v>#REF!</v>
      </c>
      <c r="AZ1432" s="12">
        <f t="shared" si="314"/>
        <v>-2589683513.78</v>
      </c>
      <c r="BA1432" s="12">
        <f t="shared" si="315"/>
        <v>20340110.3799995</v>
      </c>
      <c r="BB1432" s="12" t="e">
        <f t="shared" si="321"/>
        <v>#REF!</v>
      </c>
    </row>
    <row r="1433" spans="1:54">
      <c r="A1433" s="5" t="s">
        <v>2915</v>
      </c>
      <c r="B1433" s="5" t="s">
        <v>2916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322"/>
        <v>2571648469.85</v>
      </c>
      <c r="AF1433" s="9">
        <f t="shared" si="323"/>
        <v>2247522958.72</v>
      </c>
      <c r="AG1433" s="9">
        <f t="shared" si="324"/>
        <v>327267715.58</v>
      </c>
      <c r="AH1433" s="9">
        <f t="shared" si="325"/>
        <v>330727894.74</v>
      </c>
      <c r="AI1433" s="9">
        <f t="shared" si="326"/>
        <v>299395526.44</v>
      </c>
      <c r="AJ1433" s="12" t="e">
        <f>#REF!-A1433</f>
        <v>#REF!</v>
      </c>
      <c r="AK1433" s="16"/>
      <c r="AL1433" s="9">
        <f t="shared" si="316"/>
        <v>399835167.17</v>
      </c>
      <c r="AM1433" s="16"/>
      <c r="AN1433" s="16"/>
      <c r="AO1433" s="16"/>
      <c r="AP1433" s="16"/>
      <c r="AQ1433" s="12" t="e">
        <f>#REF!+#REF!+#REF!</f>
        <v>#REF!</v>
      </c>
      <c r="AR1433" s="12">
        <f t="shared" si="313"/>
        <v>-4641360.32</v>
      </c>
      <c r="AS1433" s="12" t="e">
        <f>#REF!-AU1433+#REF!+#REF!</f>
        <v>#REF!</v>
      </c>
      <c r="AT1433" s="12" t="e">
        <f>AS1433-VLOOKUP(A1433,[1]选股结果!$A$2:$BJ$3005,48,FALSE)*0.08</f>
        <v>#REF!</v>
      </c>
      <c r="AU1433" s="12">
        <f t="shared" si="317"/>
        <v>31332368.3</v>
      </c>
      <c r="AV1433" s="12" t="e">
        <f>#REF!+S1433+H1433</f>
        <v>#REF!</v>
      </c>
      <c r="AW1433" s="12" t="e">
        <f t="shared" si="318"/>
        <v>#REF!</v>
      </c>
      <c r="AX1433" s="12" t="e">
        <f t="shared" si="319"/>
        <v>#REF!</v>
      </c>
      <c r="AY1433" s="12" t="e">
        <f t="shared" si="320"/>
        <v>#REF!</v>
      </c>
      <c r="AZ1433" s="12">
        <f t="shared" si="314"/>
        <v>-2593022113.79</v>
      </c>
      <c r="BA1433" s="12">
        <f t="shared" si="315"/>
        <v>327267715.58</v>
      </c>
      <c r="BB1433" s="12" t="e">
        <f t="shared" si="321"/>
        <v>#REF!</v>
      </c>
    </row>
    <row r="1434" spans="1:54">
      <c r="A1434" s="5" t="s">
        <v>2917</v>
      </c>
      <c r="B1434" s="5" t="s">
        <v>2918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322"/>
        <v>2570350016.58</v>
      </c>
      <c r="AF1434" s="9">
        <f t="shared" si="323"/>
        <v>2514016593.06</v>
      </c>
      <c r="AG1434" s="9">
        <f t="shared" si="324"/>
        <v>127620002.41</v>
      </c>
      <c r="AH1434" s="9">
        <f t="shared" si="325"/>
        <v>126468966.51</v>
      </c>
      <c r="AI1434" s="9">
        <f t="shared" si="326"/>
        <v>108987004.32</v>
      </c>
      <c r="AJ1434" s="12" t="e">
        <f>#REF!-A1434</f>
        <v>#REF!</v>
      </c>
      <c r="AK1434" s="16"/>
      <c r="AL1434" s="9">
        <f t="shared" si="316"/>
        <v>651334768.01</v>
      </c>
      <c r="AM1434" s="16"/>
      <c r="AN1434" s="16"/>
      <c r="AO1434" s="16"/>
      <c r="AP1434" s="16"/>
      <c r="AQ1434" s="12" t="e">
        <f>#REF!+#REF!+#REF!</f>
        <v>#REF!</v>
      </c>
      <c r="AR1434" s="12">
        <f t="shared" si="313"/>
        <v>-666021.07</v>
      </c>
      <c r="AS1434" s="12" t="e">
        <f>#REF!-AU1434+#REF!+#REF!</f>
        <v>#REF!</v>
      </c>
      <c r="AT1434" s="12" t="e">
        <f>AS1434-VLOOKUP(A1434,[1]选股结果!$A$2:$BJ$3005,48,FALSE)*0.08</f>
        <v>#REF!</v>
      </c>
      <c r="AU1434" s="12">
        <f t="shared" si="317"/>
        <v>17481962.19</v>
      </c>
      <c r="AV1434" s="12" t="e">
        <f>#REF!+S1434+H1434</f>
        <v>#REF!</v>
      </c>
      <c r="AW1434" s="12" t="e">
        <f t="shared" si="318"/>
        <v>#REF!</v>
      </c>
      <c r="AX1434" s="12" t="e">
        <f t="shared" si="319"/>
        <v>#REF!</v>
      </c>
      <c r="AY1434" s="12" t="e">
        <f t="shared" si="320"/>
        <v>#REF!</v>
      </c>
      <c r="AZ1434" s="12">
        <f t="shared" si="314"/>
        <v>-2597329220.47</v>
      </c>
      <c r="BA1434" s="12">
        <f t="shared" si="315"/>
        <v>127620002.41</v>
      </c>
      <c r="BB1434" s="12" t="e">
        <f t="shared" si="321"/>
        <v>#REF!</v>
      </c>
    </row>
    <row r="1435" spans="1:54">
      <c r="A1435" s="5" t="s">
        <v>2919</v>
      </c>
      <c r="B1435" s="5" t="s">
        <v>2920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322"/>
        <v>2568465092.42</v>
      </c>
      <c r="AF1435" s="9">
        <f t="shared" si="323"/>
        <v>2431153044.7</v>
      </c>
      <c r="AG1435" s="9">
        <f t="shared" si="324"/>
        <v>113732820.96</v>
      </c>
      <c r="AH1435" s="9">
        <f t="shared" si="325"/>
        <v>115959911.5</v>
      </c>
      <c r="AI1435" s="9">
        <f t="shared" si="326"/>
        <v>69409929.55</v>
      </c>
      <c r="AJ1435" s="12" t="e">
        <f>#REF!-A1435</f>
        <v>#REF!</v>
      </c>
      <c r="AK1435" s="16"/>
      <c r="AL1435" s="9">
        <f t="shared" si="316"/>
        <v>159231020.47</v>
      </c>
      <c r="AM1435" s="16"/>
      <c r="AN1435" s="16"/>
      <c r="AO1435" s="16"/>
      <c r="AP1435" s="16"/>
      <c r="AQ1435" s="12" t="e">
        <f>#REF!+#REF!+#REF!</f>
        <v>#REF!</v>
      </c>
      <c r="AR1435" s="12">
        <f t="shared" si="313"/>
        <v>-5517216.84</v>
      </c>
      <c r="AS1435" s="12" t="e">
        <f>#REF!-AU1435+#REF!+#REF!</f>
        <v>#REF!</v>
      </c>
      <c r="AT1435" s="12" t="e">
        <f>AS1435-VLOOKUP(A1435,[1]选股结果!$A$2:$BJ$3005,48,FALSE)*0.08</f>
        <v>#REF!</v>
      </c>
      <c r="AU1435" s="12">
        <f t="shared" si="317"/>
        <v>46549981.95</v>
      </c>
      <c r="AV1435" s="12" t="e">
        <f>#REF!+S1435+H1435</f>
        <v>#REF!</v>
      </c>
      <c r="AW1435" s="12" t="e">
        <f t="shared" si="318"/>
        <v>#REF!</v>
      </c>
      <c r="AX1435" s="12" t="e">
        <f t="shared" si="319"/>
        <v>#REF!</v>
      </c>
      <c r="AY1435" s="12" t="e">
        <f t="shared" si="320"/>
        <v>#REF!</v>
      </c>
      <c r="AZ1435" s="12">
        <f t="shared" si="314"/>
        <v>-2679296091.25</v>
      </c>
      <c r="BA1435" s="12">
        <f t="shared" si="315"/>
        <v>113732820.96</v>
      </c>
      <c r="BB1435" s="12" t="e">
        <f t="shared" si="321"/>
        <v>#REF!</v>
      </c>
    </row>
    <row r="1436" spans="1:54">
      <c r="A1436" s="5" t="s">
        <v>2921</v>
      </c>
      <c r="B1436" s="5" t="s">
        <v>2922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322"/>
        <v>2564925211.96</v>
      </c>
      <c r="AF1436" s="9">
        <f t="shared" si="323"/>
        <v>2357433131.91</v>
      </c>
      <c r="AG1436" s="9">
        <f t="shared" si="324"/>
        <v>189831495.53</v>
      </c>
      <c r="AH1436" s="9">
        <f t="shared" si="325"/>
        <v>189284941.99</v>
      </c>
      <c r="AI1436" s="9">
        <f t="shared" si="326"/>
        <v>169055388.84</v>
      </c>
      <c r="AJ1436" s="12" t="e">
        <f>#REF!-A1436</f>
        <v>#REF!</v>
      </c>
      <c r="AK1436" s="16"/>
      <c r="AL1436" s="9">
        <f t="shared" si="316"/>
        <v>116570137.18</v>
      </c>
      <c r="AM1436" s="16"/>
      <c r="AN1436" s="16"/>
      <c r="AO1436" s="16"/>
      <c r="AP1436" s="16"/>
      <c r="AQ1436" s="12" t="e">
        <f>#REF!+#REF!+#REF!</f>
        <v>#REF!</v>
      </c>
      <c r="AR1436" s="12">
        <f t="shared" si="313"/>
        <v>-959638.76</v>
      </c>
      <c r="AS1436" s="12" t="e">
        <f>#REF!-AU1436+#REF!+#REF!</f>
        <v>#REF!</v>
      </c>
      <c r="AT1436" s="12" t="e">
        <f>AS1436-VLOOKUP(A1436,[1]选股结果!$A$2:$BJ$3005,48,FALSE)*0.08</f>
        <v>#REF!</v>
      </c>
      <c r="AU1436" s="12">
        <f t="shared" si="317"/>
        <v>20229553.15</v>
      </c>
      <c r="AV1436" s="12" t="e">
        <f>#REF!+S1436+H1436</f>
        <v>#REF!</v>
      </c>
      <c r="AW1436" s="12" t="e">
        <f t="shared" si="318"/>
        <v>#REF!</v>
      </c>
      <c r="AX1436" s="12" t="e">
        <f t="shared" si="319"/>
        <v>#REF!</v>
      </c>
      <c r="AY1436" s="12" t="e">
        <f t="shared" si="320"/>
        <v>#REF!</v>
      </c>
      <c r="AZ1436" s="12">
        <f t="shared" si="314"/>
        <v>-2560122528.56</v>
      </c>
      <c r="BA1436" s="12">
        <f t="shared" si="315"/>
        <v>189831495.53</v>
      </c>
      <c r="BB1436" s="12" t="e">
        <f t="shared" si="321"/>
        <v>#REF!</v>
      </c>
    </row>
    <row r="1437" spans="1:54">
      <c r="A1437" s="5" t="s">
        <v>2923</v>
      </c>
      <c r="B1437" s="5" t="s">
        <v>2924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322"/>
        <v>2562254515.58</v>
      </c>
      <c r="AF1437" s="9">
        <f t="shared" si="323"/>
        <v>16874985.73</v>
      </c>
      <c r="AG1437" s="9">
        <f t="shared" si="324"/>
        <v>3971864952.36</v>
      </c>
      <c r="AH1437" s="9">
        <f t="shared" si="325"/>
        <v>3974408523.51</v>
      </c>
      <c r="AI1437" s="9">
        <f t="shared" si="326"/>
        <v>3816446015.46</v>
      </c>
      <c r="AJ1437" s="12" t="e">
        <f>#REF!-A1437</f>
        <v>#REF!</v>
      </c>
      <c r="AK1437" s="16"/>
      <c r="AL1437" s="9">
        <f t="shared" si="316"/>
        <v>14331414.58</v>
      </c>
      <c r="AM1437" s="16"/>
      <c r="AN1437" s="16"/>
      <c r="AO1437" s="16"/>
      <c r="AP1437" s="16"/>
      <c r="AQ1437" s="12" t="e">
        <f>#REF!+#REF!+#REF!</f>
        <v>#REF!</v>
      </c>
      <c r="AR1437" s="12">
        <f t="shared" si="313"/>
        <v>-3184278.38</v>
      </c>
      <c r="AS1437" s="12" t="e">
        <f>#REF!-AU1437+#REF!+#REF!</f>
        <v>#REF!</v>
      </c>
      <c r="AT1437" s="12" t="e">
        <f>AS1437-VLOOKUP(A1437,[1]选股结果!$A$2:$BJ$3005,48,FALSE)*0.08</f>
        <v>#REF!</v>
      </c>
      <c r="AU1437" s="12">
        <f t="shared" si="317"/>
        <v>157962508.05</v>
      </c>
      <c r="AV1437" s="12" t="e">
        <f>#REF!+S1437+H1437</f>
        <v>#REF!</v>
      </c>
      <c r="AW1437" s="12" t="e">
        <f t="shared" si="318"/>
        <v>#REF!</v>
      </c>
      <c r="AX1437" s="12" t="e">
        <f t="shared" si="319"/>
        <v>#REF!</v>
      </c>
      <c r="AY1437" s="12" t="e">
        <f t="shared" si="320"/>
        <v>#REF!</v>
      </c>
      <c r="AZ1437" s="12">
        <f t="shared" si="314"/>
        <v>-2707167023.51</v>
      </c>
      <c r="BA1437" s="12">
        <f t="shared" si="315"/>
        <v>3971864952.36</v>
      </c>
      <c r="BB1437" s="12" t="e">
        <f t="shared" si="321"/>
        <v>#REF!</v>
      </c>
    </row>
    <row r="1438" spans="1:54">
      <c r="A1438" s="5" t="s">
        <v>2925</v>
      </c>
      <c r="B1438" s="5" t="s">
        <v>2926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322"/>
        <v>2559384991.92</v>
      </c>
      <c r="AF1438" s="9">
        <f t="shared" si="323"/>
        <v>2803830329.33</v>
      </c>
      <c r="AG1438" s="9">
        <f t="shared" si="324"/>
        <v>61458454.0400001</v>
      </c>
      <c r="AH1438" s="9">
        <f t="shared" si="325"/>
        <v>61803975.3800001</v>
      </c>
      <c r="AI1438" s="9">
        <f t="shared" si="326"/>
        <v>27655246.7800001</v>
      </c>
      <c r="AJ1438" s="12" t="e">
        <f>#REF!-A1438</f>
        <v>#REF!</v>
      </c>
      <c r="AK1438" s="16"/>
      <c r="AL1438" s="9">
        <f t="shared" si="316"/>
        <v>479011039.85</v>
      </c>
      <c r="AM1438" s="16"/>
      <c r="AN1438" s="16"/>
      <c r="AO1438" s="16"/>
      <c r="AP1438" s="16"/>
      <c r="AQ1438" s="12" t="e">
        <f>#REF!+#REF!+#REF!</f>
        <v>#REF!</v>
      </c>
      <c r="AR1438" s="12">
        <f t="shared" si="313"/>
        <v>-2909817.73</v>
      </c>
      <c r="AS1438" s="12" t="e">
        <f>#REF!-AU1438+#REF!+#REF!</f>
        <v>#REF!</v>
      </c>
      <c r="AT1438" s="12" t="e">
        <f>AS1438-VLOOKUP(A1438,[1]选股结果!$A$2:$BJ$3005,48,FALSE)*0.08</f>
        <v>#REF!</v>
      </c>
      <c r="AU1438" s="12">
        <f t="shared" si="317"/>
        <v>34148728.6</v>
      </c>
      <c r="AV1438" s="12" t="e">
        <f>#REF!+S1438+H1438</f>
        <v>#REF!</v>
      </c>
      <c r="AW1438" s="12" t="e">
        <f t="shared" si="318"/>
        <v>#REF!</v>
      </c>
      <c r="AX1438" s="12" t="e">
        <f t="shared" si="319"/>
        <v>#REF!</v>
      </c>
      <c r="AY1438" s="12" t="e">
        <f t="shared" si="320"/>
        <v>#REF!</v>
      </c>
      <c r="AZ1438" s="12">
        <f t="shared" si="314"/>
        <v>-2677621994.97</v>
      </c>
      <c r="BA1438" s="12">
        <f t="shared" si="315"/>
        <v>61458454.0400001</v>
      </c>
      <c r="BB1438" s="12" t="e">
        <f t="shared" si="321"/>
        <v>#REF!</v>
      </c>
    </row>
    <row r="1439" spans="1:54">
      <c r="A1439" s="5" t="s">
        <v>2927</v>
      </c>
      <c r="B1439" s="5" t="s">
        <v>2928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322"/>
        <v>2552136097.27</v>
      </c>
      <c r="AF1439" s="9">
        <f t="shared" si="323"/>
        <v>2477967459.13</v>
      </c>
      <c r="AG1439" s="9">
        <f t="shared" si="324"/>
        <v>81468591.8700003</v>
      </c>
      <c r="AH1439" s="9">
        <f t="shared" si="325"/>
        <v>81251950.8100003</v>
      </c>
      <c r="AI1439" s="9">
        <f t="shared" si="326"/>
        <v>64055120.8200003</v>
      </c>
      <c r="AJ1439" s="12" t="e">
        <f>#REF!-A1439</f>
        <v>#REF!</v>
      </c>
      <c r="AK1439" s="16"/>
      <c r="AL1439" s="9">
        <f t="shared" si="316"/>
        <v>388409130.88</v>
      </c>
      <c r="AM1439" s="16"/>
      <c r="AN1439" s="16"/>
      <c r="AO1439" s="16"/>
      <c r="AP1439" s="16"/>
      <c r="AQ1439" s="12" t="e">
        <f>#REF!+#REF!+#REF!</f>
        <v>#REF!</v>
      </c>
      <c r="AR1439" s="12">
        <f t="shared" si="313"/>
        <v>-2119546.76</v>
      </c>
      <c r="AS1439" s="12" t="e">
        <f>#REF!-AU1439+#REF!+#REF!</f>
        <v>#REF!</v>
      </c>
      <c r="AT1439" s="12" t="e">
        <f>AS1439-VLOOKUP(A1439,[1]选股结果!$A$2:$BJ$3005,48,FALSE)*0.08</f>
        <v>#REF!</v>
      </c>
      <c r="AU1439" s="12">
        <f t="shared" si="317"/>
        <v>17196829.99</v>
      </c>
      <c r="AV1439" s="12" t="e">
        <f>#REF!+S1439+H1439</f>
        <v>#REF!</v>
      </c>
      <c r="AW1439" s="12" t="e">
        <f t="shared" si="318"/>
        <v>#REF!</v>
      </c>
      <c r="AX1439" s="12" t="e">
        <f t="shared" si="319"/>
        <v>#REF!</v>
      </c>
      <c r="AY1439" s="12" t="e">
        <f t="shared" si="320"/>
        <v>#REF!</v>
      </c>
      <c r="AZ1439" s="12">
        <f t="shared" si="314"/>
        <v>-2557262860.76</v>
      </c>
      <c r="BA1439" s="12">
        <f t="shared" si="315"/>
        <v>81468591.8700003</v>
      </c>
      <c r="BB1439" s="12" t="e">
        <f t="shared" si="321"/>
        <v>#REF!</v>
      </c>
    </row>
    <row r="1440" spans="1:54">
      <c r="A1440" s="5" t="s">
        <v>2929</v>
      </c>
      <c r="B1440" s="5" t="s">
        <v>2930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322"/>
        <v>2544822926.92</v>
      </c>
      <c r="AF1440" s="9">
        <f t="shared" si="323"/>
        <v>2264738778.52</v>
      </c>
      <c r="AG1440" s="9">
        <f t="shared" si="324"/>
        <v>283028473.66</v>
      </c>
      <c r="AH1440" s="9">
        <f t="shared" si="325"/>
        <v>282220240.76</v>
      </c>
      <c r="AI1440" s="9">
        <f t="shared" si="326"/>
        <v>239564724.98</v>
      </c>
      <c r="AJ1440" s="12" t="e">
        <f>#REF!-A1440</f>
        <v>#REF!</v>
      </c>
      <c r="AK1440" s="16"/>
      <c r="AL1440" s="9">
        <f t="shared" si="316"/>
        <v>48426146.94</v>
      </c>
      <c r="AM1440" s="16"/>
      <c r="AN1440" s="16"/>
      <c r="AO1440" s="16"/>
      <c r="AP1440" s="16"/>
      <c r="AQ1440" s="12" t="e">
        <f>#REF!+#REF!+#REF!</f>
        <v>#REF!</v>
      </c>
      <c r="AR1440" s="12">
        <f t="shared" si="313"/>
        <v>-160960.63</v>
      </c>
      <c r="AS1440" s="12" t="e">
        <f>#REF!-AU1440+#REF!+#REF!</f>
        <v>#REF!</v>
      </c>
      <c r="AT1440" s="12" t="e">
        <f>AS1440-VLOOKUP(A1440,[1]选股结果!$A$2:$BJ$3005,48,FALSE)*0.08</f>
        <v>#REF!</v>
      </c>
      <c r="AU1440" s="12">
        <f t="shared" si="317"/>
        <v>42655515.78</v>
      </c>
      <c r="AV1440" s="12" t="e">
        <f>#REF!+S1440+H1440</f>
        <v>#REF!</v>
      </c>
      <c r="AW1440" s="12" t="e">
        <f t="shared" si="318"/>
        <v>#REF!</v>
      </c>
      <c r="AX1440" s="12" t="e">
        <f t="shared" si="319"/>
        <v>#REF!</v>
      </c>
      <c r="AY1440" s="12" t="e">
        <f t="shared" si="320"/>
        <v>#REF!</v>
      </c>
      <c r="AZ1440" s="12">
        <f t="shared" si="314"/>
        <v>-2579958476.32</v>
      </c>
      <c r="BA1440" s="12">
        <f t="shared" si="315"/>
        <v>283028473.66</v>
      </c>
      <c r="BB1440" s="12" t="e">
        <f t="shared" si="321"/>
        <v>#REF!</v>
      </c>
    </row>
    <row r="1441" spans="1:54">
      <c r="A1441" s="5" t="s">
        <v>2931</v>
      </c>
      <c r="B1441" s="5" t="s">
        <v>2932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322"/>
        <v>2534435896.37</v>
      </c>
      <c r="AF1441" s="9">
        <f t="shared" si="323"/>
        <v>2510932299.5</v>
      </c>
      <c r="AG1441" s="9">
        <f t="shared" si="324"/>
        <v>5686106.34999941</v>
      </c>
      <c r="AH1441" s="9">
        <f t="shared" si="325"/>
        <v>9368547.81999941</v>
      </c>
      <c r="AI1441" s="9">
        <f t="shared" si="326"/>
        <v>5447939.16999941</v>
      </c>
      <c r="AJ1441" s="12" t="e">
        <f>#REF!-A1441</f>
        <v>#REF!</v>
      </c>
      <c r="AK1441" s="16"/>
      <c r="AL1441" s="9">
        <f t="shared" si="316"/>
        <v>188791052.07</v>
      </c>
      <c r="AM1441" s="16"/>
      <c r="AN1441" s="16"/>
      <c r="AO1441" s="16"/>
      <c r="AP1441" s="16"/>
      <c r="AQ1441" s="12" t="e">
        <f>#REF!+#REF!+#REF!</f>
        <v>#REF!</v>
      </c>
      <c r="AR1441" s="12">
        <f t="shared" si="313"/>
        <v>-3721587.01</v>
      </c>
      <c r="AS1441" s="12" t="e">
        <f>#REF!-AU1441+#REF!+#REF!</f>
        <v>#REF!</v>
      </c>
      <c r="AT1441" s="12" t="e">
        <f>AS1441-VLOOKUP(A1441,[1]选股结果!$A$2:$BJ$3005,48,FALSE)*0.08</f>
        <v>#REF!</v>
      </c>
      <c r="AU1441" s="12">
        <f t="shared" si="317"/>
        <v>3920608.65</v>
      </c>
      <c r="AV1441" s="12" t="e">
        <f>#REF!+S1441+H1441</f>
        <v>#REF!</v>
      </c>
      <c r="AW1441" s="12" t="e">
        <f t="shared" si="318"/>
        <v>#REF!</v>
      </c>
      <c r="AX1441" s="12" t="e">
        <f t="shared" si="319"/>
        <v>#REF!</v>
      </c>
      <c r="AY1441" s="12" t="e">
        <f t="shared" si="320"/>
        <v>#REF!</v>
      </c>
      <c r="AZ1441" s="12">
        <f t="shared" si="314"/>
        <v>-2551094641.71</v>
      </c>
      <c r="BA1441" s="12">
        <f t="shared" si="315"/>
        <v>5686106.34999941</v>
      </c>
      <c r="BB1441" s="12" t="e">
        <f t="shared" si="321"/>
        <v>#REF!</v>
      </c>
    </row>
    <row r="1442" spans="1:54">
      <c r="A1442" s="5" t="s">
        <v>2933</v>
      </c>
      <c r="B1442" s="5" t="s">
        <v>2934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322"/>
        <v>2530273255.78</v>
      </c>
      <c r="AF1442" s="9">
        <f t="shared" si="323"/>
        <v>2127746794.03</v>
      </c>
      <c r="AG1442" s="9">
        <f t="shared" si="324"/>
        <v>421022272.69</v>
      </c>
      <c r="AH1442" s="9">
        <f t="shared" si="325"/>
        <v>419667947.59</v>
      </c>
      <c r="AI1442" s="9">
        <f t="shared" si="326"/>
        <v>365915500.16</v>
      </c>
      <c r="AJ1442" s="12" t="e">
        <f>#REF!-A1442</f>
        <v>#REF!</v>
      </c>
      <c r="AK1442" s="16"/>
      <c r="AL1442" s="9">
        <f t="shared" si="316"/>
        <v>582494687.54</v>
      </c>
      <c r="AM1442" s="16"/>
      <c r="AN1442" s="16"/>
      <c r="AO1442" s="16"/>
      <c r="AP1442" s="16"/>
      <c r="AQ1442" s="12" t="e">
        <f>#REF!+#REF!+#REF!</f>
        <v>#REF!</v>
      </c>
      <c r="AR1442" s="12">
        <f t="shared" si="313"/>
        <v>-149311.75</v>
      </c>
      <c r="AS1442" s="12" t="e">
        <f>#REF!-AU1442+#REF!+#REF!</f>
        <v>#REF!</v>
      </c>
      <c r="AT1442" s="12" t="e">
        <f>AS1442-VLOOKUP(A1442,[1]选股结果!$A$2:$BJ$3005,48,FALSE)*0.08</f>
        <v>#REF!</v>
      </c>
      <c r="AU1442" s="12">
        <f t="shared" si="317"/>
        <v>53752447.4299999</v>
      </c>
      <c r="AV1442" s="12" t="e">
        <f>#REF!+S1442+H1442</f>
        <v>#REF!</v>
      </c>
      <c r="AW1442" s="12" t="e">
        <f t="shared" si="318"/>
        <v>#REF!</v>
      </c>
      <c r="AX1442" s="12" t="e">
        <f t="shared" si="319"/>
        <v>#REF!</v>
      </c>
      <c r="AY1442" s="12" t="e">
        <f t="shared" si="320"/>
        <v>#REF!</v>
      </c>
      <c r="AZ1442" s="12">
        <f t="shared" si="314"/>
        <v>-2542943276.16</v>
      </c>
      <c r="BA1442" s="12">
        <f t="shared" si="315"/>
        <v>421022272.69</v>
      </c>
      <c r="BB1442" s="12" t="e">
        <f t="shared" si="321"/>
        <v>#REF!</v>
      </c>
    </row>
    <row r="1443" spans="1:54">
      <c r="A1443" s="5" t="s">
        <v>2935</v>
      </c>
      <c r="B1443" s="5" t="s">
        <v>2936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322"/>
        <v>2524177671.03</v>
      </c>
      <c r="AF1443" s="9">
        <f t="shared" si="323"/>
        <v>2450797789.61</v>
      </c>
      <c r="AG1443" s="9">
        <f t="shared" si="324"/>
        <v>68153662.4500001</v>
      </c>
      <c r="AH1443" s="9">
        <f t="shared" si="325"/>
        <v>63309270.3200001</v>
      </c>
      <c r="AI1443" s="9">
        <f t="shared" si="326"/>
        <v>55203591.1800001</v>
      </c>
      <c r="AJ1443" s="12" t="e">
        <f>#REF!-A1443</f>
        <v>#REF!</v>
      </c>
      <c r="AK1443" s="16"/>
      <c r="AL1443" s="9">
        <f t="shared" si="316"/>
        <v>146307500.46</v>
      </c>
      <c r="AM1443" s="16"/>
      <c r="AN1443" s="16"/>
      <c r="AO1443" s="16"/>
      <c r="AP1443" s="16"/>
      <c r="AQ1443" s="12" t="e">
        <f>#REF!+#REF!+#REF!</f>
        <v>#REF!</v>
      </c>
      <c r="AR1443" s="12">
        <f t="shared" si="313"/>
        <v>-840893.72</v>
      </c>
      <c r="AS1443" s="12" t="e">
        <f>#REF!-AU1443+#REF!+#REF!</f>
        <v>#REF!</v>
      </c>
      <c r="AT1443" s="12" t="e">
        <f>AS1443-VLOOKUP(A1443,[1]选股结果!$A$2:$BJ$3005,48,FALSE)*0.08</f>
        <v>#REF!</v>
      </c>
      <c r="AU1443" s="12">
        <f t="shared" si="317"/>
        <v>8105679.14</v>
      </c>
      <c r="AV1443" s="12" t="e">
        <f>#REF!+S1443+H1443</f>
        <v>#REF!</v>
      </c>
      <c r="AW1443" s="12" t="e">
        <f t="shared" si="318"/>
        <v>#REF!</v>
      </c>
      <c r="AX1443" s="12" t="e">
        <f t="shared" si="319"/>
        <v>#REF!</v>
      </c>
      <c r="AY1443" s="12" t="e">
        <f t="shared" si="320"/>
        <v>#REF!</v>
      </c>
      <c r="AZ1443" s="12">
        <f t="shared" si="314"/>
        <v>-2572431114.29</v>
      </c>
      <c r="BA1443" s="12">
        <f t="shared" si="315"/>
        <v>68153662.4500001</v>
      </c>
      <c r="BB1443" s="12" t="e">
        <f t="shared" si="321"/>
        <v>#REF!</v>
      </c>
    </row>
    <row r="1444" spans="1:54">
      <c r="A1444" s="5" t="s">
        <v>2937</v>
      </c>
      <c r="B1444" s="5" t="s">
        <v>2938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322"/>
        <v>2519525372.72</v>
      </c>
      <c r="AF1444" s="9">
        <f t="shared" si="323"/>
        <v>2320989422.43</v>
      </c>
      <c r="AG1444" s="9">
        <f t="shared" si="324"/>
        <v>185400013.04</v>
      </c>
      <c r="AH1444" s="9">
        <f t="shared" si="325"/>
        <v>182424465.39</v>
      </c>
      <c r="AI1444" s="9">
        <f t="shared" si="326"/>
        <v>142997458.05</v>
      </c>
      <c r="AJ1444" s="12" t="e">
        <f>#REF!-A1444</f>
        <v>#REF!</v>
      </c>
      <c r="AK1444" s="16"/>
      <c r="AL1444" s="9">
        <f t="shared" si="316"/>
        <v>234304399.24</v>
      </c>
      <c r="AM1444" s="16"/>
      <c r="AN1444" s="16"/>
      <c r="AO1444" s="16"/>
      <c r="AP1444" s="16"/>
      <c r="AQ1444" s="12" t="e">
        <f>#REF!+#REF!+#REF!</f>
        <v>#REF!</v>
      </c>
      <c r="AR1444" s="12">
        <f t="shared" si="313"/>
        <v>-5297944.87</v>
      </c>
      <c r="AS1444" s="12" t="e">
        <f>#REF!-AU1444+#REF!+#REF!</f>
        <v>#REF!</v>
      </c>
      <c r="AT1444" s="12" t="e">
        <f>AS1444-VLOOKUP(A1444,[1]选股结果!$A$2:$BJ$3005,48,FALSE)*0.08</f>
        <v>#REF!</v>
      </c>
      <c r="AU1444" s="12">
        <f t="shared" si="317"/>
        <v>39427007.34</v>
      </c>
      <c r="AV1444" s="12" t="e">
        <f>#REF!+S1444+H1444</f>
        <v>#REF!</v>
      </c>
      <c r="AW1444" s="12" t="e">
        <f t="shared" si="318"/>
        <v>#REF!</v>
      </c>
      <c r="AX1444" s="12" t="e">
        <f t="shared" si="319"/>
        <v>#REF!</v>
      </c>
      <c r="AY1444" s="12" t="e">
        <f t="shared" si="320"/>
        <v>#REF!</v>
      </c>
      <c r="AZ1444" s="12">
        <f t="shared" si="314"/>
        <v>-2573204214.71</v>
      </c>
      <c r="BA1444" s="12">
        <f t="shared" si="315"/>
        <v>185400013.04</v>
      </c>
      <c r="BB1444" s="12" t="e">
        <f t="shared" si="321"/>
        <v>#REF!</v>
      </c>
    </row>
    <row r="1445" spans="1:54">
      <c r="A1445" s="5" t="s">
        <v>2939</v>
      </c>
      <c r="B1445" s="5" t="s">
        <v>2940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322"/>
        <v>2514343384.37</v>
      </c>
      <c r="AF1445" s="9">
        <f t="shared" si="323"/>
        <v>2452548985.34</v>
      </c>
      <c r="AG1445" s="9">
        <f t="shared" si="324"/>
        <v>320183842.72</v>
      </c>
      <c r="AH1445" s="9">
        <f t="shared" si="325"/>
        <v>318817840.67</v>
      </c>
      <c r="AI1445" s="9">
        <f t="shared" si="326"/>
        <v>318519384.79</v>
      </c>
      <c r="AJ1445" s="12" t="e">
        <f>#REF!-A1445</f>
        <v>#REF!</v>
      </c>
      <c r="AK1445" s="16"/>
      <c r="AL1445" s="9">
        <f t="shared" si="316"/>
        <v>586411688.28</v>
      </c>
      <c r="AM1445" s="16"/>
      <c r="AN1445" s="16"/>
      <c r="AO1445" s="16"/>
      <c r="AP1445" s="16"/>
      <c r="AQ1445" s="12" t="e">
        <f>#REF!+#REF!+#REF!</f>
        <v>#REF!</v>
      </c>
      <c r="AR1445" s="12">
        <f t="shared" si="313"/>
        <v>-1174973.6</v>
      </c>
      <c r="AS1445" s="12" t="e">
        <f>#REF!-AU1445+#REF!+#REF!</f>
        <v>#REF!</v>
      </c>
      <c r="AT1445" s="12" t="e">
        <f>AS1445-VLOOKUP(A1445,[1]选股结果!$A$2:$BJ$3005,48,FALSE)*0.08</f>
        <v>#REF!</v>
      </c>
      <c r="AU1445" s="12">
        <f t="shared" si="317"/>
        <v>298455.879999995</v>
      </c>
      <c r="AV1445" s="12" t="e">
        <f>#REF!+S1445+H1445</f>
        <v>#REF!</v>
      </c>
      <c r="AW1445" s="12" t="e">
        <f t="shared" si="318"/>
        <v>#REF!</v>
      </c>
      <c r="AX1445" s="12" t="e">
        <f t="shared" si="319"/>
        <v>#REF!</v>
      </c>
      <c r="AY1445" s="12" t="e">
        <f t="shared" si="320"/>
        <v>#REF!</v>
      </c>
      <c r="AZ1445" s="12">
        <f t="shared" si="314"/>
        <v>-2523147502.23</v>
      </c>
      <c r="BA1445" s="12">
        <f t="shared" si="315"/>
        <v>320183842.72</v>
      </c>
      <c r="BB1445" s="12" t="e">
        <f t="shared" si="321"/>
        <v>#REF!</v>
      </c>
    </row>
    <row r="1446" spans="1:54">
      <c r="A1446" s="5" t="s">
        <v>2941</v>
      </c>
      <c r="B1446" s="5" t="s">
        <v>2942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322"/>
        <v>2513349346.61</v>
      </c>
      <c r="AF1446" s="9">
        <f t="shared" si="323"/>
        <v>2289621459.43</v>
      </c>
      <c r="AG1446" s="9">
        <f t="shared" si="324"/>
        <v>238856799.96</v>
      </c>
      <c r="AH1446" s="9">
        <f t="shared" si="325"/>
        <v>238346306.81</v>
      </c>
      <c r="AI1446" s="9">
        <f t="shared" si="326"/>
        <v>192134380.87</v>
      </c>
      <c r="AJ1446" s="12" t="e">
        <f>#REF!-A1446</f>
        <v>#REF!</v>
      </c>
      <c r="AK1446" s="16"/>
      <c r="AL1446" s="9">
        <f t="shared" si="316"/>
        <v>170926806.74</v>
      </c>
      <c r="AM1446" s="16"/>
      <c r="AN1446" s="16"/>
      <c r="AO1446" s="16"/>
      <c r="AP1446" s="16"/>
      <c r="AQ1446" s="12" t="e">
        <f>#REF!+#REF!+#REF!</f>
        <v>#REF!</v>
      </c>
      <c r="AR1446" s="12">
        <f t="shared" si="313"/>
        <v>-485366.52</v>
      </c>
      <c r="AS1446" s="12" t="e">
        <f>#REF!-AU1446+#REF!+#REF!</f>
        <v>#REF!</v>
      </c>
      <c r="AT1446" s="12" t="e">
        <f>AS1446-VLOOKUP(A1446,[1]选股结果!$A$2:$BJ$3005,48,FALSE)*0.08</f>
        <v>#REF!</v>
      </c>
      <c r="AU1446" s="12">
        <f t="shared" si="317"/>
        <v>46211925.94</v>
      </c>
      <c r="AV1446" s="12" t="e">
        <f>#REF!+S1446+H1446</f>
        <v>#REF!</v>
      </c>
      <c r="AW1446" s="12" t="e">
        <f t="shared" si="318"/>
        <v>#REF!</v>
      </c>
      <c r="AX1446" s="12" t="e">
        <f t="shared" si="319"/>
        <v>#REF!</v>
      </c>
      <c r="AY1446" s="12" t="e">
        <f t="shared" si="320"/>
        <v>#REF!</v>
      </c>
      <c r="AZ1446" s="12">
        <f t="shared" si="314"/>
        <v>-2556281930.66</v>
      </c>
      <c r="BA1446" s="12">
        <f t="shared" si="315"/>
        <v>238856799.96</v>
      </c>
      <c r="BB1446" s="12" t="e">
        <f t="shared" si="321"/>
        <v>#REF!</v>
      </c>
    </row>
    <row r="1447" spans="1:54">
      <c r="A1447" s="5" t="s">
        <v>2943</v>
      </c>
      <c r="B1447" s="5" t="s">
        <v>2944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322"/>
        <v>2508734625.3</v>
      </c>
      <c r="AF1447" s="9">
        <f t="shared" si="323"/>
        <v>2386974166.93</v>
      </c>
      <c r="AG1447" s="9">
        <f t="shared" si="324"/>
        <v>103476472.03</v>
      </c>
      <c r="AH1447" s="9">
        <f t="shared" si="325"/>
        <v>106108898.84</v>
      </c>
      <c r="AI1447" s="9">
        <f t="shared" si="326"/>
        <v>94902316.83</v>
      </c>
      <c r="AJ1447" s="12" t="e">
        <f>#REF!-A1447</f>
        <v>#REF!</v>
      </c>
      <c r="AK1447" s="16"/>
      <c r="AL1447" s="9">
        <f t="shared" si="316"/>
        <v>167936546.18</v>
      </c>
      <c r="AM1447" s="16"/>
      <c r="AN1447" s="16"/>
      <c r="AO1447" s="16"/>
      <c r="AP1447" s="16"/>
      <c r="AQ1447" s="12" t="e">
        <f>#REF!+#REF!+#REF!</f>
        <v>#REF!</v>
      </c>
      <c r="AR1447" s="12">
        <f t="shared" si="313"/>
        <v>-2910545.12</v>
      </c>
      <c r="AS1447" s="12" t="e">
        <f>#REF!-AU1447+#REF!+#REF!</f>
        <v>#REF!</v>
      </c>
      <c r="AT1447" s="12" t="e">
        <f>AS1447-VLOOKUP(A1447,[1]选股结果!$A$2:$BJ$3005,48,FALSE)*0.08</f>
        <v>#REF!</v>
      </c>
      <c r="AU1447" s="12">
        <f t="shared" si="317"/>
        <v>11206582.01</v>
      </c>
      <c r="AV1447" s="12" t="e">
        <f>#REF!+S1447+H1447</f>
        <v>#REF!</v>
      </c>
      <c r="AW1447" s="12" t="e">
        <f t="shared" si="318"/>
        <v>#REF!</v>
      </c>
      <c r="AX1447" s="12" t="e">
        <f t="shared" si="319"/>
        <v>#REF!</v>
      </c>
      <c r="AY1447" s="12" t="e">
        <f t="shared" si="320"/>
        <v>#REF!</v>
      </c>
      <c r="AZ1447" s="12">
        <f t="shared" si="314"/>
        <v>-2515045847.25</v>
      </c>
      <c r="BA1447" s="12">
        <f t="shared" si="315"/>
        <v>103476472.03</v>
      </c>
      <c r="BB1447" s="12" t="e">
        <f t="shared" si="321"/>
        <v>#REF!</v>
      </c>
    </row>
    <row r="1448" spans="1:54">
      <c r="A1448" s="5" t="s">
        <v>2945</v>
      </c>
      <c r="B1448" s="5" t="s">
        <v>2946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322"/>
        <v>2507144655.76</v>
      </c>
      <c r="AF1448" s="9">
        <f t="shared" si="323"/>
        <v>2264204949.03</v>
      </c>
      <c r="AG1448" s="9">
        <f t="shared" si="324"/>
        <v>245021883.19</v>
      </c>
      <c r="AH1448" s="9">
        <f t="shared" si="325"/>
        <v>244774242.89</v>
      </c>
      <c r="AI1448" s="9">
        <f t="shared" si="326"/>
        <v>209369602.82</v>
      </c>
      <c r="AJ1448" s="12" t="e">
        <f>#REF!-A1448</f>
        <v>#REF!</v>
      </c>
      <c r="AK1448" s="16"/>
      <c r="AL1448" s="9">
        <f t="shared" si="316"/>
        <v>111140221.26</v>
      </c>
      <c r="AM1448" s="16"/>
      <c r="AN1448" s="16"/>
      <c r="AO1448" s="16"/>
      <c r="AP1448" s="16"/>
      <c r="AQ1448" s="12" t="e">
        <f>#REF!+#REF!+#REF!</f>
        <v>#REF!</v>
      </c>
      <c r="AR1448" s="12">
        <f t="shared" si="313"/>
        <v>-552377.97</v>
      </c>
      <c r="AS1448" s="12" t="e">
        <f>#REF!-AU1448+#REF!+#REF!</f>
        <v>#REF!</v>
      </c>
      <c r="AT1448" s="12" t="e">
        <f>AS1448-VLOOKUP(A1448,[1]选股结果!$A$2:$BJ$3005,48,FALSE)*0.08</f>
        <v>#REF!</v>
      </c>
      <c r="AU1448" s="12">
        <f t="shared" si="317"/>
        <v>35404640.07</v>
      </c>
      <c r="AV1448" s="12" t="e">
        <f>#REF!+S1448+H1448</f>
        <v>#REF!</v>
      </c>
      <c r="AW1448" s="12" t="e">
        <f t="shared" si="318"/>
        <v>#REF!</v>
      </c>
      <c r="AX1448" s="12" t="e">
        <f t="shared" si="319"/>
        <v>#REF!</v>
      </c>
      <c r="AY1448" s="12" t="e">
        <f t="shared" si="320"/>
        <v>#REF!</v>
      </c>
      <c r="AZ1448" s="12">
        <f t="shared" si="314"/>
        <v>-2570508225.4</v>
      </c>
      <c r="BA1448" s="12">
        <f t="shared" si="315"/>
        <v>245021883.19</v>
      </c>
      <c r="BB1448" s="12" t="e">
        <f t="shared" si="321"/>
        <v>#REF!</v>
      </c>
    </row>
    <row r="1449" spans="1:54">
      <c r="A1449" s="5" t="s">
        <v>2947</v>
      </c>
      <c r="B1449" s="5" t="s">
        <v>2948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322"/>
        <v>2503074955.69</v>
      </c>
      <c r="AF1449" s="9">
        <f t="shared" si="323"/>
        <v>1605262792.61</v>
      </c>
      <c r="AG1449" s="9">
        <f t="shared" si="324"/>
        <v>983320291.67</v>
      </c>
      <c r="AH1449" s="9">
        <f t="shared" si="325"/>
        <v>979753259.5</v>
      </c>
      <c r="AI1449" s="9">
        <f t="shared" si="326"/>
        <v>830203107.77</v>
      </c>
      <c r="AJ1449" s="12" t="e">
        <f>#REF!-A1449</f>
        <v>#REF!</v>
      </c>
      <c r="AK1449" s="16"/>
      <c r="AL1449" s="9">
        <f t="shared" si="316"/>
        <v>990493440.08</v>
      </c>
      <c r="AM1449" s="16"/>
      <c r="AN1449" s="16"/>
      <c r="AO1449" s="16"/>
      <c r="AP1449" s="16"/>
      <c r="AQ1449" s="12" t="e">
        <f>#REF!+#REF!+#REF!</f>
        <v>#REF!</v>
      </c>
      <c r="AR1449" s="12">
        <f t="shared" si="313"/>
        <v>-223364.72</v>
      </c>
      <c r="AS1449" s="12" t="e">
        <f>#REF!-AU1449+#REF!+#REF!</f>
        <v>#REF!</v>
      </c>
      <c r="AT1449" s="12" t="e">
        <f>AS1449-VLOOKUP(A1449,[1]选股结果!$A$2:$BJ$3005,48,FALSE)*0.08</f>
        <v>#REF!</v>
      </c>
      <c r="AU1449" s="12">
        <f t="shared" si="317"/>
        <v>149550151.73</v>
      </c>
      <c r="AV1449" s="12" t="e">
        <f>#REF!+S1449+H1449</f>
        <v>#REF!</v>
      </c>
      <c r="AW1449" s="12" t="e">
        <f t="shared" si="318"/>
        <v>#REF!</v>
      </c>
      <c r="AX1449" s="12" t="e">
        <f t="shared" si="319"/>
        <v>#REF!</v>
      </c>
      <c r="AY1449" s="12" t="e">
        <f t="shared" si="320"/>
        <v>#REF!</v>
      </c>
      <c r="AZ1449" s="12">
        <f t="shared" si="314"/>
        <v>-2620649026.87</v>
      </c>
      <c r="BA1449" s="12">
        <f t="shared" si="315"/>
        <v>983320291.67</v>
      </c>
      <c r="BB1449" s="12" t="e">
        <f t="shared" si="321"/>
        <v>#REF!</v>
      </c>
    </row>
    <row r="1450" spans="1:54">
      <c r="A1450" s="5" t="s">
        <v>2949</v>
      </c>
      <c r="B1450" s="5" t="s">
        <v>2950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322"/>
        <v>2500700300.91</v>
      </c>
      <c r="AF1450" s="9">
        <f t="shared" si="323"/>
        <v>2186757976.15</v>
      </c>
      <c r="AG1450" s="9">
        <f t="shared" si="324"/>
        <v>296562547.49</v>
      </c>
      <c r="AH1450" s="9">
        <f t="shared" si="325"/>
        <v>294692199.81</v>
      </c>
      <c r="AI1450" s="9">
        <f t="shared" si="326"/>
        <v>218449791.24</v>
      </c>
      <c r="AJ1450" s="12" t="e">
        <f>#REF!-A1450</f>
        <v>#REF!</v>
      </c>
      <c r="AK1450" s="16"/>
      <c r="AL1450" s="9">
        <f t="shared" si="316"/>
        <v>801453180.93</v>
      </c>
      <c r="AM1450" s="16"/>
      <c r="AN1450" s="16"/>
      <c r="AO1450" s="16"/>
      <c r="AP1450" s="16"/>
      <c r="AQ1450" s="12" t="e">
        <f>#REF!+#REF!+#REF!</f>
        <v>#REF!</v>
      </c>
      <c r="AR1450" s="12">
        <f t="shared" si="313"/>
        <v>-915429.38</v>
      </c>
      <c r="AS1450" s="12" t="e">
        <f>#REF!-AU1450+#REF!+#REF!</f>
        <v>#REF!</v>
      </c>
      <c r="AT1450" s="12" t="e">
        <f>AS1450-VLOOKUP(A1450,[1]选股结果!$A$2:$BJ$3005,48,FALSE)*0.08</f>
        <v>#REF!</v>
      </c>
      <c r="AU1450" s="12">
        <f t="shared" si="317"/>
        <v>76242408.57</v>
      </c>
      <c r="AV1450" s="12" t="e">
        <f>#REF!+S1450+H1450</f>
        <v>#REF!</v>
      </c>
      <c r="AW1450" s="12" t="e">
        <f t="shared" si="318"/>
        <v>#REF!</v>
      </c>
      <c r="AX1450" s="12" t="e">
        <f t="shared" si="319"/>
        <v>#REF!</v>
      </c>
      <c r="AY1450" s="12" t="e">
        <f t="shared" si="320"/>
        <v>#REF!</v>
      </c>
      <c r="AZ1450" s="12">
        <f t="shared" si="314"/>
        <v>-2569759288.35</v>
      </c>
      <c r="BA1450" s="12">
        <f t="shared" si="315"/>
        <v>296562547.49</v>
      </c>
      <c r="BB1450" s="12" t="e">
        <f t="shared" si="321"/>
        <v>#REF!</v>
      </c>
    </row>
    <row r="1451" spans="1:54">
      <c r="A1451" s="5" t="s">
        <v>2951</v>
      </c>
      <c r="B1451" s="5" t="s">
        <v>2952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322"/>
        <v>2499932254</v>
      </c>
      <c r="AF1451" s="9">
        <f t="shared" si="323"/>
        <v>2905384873.81</v>
      </c>
      <c r="AG1451" s="9">
        <f t="shared" si="324"/>
        <v>-432322412.12</v>
      </c>
      <c r="AH1451" s="9">
        <f t="shared" si="325"/>
        <v>-434123523.83</v>
      </c>
      <c r="AI1451" s="9">
        <f t="shared" si="326"/>
        <v>-343004661.71</v>
      </c>
      <c r="AJ1451" s="12" t="e">
        <f>#REF!-A1451</f>
        <v>#REF!</v>
      </c>
      <c r="AK1451" s="16"/>
      <c r="AL1451" s="9">
        <f t="shared" si="316"/>
        <v>339056770.79</v>
      </c>
      <c r="AM1451" s="16"/>
      <c r="AN1451" s="16"/>
      <c r="AO1451" s="16"/>
      <c r="AP1451" s="16"/>
      <c r="AQ1451" s="12" t="e">
        <f>#REF!+#REF!+#REF!</f>
        <v>#REF!</v>
      </c>
      <c r="AR1451" s="12">
        <f t="shared" si="313"/>
        <v>-1196470.37</v>
      </c>
      <c r="AS1451" s="12" t="e">
        <f>#REF!-AU1451+#REF!+#REF!</f>
        <v>#REF!</v>
      </c>
      <c r="AT1451" s="12" t="e">
        <f>AS1451-VLOOKUP(A1451,[1]选股结果!$A$2:$BJ$3005,48,FALSE)*0.08</f>
        <v>#REF!</v>
      </c>
      <c r="AU1451" s="12">
        <f t="shared" si="317"/>
        <v>-91118862.12</v>
      </c>
      <c r="AV1451" s="12" t="e">
        <f>#REF!+S1451+H1451</f>
        <v>#REF!</v>
      </c>
      <c r="AW1451" s="12" t="e">
        <f t="shared" si="318"/>
        <v>#REF!</v>
      </c>
      <c r="AX1451" s="12" t="e">
        <f t="shared" si="319"/>
        <v>#REF!</v>
      </c>
      <c r="AY1451" s="12" t="e">
        <f t="shared" si="320"/>
        <v>#REF!</v>
      </c>
      <c r="AZ1451" s="12">
        <f t="shared" si="314"/>
        <v>-2719459337.56</v>
      </c>
      <c r="BA1451" s="12">
        <f t="shared" si="315"/>
        <v>-432322412.12</v>
      </c>
      <c r="BB1451" s="12" t="e">
        <f t="shared" si="321"/>
        <v>#REF!</v>
      </c>
    </row>
    <row r="1452" spans="1:54">
      <c r="A1452" s="5" t="s">
        <v>2953</v>
      </c>
      <c r="B1452" s="5" t="s">
        <v>2954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322"/>
        <v>2489020042.78</v>
      </c>
      <c r="AF1452" s="9">
        <f t="shared" si="323"/>
        <v>2462856925.35</v>
      </c>
      <c r="AG1452" s="9">
        <f t="shared" si="324"/>
        <v>11468145.7400003</v>
      </c>
      <c r="AH1452" s="9">
        <f t="shared" si="325"/>
        <v>12298117.4100003</v>
      </c>
      <c r="AI1452" s="9">
        <f t="shared" si="326"/>
        <v>8861235.0500003</v>
      </c>
      <c r="AJ1452" s="12" t="e">
        <f>#REF!-A1452</f>
        <v>#REF!</v>
      </c>
      <c r="AK1452" s="16"/>
      <c r="AL1452" s="9">
        <f t="shared" si="316"/>
        <v>279134843.92</v>
      </c>
      <c r="AM1452" s="16"/>
      <c r="AN1452" s="16"/>
      <c r="AO1452" s="16"/>
      <c r="AP1452" s="16"/>
      <c r="AQ1452" s="12" t="e">
        <f>#REF!+#REF!+#REF!</f>
        <v>#REF!</v>
      </c>
      <c r="AR1452" s="12">
        <f t="shared" si="313"/>
        <v>-4308883.05</v>
      </c>
      <c r="AS1452" s="12" t="e">
        <f>#REF!-AU1452+#REF!+#REF!</f>
        <v>#REF!</v>
      </c>
      <c r="AT1452" s="12" t="e">
        <f>AS1452-VLOOKUP(A1452,[1]选股结果!$A$2:$BJ$3005,48,FALSE)*0.08</f>
        <v>#REF!</v>
      </c>
      <c r="AU1452" s="12">
        <f t="shared" si="317"/>
        <v>3436882.36</v>
      </c>
      <c r="AV1452" s="12" t="e">
        <f>#REF!+S1452+H1452</f>
        <v>#REF!</v>
      </c>
      <c r="AW1452" s="12" t="e">
        <f t="shared" si="318"/>
        <v>#REF!</v>
      </c>
      <c r="AX1452" s="12" t="e">
        <f t="shared" si="319"/>
        <v>#REF!</v>
      </c>
      <c r="AY1452" s="12" t="e">
        <f t="shared" si="320"/>
        <v>#REF!</v>
      </c>
      <c r="AZ1452" s="12">
        <f t="shared" si="314"/>
        <v>-2545319592.28</v>
      </c>
      <c r="BA1452" s="12">
        <f t="shared" si="315"/>
        <v>11468145.7400003</v>
      </c>
      <c r="BB1452" s="12" t="e">
        <f t="shared" si="321"/>
        <v>#REF!</v>
      </c>
    </row>
    <row r="1453" spans="1:54">
      <c r="A1453" s="5" t="s">
        <v>2955</v>
      </c>
      <c r="B1453" s="5" t="s">
        <v>2956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322"/>
        <v>2487530537.37</v>
      </c>
      <c r="AF1453" s="9">
        <f t="shared" si="323"/>
        <v>2314145030.95</v>
      </c>
      <c r="AG1453" s="9">
        <f t="shared" si="324"/>
        <v>159421016.66</v>
      </c>
      <c r="AH1453" s="9">
        <f t="shared" si="325"/>
        <v>156249307.64</v>
      </c>
      <c r="AI1453" s="9">
        <f t="shared" si="326"/>
        <v>135967600.82</v>
      </c>
      <c r="AJ1453" s="12" t="e">
        <f>#REF!-A1453</f>
        <v>#REF!</v>
      </c>
      <c r="AK1453" s="16"/>
      <c r="AL1453" s="9">
        <f t="shared" si="316"/>
        <v>183666478.3</v>
      </c>
      <c r="AM1453" s="16"/>
      <c r="AN1453" s="16"/>
      <c r="AO1453" s="16"/>
      <c r="AP1453" s="16"/>
      <c r="AQ1453" s="12" t="e">
        <f>#REF!+#REF!+#REF!</f>
        <v>#REF!</v>
      </c>
      <c r="AR1453" s="12">
        <f t="shared" si="313"/>
        <v>-1486053.94</v>
      </c>
      <c r="AS1453" s="12" t="e">
        <f>#REF!-AU1453+#REF!+#REF!</f>
        <v>#REF!</v>
      </c>
      <c r="AT1453" s="12" t="e">
        <f>AS1453-VLOOKUP(A1453,[1]选股结果!$A$2:$BJ$3005,48,FALSE)*0.08</f>
        <v>#REF!</v>
      </c>
      <c r="AU1453" s="12">
        <f t="shared" si="317"/>
        <v>20281706.82</v>
      </c>
      <c r="AV1453" s="12" t="e">
        <f>#REF!+S1453+H1453</f>
        <v>#REF!</v>
      </c>
      <c r="AW1453" s="12" t="e">
        <f t="shared" si="318"/>
        <v>#REF!</v>
      </c>
      <c r="AX1453" s="12" t="e">
        <f t="shared" si="319"/>
        <v>#REF!</v>
      </c>
      <c r="AY1453" s="12" t="e">
        <f t="shared" si="320"/>
        <v>#REF!</v>
      </c>
      <c r="AZ1453" s="12">
        <f t="shared" si="314"/>
        <v>-2534665888.12</v>
      </c>
      <c r="BA1453" s="12">
        <f t="shared" si="315"/>
        <v>159421016.66</v>
      </c>
      <c r="BB1453" s="12" t="e">
        <f t="shared" si="321"/>
        <v>#REF!</v>
      </c>
    </row>
    <row r="1454" spans="1:54">
      <c r="A1454" s="5" t="s">
        <v>2957</v>
      </c>
      <c r="B1454" s="5" t="s">
        <v>2958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322"/>
        <v>2471728553.53</v>
      </c>
      <c r="AF1454" s="9">
        <f t="shared" si="323"/>
        <v>2179275730.2</v>
      </c>
      <c r="AG1454" s="9">
        <f t="shared" si="324"/>
        <v>393800391.27</v>
      </c>
      <c r="AH1454" s="9">
        <f t="shared" si="325"/>
        <v>396521157.73</v>
      </c>
      <c r="AI1454" s="9">
        <f t="shared" si="326"/>
        <v>327537022.97</v>
      </c>
      <c r="AJ1454" s="12" t="e">
        <f>#REF!-A1454</f>
        <v>#REF!</v>
      </c>
      <c r="AK1454" s="16"/>
      <c r="AL1454" s="9">
        <f t="shared" si="316"/>
        <v>358658875.73</v>
      </c>
      <c r="AM1454" s="16"/>
      <c r="AN1454" s="16"/>
      <c r="AO1454" s="16"/>
      <c r="AP1454" s="16"/>
      <c r="AQ1454" s="12" t="e">
        <f>#REF!+#REF!+#REF!</f>
        <v>#REF!</v>
      </c>
      <c r="AR1454" s="12">
        <f t="shared" si="313"/>
        <v>-3624142.99</v>
      </c>
      <c r="AS1454" s="12" t="e">
        <f>#REF!-AU1454+#REF!+#REF!</f>
        <v>#REF!</v>
      </c>
      <c r="AT1454" s="12" t="e">
        <f>AS1454-VLOOKUP(A1454,[1]选股结果!$A$2:$BJ$3005,48,FALSE)*0.08</f>
        <v>#REF!</v>
      </c>
      <c r="AU1454" s="12">
        <f t="shared" si="317"/>
        <v>68984134.76</v>
      </c>
      <c r="AV1454" s="12" t="e">
        <f>#REF!+S1454+H1454</f>
        <v>#REF!</v>
      </c>
      <c r="AW1454" s="12" t="e">
        <f t="shared" si="318"/>
        <v>#REF!</v>
      </c>
      <c r="AX1454" s="12" t="e">
        <f t="shared" si="319"/>
        <v>#REF!</v>
      </c>
      <c r="AY1454" s="12" t="e">
        <f t="shared" si="320"/>
        <v>#REF!</v>
      </c>
      <c r="AZ1454" s="12">
        <f t="shared" si="314"/>
        <v>-2530305127.11</v>
      </c>
      <c r="BA1454" s="12">
        <f t="shared" si="315"/>
        <v>393800391.27</v>
      </c>
      <c r="BB1454" s="12" t="e">
        <f t="shared" si="321"/>
        <v>#REF!</v>
      </c>
    </row>
    <row r="1455" spans="1:54">
      <c r="A1455" s="5" t="s">
        <v>2959</v>
      </c>
      <c r="B1455" s="5" t="s">
        <v>2960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322"/>
        <v>2468167432.84</v>
      </c>
      <c r="AF1455" s="9">
        <f t="shared" si="323"/>
        <v>2043203320.31</v>
      </c>
      <c r="AG1455" s="9">
        <f t="shared" si="324"/>
        <v>437390089.46</v>
      </c>
      <c r="AH1455" s="9">
        <f t="shared" si="325"/>
        <v>439023689.38</v>
      </c>
      <c r="AI1455" s="9">
        <f t="shared" si="326"/>
        <v>392686211.55</v>
      </c>
      <c r="AJ1455" s="12" t="e">
        <f>#REF!-A1455</f>
        <v>#REF!</v>
      </c>
      <c r="AK1455" s="16"/>
      <c r="AL1455" s="9">
        <f t="shared" si="316"/>
        <v>753537640.44</v>
      </c>
      <c r="AM1455" s="16"/>
      <c r="AN1455" s="16"/>
      <c r="AO1455" s="16"/>
      <c r="AP1455" s="16"/>
      <c r="AQ1455" s="12" t="e">
        <f>#REF!+#REF!+#REF!</f>
        <v>#REF!</v>
      </c>
      <c r="AR1455" s="12">
        <f t="shared" si="313"/>
        <v>-1839532.79</v>
      </c>
      <c r="AS1455" s="12" t="e">
        <f>#REF!-AU1455+#REF!+#REF!</f>
        <v>#REF!</v>
      </c>
      <c r="AT1455" s="12" t="e">
        <f>AS1455-VLOOKUP(A1455,[1]选股结果!$A$2:$BJ$3005,48,FALSE)*0.08</f>
        <v>#REF!</v>
      </c>
      <c r="AU1455" s="12">
        <f t="shared" si="317"/>
        <v>46337477.83</v>
      </c>
      <c r="AV1455" s="12" t="e">
        <f>#REF!+S1455+H1455</f>
        <v>#REF!</v>
      </c>
      <c r="AW1455" s="12" t="e">
        <f t="shared" si="318"/>
        <v>#REF!</v>
      </c>
      <c r="AX1455" s="12" t="e">
        <f t="shared" si="319"/>
        <v>#REF!</v>
      </c>
      <c r="AY1455" s="12" t="e">
        <f t="shared" si="320"/>
        <v>#REF!</v>
      </c>
      <c r="AZ1455" s="12">
        <f t="shared" si="314"/>
        <v>-2466432828.42</v>
      </c>
      <c r="BA1455" s="12">
        <f t="shared" si="315"/>
        <v>437390089.46</v>
      </c>
      <c r="BB1455" s="12" t="e">
        <f t="shared" si="321"/>
        <v>#REF!</v>
      </c>
    </row>
    <row r="1456" spans="1:54">
      <c r="A1456" s="5" t="s">
        <v>2961</v>
      </c>
      <c r="B1456" s="5" t="s">
        <v>2962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322"/>
        <v>2466864233.35</v>
      </c>
      <c r="AF1456" s="9">
        <f t="shared" si="323"/>
        <v>2212300609.63</v>
      </c>
      <c r="AG1456" s="9">
        <f t="shared" si="324"/>
        <v>280429302.239999</v>
      </c>
      <c r="AH1456" s="9">
        <f t="shared" si="325"/>
        <v>280333686.129999</v>
      </c>
      <c r="AI1456" s="9">
        <f t="shared" si="326"/>
        <v>248962185.349999</v>
      </c>
      <c r="AJ1456" s="12" t="e">
        <f>#REF!-A1456</f>
        <v>#REF!</v>
      </c>
      <c r="AK1456" s="16"/>
      <c r="AL1456" s="9">
        <f t="shared" si="316"/>
        <v>1347786434.48</v>
      </c>
      <c r="AM1456" s="16"/>
      <c r="AN1456" s="16"/>
      <c r="AO1456" s="16"/>
      <c r="AP1456" s="16"/>
      <c r="AQ1456" s="12" t="e">
        <f>#REF!+#REF!+#REF!</f>
        <v>#REF!</v>
      </c>
      <c r="AR1456" s="12">
        <f t="shared" si="313"/>
        <v>-1845130.46</v>
      </c>
      <c r="AS1456" s="12" t="e">
        <f>#REF!-AU1456+#REF!+#REF!</f>
        <v>#REF!</v>
      </c>
      <c r="AT1456" s="12" t="e">
        <f>AS1456-VLOOKUP(A1456,[1]选股结果!$A$2:$BJ$3005,48,FALSE)*0.08</f>
        <v>#REF!</v>
      </c>
      <c r="AU1456" s="12">
        <f t="shared" si="317"/>
        <v>31371500.78</v>
      </c>
      <c r="AV1456" s="12" t="e">
        <f>#REF!+S1456+H1456</f>
        <v>#REF!</v>
      </c>
      <c r="AW1456" s="12" t="e">
        <f t="shared" si="318"/>
        <v>#REF!</v>
      </c>
      <c r="AX1456" s="12" t="e">
        <f t="shared" si="319"/>
        <v>#REF!</v>
      </c>
      <c r="AY1456" s="12" t="e">
        <f t="shared" si="320"/>
        <v>#REF!</v>
      </c>
      <c r="AZ1456" s="12">
        <f t="shared" si="314"/>
        <v>-2481271508.44</v>
      </c>
      <c r="BA1456" s="12">
        <f t="shared" si="315"/>
        <v>280429302.239999</v>
      </c>
      <c r="BB1456" s="12" t="e">
        <f t="shared" si="321"/>
        <v>#REF!</v>
      </c>
    </row>
    <row r="1457" spans="1:54">
      <c r="A1457" s="5" t="s">
        <v>2963</v>
      </c>
      <c r="B1457" s="5" t="s">
        <v>2964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322"/>
        <v>2462530233.24</v>
      </c>
      <c r="AF1457" s="9">
        <f t="shared" si="323"/>
        <v>2264177997.49</v>
      </c>
      <c r="AG1457" s="9">
        <f t="shared" si="324"/>
        <v>164964364.66</v>
      </c>
      <c r="AH1457" s="9">
        <f t="shared" si="325"/>
        <v>165178999.94</v>
      </c>
      <c r="AI1457" s="9">
        <f t="shared" si="326"/>
        <v>139474250.3</v>
      </c>
      <c r="AJ1457" s="12" t="e">
        <f>#REF!-A1457</f>
        <v>#REF!</v>
      </c>
      <c r="AK1457" s="16"/>
      <c r="AL1457" s="9">
        <f t="shared" si="316"/>
        <v>84479090.51</v>
      </c>
      <c r="AM1457" s="16"/>
      <c r="AN1457" s="16"/>
      <c r="AO1457" s="16"/>
      <c r="AP1457" s="16"/>
      <c r="AQ1457" s="12" t="e">
        <f>#REF!+#REF!+#REF!</f>
        <v>#REF!</v>
      </c>
      <c r="AR1457" s="12">
        <f t="shared" si="313"/>
        <v>-339102.01</v>
      </c>
      <c r="AS1457" s="12" t="e">
        <f>#REF!-AU1457+#REF!+#REF!</f>
        <v>#REF!</v>
      </c>
      <c r="AT1457" s="12" t="e">
        <f>AS1457-VLOOKUP(A1457,[1]选股结果!$A$2:$BJ$3005,48,FALSE)*0.08</f>
        <v>#REF!</v>
      </c>
      <c r="AU1457" s="12">
        <f t="shared" si="317"/>
        <v>25704749.64</v>
      </c>
      <c r="AV1457" s="12" t="e">
        <f>#REF!+S1457+H1457</f>
        <v>#REF!</v>
      </c>
      <c r="AW1457" s="12" t="e">
        <f t="shared" si="318"/>
        <v>#REF!</v>
      </c>
      <c r="AX1457" s="12" t="e">
        <f t="shared" si="319"/>
        <v>#REF!</v>
      </c>
      <c r="AY1457" s="12" t="e">
        <f t="shared" si="320"/>
        <v>#REF!</v>
      </c>
      <c r="AZ1457" s="12">
        <f t="shared" si="314"/>
        <v>-2498856484.03</v>
      </c>
      <c r="BA1457" s="12">
        <f t="shared" si="315"/>
        <v>164964364.66</v>
      </c>
      <c r="BB1457" s="12" t="e">
        <f t="shared" si="321"/>
        <v>#REF!</v>
      </c>
    </row>
    <row r="1458" spans="1:54">
      <c r="A1458" s="5" t="s">
        <v>2965</v>
      </c>
      <c r="B1458" s="5" t="s">
        <v>2966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322"/>
        <v>2462047086.43</v>
      </c>
      <c r="AF1458" s="9">
        <f t="shared" si="323"/>
        <v>2527801471.17</v>
      </c>
      <c r="AG1458" s="9">
        <f t="shared" si="324"/>
        <v>-38089748.0700007</v>
      </c>
      <c r="AH1458" s="9">
        <f t="shared" si="325"/>
        <v>-37368233.9000007</v>
      </c>
      <c r="AI1458" s="9">
        <f t="shared" si="326"/>
        <v>-21992594.4300007</v>
      </c>
      <c r="AJ1458" s="12" t="e">
        <f>#REF!-A1458</f>
        <v>#REF!</v>
      </c>
      <c r="AK1458" s="16"/>
      <c r="AL1458" s="9">
        <f t="shared" si="316"/>
        <v>535579953.93</v>
      </c>
      <c r="AM1458" s="16"/>
      <c r="AN1458" s="16"/>
      <c r="AO1458" s="16"/>
      <c r="AP1458" s="16"/>
      <c r="AQ1458" s="12" t="e">
        <f>#REF!+#REF!+#REF!</f>
        <v>#REF!</v>
      </c>
      <c r="AR1458" s="12">
        <f t="shared" si="313"/>
        <v>-2466033.34</v>
      </c>
      <c r="AS1458" s="12" t="e">
        <f>#REF!-AU1458+#REF!+#REF!</f>
        <v>#REF!</v>
      </c>
      <c r="AT1458" s="12" t="e">
        <f>AS1458-VLOOKUP(A1458,[1]选股结果!$A$2:$BJ$3005,48,FALSE)*0.08</f>
        <v>#REF!</v>
      </c>
      <c r="AU1458" s="12">
        <f t="shared" si="317"/>
        <v>-15375639.47</v>
      </c>
      <c r="AV1458" s="12" t="e">
        <f>#REF!+S1458+H1458</f>
        <v>#REF!</v>
      </c>
      <c r="AW1458" s="12" t="e">
        <f t="shared" si="318"/>
        <v>#REF!</v>
      </c>
      <c r="AX1458" s="12" t="e">
        <f t="shared" si="319"/>
        <v>#REF!</v>
      </c>
      <c r="AY1458" s="12" t="e">
        <f t="shared" si="320"/>
        <v>#REF!</v>
      </c>
      <c r="AZ1458" s="12">
        <f t="shared" si="314"/>
        <v>-2485534056.51</v>
      </c>
      <c r="BA1458" s="12">
        <f t="shared" si="315"/>
        <v>-38089748.0700007</v>
      </c>
      <c r="BB1458" s="12" t="e">
        <f t="shared" si="321"/>
        <v>#REF!</v>
      </c>
    </row>
    <row r="1459" spans="1:54">
      <c r="A1459" s="5" t="s">
        <v>2967</v>
      </c>
      <c r="B1459" s="5" t="s">
        <v>2968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322"/>
        <v>2459654109.95</v>
      </c>
      <c r="AF1459" s="9">
        <f t="shared" si="323"/>
        <v>2008282701.43</v>
      </c>
      <c r="AG1459" s="9">
        <f t="shared" si="324"/>
        <v>434755870.14</v>
      </c>
      <c r="AH1459" s="9">
        <f t="shared" si="325"/>
        <v>432990666.25</v>
      </c>
      <c r="AI1459" s="9">
        <f t="shared" si="326"/>
        <v>386603834.14</v>
      </c>
      <c r="AJ1459" s="12" t="e">
        <f>#REF!-A1459</f>
        <v>#REF!</v>
      </c>
      <c r="AK1459" s="16"/>
      <c r="AL1459" s="9">
        <f t="shared" si="316"/>
        <v>151422065.11</v>
      </c>
      <c r="AM1459" s="16"/>
      <c r="AN1459" s="16"/>
      <c r="AO1459" s="16"/>
      <c r="AP1459" s="16"/>
      <c r="AQ1459" s="12" t="e">
        <f>#REF!+#REF!+#REF!</f>
        <v>#REF!</v>
      </c>
      <c r="AR1459" s="12">
        <f t="shared" si="313"/>
        <v>-908432.26</v>
      </c>
      <c r="AS1459" s="12" t="e">
        <f>#REF!-AU1459+#REF!+#REF!</f>
        <v>#REF!</v>
      </c>
      <c r="AT1459" s="12" t="e">
        <f>AS1459-VLOOKUP(A1459,[1]选股结果!$A$2:$BJ$3005,48,FALSE)*0.08</f>
        <v>#REF!</v>
      </c>
      <c r="AU1459" s="12">
        <f t="shared" si="317"/>
        <v>46386832.11</v>
      </c>
      <c r="AV1459" s="12" t="e">
        <f>#REF!+S1459+H1459</f>
        <v>#REF!</v>
      </c>
      <c r="AW1459" s="12" t="e">
        <f t="shared" si="318"/>
        <v>#REF!</v>
      </c>
      <c r="AX1459" s="12" t="e">
        <f t="shared" si="319"/>
        <v>#REF!</v>
      </c>
      <c r="AY1459" s="12" t="e">
        <f t="shared" si="320"/>
        <v>#REF!</v>
      </c>
      <c r="AZ1459" s="12">
        <f t="shared" si="314"/>
        <v>-2664208343.88</v>
      </c>
      <c r="BA1459" s="12">
        <f t="shared" si="315"/>
        <v>434755870.14</v>
      </c>
      <c r="BB1459" s="12" t="e">
        <f t="shared" si="321"/>
        <v>#REF!</v>
      </c>
    </row>
    <row r="1460" spans="1:54">
      <c r="A1460" s="5" t="s">
        <v>2969</v>
      </c>
      <c r="B1460" s="5" t="s">
        <v>2970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322"/>
        <v>2456125364.59</v>
      </c>
      <c r="AF1460" s="9">
        <f t="shared" si="323"/>
        <v>2166556796.61</v>
      </c>
      <c r="AG1460" s="9">
        <f t="shared" si="324"/>
        <v>290393881.38</v>
      </c>
      <c r="AH1460" s="9">
        <f t="shared" si="325"/>
        <v>305262452.55</v>
      </c>
      <c r="AI1460" s="9">
        <f t="shared" si="326"/>
        <v>244176408.35</v>
      </c>
      <c r="AJ1460" s="12" t="e">
        <f>#REF!-A1460</f>
        <v>#REF!</v>
      </c>
      <c r="AK1460" s="16"/>
      <c r="AL1460" s="9">
        <f t="shared" si="316"/>
        <v>613740527.76</v>
      </c>
      <c r="AM1460" s="16"/>
      <c r="AN1460" s="16"/>
      <c r="AO1460" s="16"/>
      <c r="AP1460" s="16"/>
      <c r="AQ1460" s="12" t="e">
        <f>#REF!+#REF!+#REF!</f>
        <v>#REF!</v>
      </c>
      <c r="AR1460" s="12">
        <f t="shared" si="313"/>
        <v>-16542586.73</v>
      </c>
      <c r="AS1460" s="12" t="e">
        <f>#REF!-AU1460+#REF!+#REF!</f>
        <v>#REF!</v>
      </c>
      <c r="AT1460" s="12" t="e">
        <f>AS1460-VLOOKUP(A1460,[1]选股结果!$A$2:$BJ$3005,48,FALSE)*0.08</f>
        <v>#REF!</v>
      </c>
      <c r="AU1460" s="12">
        <f t="shared" si="317"/>
        <v>61086044.2</v>
      </c>
      <c r="AV1460" s="12" t="e">
        <f>#REF!+S1460+H1460</f>
        <v>#REF!</v>
      </c>
      <c r="AW1460" s="12" t="e">
        <f t="shared" si="318"/>
        <v>#REF!</v>
      </c>
      <c r="AX1460" s="12" t="e">
        <f t="shared" si="319"/>
        <v>#REF!</v>
      </c>
      <c r="AY1460" s="12" t="e">
        <f t="shared" si="320"/>
        <v>#REF!</v>
      </c>
      <c r="AZ1460" s="12">
        <f t="shared" si="314"/>
        <v>-2516358090.22</v>
      </c>
      <c r="BA1460" s="12">
        <f t="shared" si="315"/>
        <v>290393881.38</v>
      </c>
      <c r="BB1460" s="12" t="e">
        <f t="shared" si="321"/>
        <v>#REF!</v>
      </c>
    </row>
    <row r="1461" spans="1:54">
      <c r="A1461" s="5" t="s">
        <v>2971</v>
      </c>
      <c r="B1461" s="5" t="s">
        <v>2972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322"/>
        <v>2455513594.79</v>
      </c>
      <c r="AF1461" s="9">
        <f t="shared" si="323"/>
        <v>2181369427.08</v>
      </c>
      <c r="AG1461" s="9">
        <f t="shared" si="324"/>
        <v>265027744.94</v>
      </c>
      <c r="AH1461" s="9">
        <f t="shared" si="325"/>
        <v>265478282.6</v>
      </c>
      <c r="AI1461" s="9">
        <f t="shared" si="326"/>
        <v>229793257.34</v>
      </c>
      <c r="AJ1461" s="12" t="e">
        <f>#REF!-A1461</f>
        <v>#REF!</v>
      </c>
      <c r="AK1461" s="16"/>
      <c r="AL1461" s="9">
        <f t="shared" si="316"/>
        <v>119488993.49</v>
      </c>
      <c r="AM1461" s="16"/>
      <c r="AN1461" s="16"/>
      <c r="AO1461" s="16"/>
      <c r="AP1461" s="16"/>
      <c r="AQ1461" s="12" t="e">
        <f>#REF!+#REF!+#REF!</f>
        <v>#REF!</v>
      </c>
      <c r="AR1461" s="12">
        <f t="shared" si="313"/>
        <v>-1318310.07</v>
      </c>
      <c r="AS1461" s="12" t="e">
        <f>#REF!-AU1461+#REF!+#REF!</f>
        <v>#REF!</v>
      </c>
      <c r="AT1461" s="12" t="e">
        <f>AS1461-VLOOKUP(A1461,[1]选股结果!$A$2:$BJ$3005,48,FALSE)*0.08</f>
        <v>#REF!</v>
      </c>
      <c r="AU1461" s="12">
        <f t="shared" si="317"/>
        <v>35685025.26</v>
      </c>
      <c r="AV1461" s="12" t="e">
        <f>#REF!+S1461+H1461</f>
        <v>#REF!</v>
      </c>
      <c r="AW1461" s="12" t="e">
        <f t="shared" si="318"/>
        <v>#REF!</v>
      </c>
      <c r="AX1461" s="12" t="e">
        <f t="shared" si="319"/>
        <v>#REF!</v>
      </c>
      <c r="AY1461" s="12" t="e">
        <f t="shared" si="320"/>
        <v>#REF!</v>
      </c>
      <c r="AZ1461" s="12">
        <f t="shared" si="314"/>
        <v>-2499129859.73</v>
      </c>
      <c r="BA1461" s="12">
        <f t="shared" si="315"/>
        <v>265027744.94</v>
      </c>
      <c r="BB1461" s="12" t="e">
        <f t="shared" si="321"/>
        <v>#REF!</v>
      </c>
    </row>
    <row r="1462" spans="1:54">
      <c r="A1462" s="5" t="s">
        <v>2973</v>
      </c>
      <c r="B1462" s="5" t="s">
        <v>2974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322"/>
        <v>2455020870.24</v>
      </c>
      <c r="AF1462" s="9">
        <f t="shared" si="323"/>
        <v>1439669977.69</v>
      </c>
      <c r="AG1462" s="9">
        <f t="shared" si="324"/>
        <v>1257566545.57</v>
      </c>
      <c r="AH1462" s="9">
        <f t="shared" si="325"/>
        <v>1252653615.94</v>
      </c>
      <c r="AI1462" s="9">
        <f t="shared" si="326"/>
        <v>1065509936.01</v>
      </c>
      <c r="AJ1462" s="12" t="e">
        <f>#REF!-A1462</f>
        <v>#REF!</v>
      </c>
      <c r="AK1462" s="16"/>
      <c r="AL1462" s="9">
        <f t="shared" si="316"/>
        <v>904119728.07</v>
      </c>
      <c r="AM1462" s="16"/>
      <c r="AN1462" s="16"/>
      <c r="AO1462" s="16"/>
      <c r="AP1462" s="16"/>
      <c r="AQ1462" s="12" t="e">
        <f>#REF!+#REF!+#REF!</f>
        <v>#REF!</v>
      </c>
      <c r="AR1462" s="12">
        <f t="shared" si="313"/>
        <v>-201745.91</v>
      </c>
      <c r="AS1462" s="12" t="e">
        <f>#REF!-AU1462+#REF!+#REF!</f>
        <v>#REF!</v>
      </c>
      <c r="AT1462" s="12" t="e">
        <f>AS1462-VLOOKUP(A1462,[1]选股结果!$A$2:$BJ$3005,48,FALSE)*0.08</f>
        <v>#REF!</v>
      </c>
      <c r="AU1462" s="12">
        <f t="shared" si="317"/>
        <v>187143679.93</v>
      </c>
      <c r="AV1462" s="12" t="e">
        <f>#REF!+S1462+H1462</f>
        <v>#REF!</v>
      </c>
      <c r="AW1462" s="12" t="e">
        <f t="shared" si="318"/>
        <v>#REF!</v>
      </c>
      <c r="AX1462" s="12" t="e">
        <f t="shared" si="319"/>
        <v>#REF!</v>
      </c>
      <c r="AY1462" s="12" t="e">
        <f t="shared" si="320"/>
        <v>#REF!</v>
      </c>
      <c r="AZ1462" s="12">
        <f t="shared" si="314"/>
        <v>-2629590221.68</v>
      </c>
      <c r="BA1462" s="12">
        <f t="shared" si="315"/>
        <v>1257566545.57</v>
      </c>
      <c r="BB1462" s="12" t="e">
        <f t="shared" si="321"/>
        <v>#REF!</v>
      </c>
    </row>
    <row r="1463" spans="1:54">
      <c r="A1463" s="5" t="s">
        <v>2975</v>
      </c>
      <c r="B1463" s="5" t="s">
        <v>2976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322"/>
        <v>2454125261.52</v>
      </c>
      <c r="AF1463" s="9">
        <f t="shared" si="323"/>
        <v>2159524125.35</v>
      </c>
      <c r="AG1463" s="9">
        <f t="shared" si="324"/>
        <v>284714877.54</v>
      </c>
      <c r="AH1463" s="9">
        <f t="shared" si="325"/>
        <v>282296380.06</v>
      </c>
      <c r="AI1463" s="9">
        <f t="shared" si="326"/>
        <v>250238016.36</v>
      </c>
      <c r="AJ1463" s="12" t="e">
        <f>#REF!-A1463</f>
        <v>#REF!</v>
      </c>
      <c r="AK1463" s="16"/>
      <c r="AL1463" s="9">
        <f t="shared" si="316"/>
        <v>155720724.41</v>
      </c>
      <c r="AM1463" s="16"/>
      <c r="AN1463" s="16"/>
      <c r="AO1463" s="16"/>
      <c r="AP1463" s="16"/>
      <c r="AQ1463" s="12" t="e">
        <f>#REF!+#REF!+#REF!</f>
        <v>#REF!</v>
      </c>
      <c r="AR1463" s="12">
        <f t="shared" si="313"/>
        <v>-1487472.76</v>
      </c>
      <c r="AS1463" s="12" t="e">
        <f>#REF!-AU1463+#REF!+#REF!</f>
        <v>#REF!</v>
      </c>
      <c r="AT1463" s="12" t="e">
        <f>AS1463-VLOOKUP(A1463,[1]选股结果!$A$2:$BJ$3005,48,FALSE)*0.08</f>
        <v>#REF!</v>
      </c>
      <c r="AU1463" s="12">
        <f t="shared" si="317"/>
        <v>32058363.7</v>
      </c>
      <c r="AV1463" s="12" t="e">
        <f>#REF!+S1463+H1463</f>
        <v>#REF!</v>
      </c>
      <c r="AW1463" s="12" t="e">
        <f t="shared" si="318"/>
        <v>#REF!</v>
      </c>
      <c r="AX1463" s="12" t="e">
        <f t="shared" si="319"/>
        <v>#REF!</v>
      </c>
      <c r="AY1463" s="12" t="e">
        <f t="shared" si="320"/>
        <v>#REF!</v>
      </c>
      <c r="AZ1463" s="12">
        <f t="shared" si="314"/>
        <v>-2489557778.56</v>
      </c>
      <c r="BA1463" s="12">
        <f t="shared" si="315"/>
        <v>284714877.54</v>
      </c>
      <c r="BB1463" s="12" t="e">
        <f t="shared" si="321"/>
        <v>#REF!</v>
      </c>
    </row>
    <row r="1464" spans="1:54">
      <c r="A1464" s="5" t="s">
        <v>2977</v>
      </c>
      <c r="B1464" s="5" t="s">
        <v>2978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322"/>
        <v>2452370253.29</v>
      </c>
      <c r="AF1464" s="9">
        <f t="shared" si="323"/>
        <v>2338159738.51</v>
      </c>
      <c r="AG1464" s="9">
        <f t="shared" si="324"/>
        <v>124011251.46</v>
      </c>
      <c r="AH1464" s="9">
        <f t="shared" si="325"/>
        <v>125430949.28</v>
      </c>
      <c r="AI1464" s="9">
        <f t="shared" si="326"/>
        <v>116510926.91</v>
      </c>
      <c r="AJ1464" s="12" t="e">
        <f>#REF!-A1464</f>
        <v>#REF!</v>
      </c>
      <c r="AK1464" s="16"/>
      <c r="AL1464" s="9">
        <f t="shared" si="316"/>
        <v>122484355.98</v>
      </c>
      <c r="AM1464" s="16"/>
      <c r="AN1464" s="16"/>
      <c r="AO1464" s="16"/>
      <c r="AP1464" s="16"/>
      <c r="AQ1464" s="12" t="e">
        <f>#REF!+#REF!+#REF!</f>
        <v>#REF!</v>
      </c>
      <c r="AR1464" s="12">
        <f t="shared" si="313"/>
        <v>-2097704.64</v>
      </c>
      <c r="AS1464" s="12" t="e">
        <f>#REF!-AU1464+#REF!+#REF!</f>
        <v>#REF!</v>
      </c>
      <c r="AT1464" s="12" t="e">
        <f>AS1464-VLOOKUP(A1464,[1]选股结果!$A$2:$BJ$3005,48,FALSE)*0.08</f>
        <v>#REF!</v>
      </c>
      <c r="AU1464" s="12">
        <f t="shared" si="317"/>
        <v>8920022.37</v>
      </c>
      <c r="AV1464" s="12" t="e">
        <f>#REF!+S1464+H1464</f>
        <v>#REF!</v>
      </c>
      <c r="AW1464" s="12" t="e">
        <f t="shared" si="318"/>
        <v>#REF!</v>
      </c>
      <c r="AX1464" s="12" t="e">
        <f t="shared" si="319"/>
        <v>#REF!</v>
      </c>
      <c r="AY1464" s="12" t="e">
        <f t="shared" si="320"/>
        <v>#REF!</v>
      </c>
      <c r="AZ1464" s="12">
        <f t="shared" si="314"/>
        <v>-2486594430.48</v>
      </c>
      <c r="BA1464" s="12">
        <f t="shared" si="315"/>
        <v>124011251.46</v>
      </c>
      <c r="BB1464" s="12" t="e">
        <f t="shared" si="321"/>
        <v>#REF!</v>
      </c>
    </row>
    <row r="1465" spans="1:54">
      <c r="A1465" s="5" t="s">
        <v>2979</v>
      </c>
      <c r="B1465" s="5" t="s">
        <v>2980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322"/>
        <v>2448957023.42</v>
      </c>
      <c r="AF1465" s="9">
        <f t="shared" si="323"/>
        <v>2579605311.24</v>
      </c>
      <c r="AG1465" s="9">
        <f t="shared" si="324"/>
        <v>-37920963.4300002</v>
      </c>
      <c r="AH1465" s="9">
        <f t="shared" si="325"/>
        <v>-37123078.0500002</v>
      </c>
      <c r="AI1465" s="9">
        <f t="shared" si="326"/>
        <v>-60412682.8100002</v>
      </c>
      <c r="AJ1465" s="12" t="e">
        <f>#REF!-A1465</f>
        <v>#REF!</v>
      </c>
      <c r="AK1465" s="16"/>
      <c r="AL1465" s="9">
        <f t="shared" si="316"/>
        <v>331909401.84</v>
      </c>
      <c r="AM1465" s="16"/>
      <c r="AN1465" s="16"/>
      <c r="AO1465" s="16"/>
      <c r="AP1465" s="16"/>
      <c r="AQ1465" s="12" t="e">
        <f>#REF!+#REF!+#REF!</f>
        <v>#REF!</v>
      </c>
      <c r="AR1465" s="12">
        <f t="shared" si="313"/>
        <v>-819280.87</v>
      </c>
      <c r="AS1465" s="12" t="e">
        <f>#REF!-AU1465+#REF!+#REF!</f>
        <v>#REF!</v>
      </c>
      <c r="AT1465" s="12" t="e">
        <f>AS1465-VLOOKUP(A1465,[1]选股结果!$A$2:$BJ$3005,48,FALSE)*0.08</f>
        <v>#REF!</v>
      </c>
      <c r="AU1465" s="12">
        <f t="shared" si="317"/>
        <v>23289604.76</v>
      </c>
      <c r="AV1465" s="12" t="e">
        <f>#REF!+S1465+H1465</f>
        <v>#REF!</v>
      </c>
      <c r="AW1465" s="12" t="e">
        <f t="shared" si="318"/>
        <v>#REF!</v>
      </c>
      <c r="AX1465" s="12" t="e">
        <f t="shared" si="319"/>
        <v>#REF!</v>
      </c>
      <c r="AY1465" s="12" t="e">
        <f t="shared" si="320"/>
        <v>#REF!</v>
      </c>
      <c r="AZ1465" s="12">
        <f t="shared" si="314"/>
        <v>-2530427456.74</v>
      </c>
      <c r="BA1465" s="12">
        <f t="shared" si="315"/>
        <v>-37920963.4300002</v>
      </c>
      <c r="BB1465" s="12" t="e">
        <f t="shared" si="321"/>
        <v>#REF!</v>
      </c>
    </row>
    <row r="1466" spans="1:54">
      <c r="A1466" s="5" t="s">
        <v>2981</v>
      </c>
      <c r="B1466" s="5" t="s">
        <v>2982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322"/>
        <v>2444999000</v>
      </c>
      <c r="AF1466" s="9">
        <f t="shared" si="323"/>
        <v>8250000</v>
      </c>
      <c r="AG1466" s="9">
        <f t="shared" si="324"/>
        <v>1961452000</v>
      </c>
      <c r="AH1466" s="9">
        <f t="shared" si="325"/>
        <v>1971327000</v>
      </c>
      <c r="AI1466" s="9">
        <f t="shared" si="326"/>
        <v>1899059000</v>
      </c>
      <c r="AJ1466" s="12" t="e">
        <f>#REF!-A1466</f>
        <v>#REF!</v>
      </c>
      <c r="AK1466" s="16"/>
      <c r="AL1466" s="9">
        <f t="shared" si="316"/>
        <v>-1625000</v>
      </c>
      <c r="AM1466" s="16"/>
      <c r="AN1466" s="16"/>
      <c r="AO1466" s="16"/>
      <c r="AP1466" s="16"/>
      <c r="AQ1466" s="12" t="e">
        <f>#REF!+#REF!+#REF!</f>
        <v>#REF!</v>
      </c>
      <c r="AR1466" s="12">
        <f t="shared" si="313"/>
        <v>-14908000</v>
      </c>
      <c r="AS1466" s="12" t="e">
        <f>#REF!-AU1466+#REF!+#REF!</f>
        <v>#REF!</v>
      </c>
      <c r="AT1466" s="12" t="e">
        <f>AS1466-VLOOKUP(A1466,[1]选股结果!$A$2:$BJ$3005,48,FALSE)*0.08</f>
        <v>#REF!</v>
      </c>
      <c r="AU1466" s="12">
        <f t="shared" si="317"/>
        <v>72268000</v>
      </c>
      <c r="AV1466" s="12" t="e">
        <f>#REF!+S1466+H1466</f>
        <v>#REF!</v>
      </c>
      <c r="AW1466" s="12" t="e">
        <f t="shared" si="318"/>
        <v>#REF!</v>
      </c>
      <c r="AX1466" s="12" t="e">
        <f t="shared" si="319"/>
        <v>#REF!</v>
      </c>
      <c r="AY1466" s="12" t="e">
        <f t="shared" si="320"/>
        <v>#REF!</v>
      </c>
      <c r="AZ1466" s="12">
        <f t="shared" si="314"/>
        <v>-2528958000</v>
      </c>
      <c r="BA1466" s="12">
        <f t="shared" si="315"/>
        <v>1961452000</v>
      </c>
      <c r="BB1466" s="12" t="e">
        <f t="shared" si="321"/>
        <v>#REF!</v>
      </c>
    </row>
    <row r="1467" spans="1:54">
      <c r="A1467" s="5" t="s">
        <v>2983</v>
      </c>
      <c r="B1467" s="5" t="s">
        <v>2984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322"/>
        <v>2444778946.41</v>
      </c>
      <c r="AF1467" s="9">
        <f t="shared" si="323"/>
        <v>1471960916.97</v>
      </c>
      <c r="AG1467" s="9">
        <f t="shared" si="324"/>
        <v>942239819.77</v>
      </c>
      <c r="AH1467" s="9">
        <f t="shared" si="325"/>
        <v>936120748.64</v>
      </c>
      <c r="AI1467" s="9">
        <f t="shared" si="326"/>
        <v>900761339.88</v>
      </c>
      <c r="AJ1467" s="12" t="e">
        <f>#REF!-A1467</f>
        <v>#REF!</v>
      </c>
      <c r="AK1467" s="16"/>
      <c r="AL1467" s="9">
        <f t="shared" si="316"/>
        <v>205304508.33</v>
      </c>
      <c r="AM1467" s="16"/>
      <c r="AN1467" s="16"/>
      <c r="AO1467" s="16"/>
      <c r="AP1467" s="16"/>
      <c r="AQ1467" s="12" t="e">
        <f>#REF!+#REF!+#REF!</f>
        <v>#REF!</v>
      </c>
      <c r="AR1467" s="12">
        <f t="shared" si="313"/>
        <v>-1428776.69</v>
      </c>
      <c r="AS1467" s="12" t="e">
        <f>#REF!-AU1467+#REF!+#REF!</f>
        <v>#REF!</v>
      </c>
      <c r="AT1467" s="12" t="e">
        <f>AS1467-VLOOKUP(A1467,[1]选股结果!$A$2:$BJ$3005,48,FALSE)*0.08</f>
        <v>#REF!</v>
      </c>
      <c r="AU1467" s="12">
        <f t="shared" si="317"/>
        <v>35359408.76</v>
      </c>
      <c r="AV1467" s="12" t="e">
        <f>#REF!+S1467+H1467</f>
        <v>#REF!</v>
      </c>
      <c r="AW1467" s="12" t="e">
        <f t="shared" si="318"/>
        <v>#REF!</v>
      </c>
      <c r="AX1467" s="12" t="e">
        <f t="shared" si="319"/>
        <v>#REF!</v>
      </c>
      <c r="AY1467" s="12" t="e">
        <f t="shared" si="320"/>
        <v>#REF!</v>
      </c>
      <c r="AZ1467" s="12">
        <f t="shared" si="314"/>
        <v>-2470063362.01</v>
      </c>
      <c r="BA1467" s="12">
        <f t="shared" si="315"/>
        <v>942239819.77</v>
      </c>
      <c r="BB1467" s="12" t="e">
        <f t="shared" si="321"/>
        <v>#REF!</v>
      </c>
    </row>
    <row r="1468" spans="1:54">
      <c r="A1468" s="5" t="s">
        <v>2985</v>
      </c>
      <c r="B1468" s="5" t="s">
        <v>2986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322"/>
        <v>2444241273.64</v>
      </c>
      <c r="AF1468" s="9">
        <f t="shared" si="323"/>
        <v>2030008081.84</v>
      </c>
      <c r="AG1468" s="9">
        <f t="shared" si="324"/>
        <v>419207911.24</v>
      </c>
      <c r="AH1468" s="9">
        <f t="shared" si="325"/>
        <v>423852114.42</v>
      </c>
      <c r="AI1468" s="9">
        <f t="shared" si="326"/>
        <v>376263021.82</v>
      </c>
      <c r="AJ1468" s="12" t="e">
        <f>#REF!-A1468</f>
        <v>#REF!</v>
      </c>
      <c r="AK1468" s="16"/>
      <c r="AL1468" s="9">
        <f t="shared" si="316"/>
        <v>1608198057.68</v>
      </c>
      <c r="AM1468" s="16"/>
      <c r="AN1468" s="16"/>
      <c r="AO1468" s="16"/>
      <c r="AP1468" s="16"/>
      <c r="AQ1468" s="12" t="e">
        <f>#REF!+#REF!+#REF!</f>
        <v>#REF!</v>
      </c>
      <c r="AR1468" s="12">
        <f t="shared" si="313"/>
        <v>-8967751.65</v>
      </c>
      <c r="AS1468" s="12" t="e">
        <f>#REF!-AU1468+#REF!+#REF!</f>
        <v>#REF!</v>
      </c>
      <c r="AT1468" s="12" t="e">
        <f>AS1468-VLOOKUP(A1468,[1]选股结果!$A$2:$BJ$3005,48,FALSE)*0.08</f>
        <v>#REF!</v>
      </c>
      <c r="AU1468" s="12">
        <f t="shared" si="317"/>
        <v>47589092.6</v>
      </c>
      <c r="AV1468" s="12" t="e">
        <f>#REF!+S1468+H1468</f>
        <v>#REF!</v>
      </c>
      <c r="AW1468" s="12" t="e">
        <f t="shared" si="318"/>
        <v>#REF!</v>
      </c>
      <c r="AX1468" s="12" t="e">
        <f t="shared" si="319"/>
        <v>#REF!</v>
      </c>
      <c r="AY1468" s="12" t="e">
        <f t="shared" si="320"/>
        <v>#REF!</v>
      </c>
      <c r="AZ1468" s="12">
        <f t="shared" si="314"/>
        <v>-2447732958.1</v>
      </c>
      <c r="BA1468" s="12">
        <f t="shared" si="315"/>
        <v>419207911.24</v>
      </c>
      <c r="BB1468" s="12" t="e">
        <f t="shared" si="321"/>
        <v>#REF!</v>
      </c>
    </row>
    <row r="1469" spans="1:54">
      <c r="A1469" s="5" t="s">
        <v>2987</v>
      </c>
      <c r="B1469" s="5" t="s">
        <v>2988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322"/>
        <v>2440132035.71</v>
      </c>
      <c r="AF1469" s="9">
        <f t="shared" si="323"/>
        <v>2259453596.06</v>
      </c>
      <c r="AG1469" s="9">
        <f t="shared" si="324"/>
        <v>198468117.7</v>
      </c>
      <c r="AH1469" s="9">
        <f t="shared" si="325"/>
        <v>195641822.27</v>
      </c>
      <c r="AI1469" s="9">
        <f t="shared" si="326"/>
        <v>174032365.73</v>
      </c>
      <c r="AJ1469" s="12" t="e">
        <f>#REF!-A1469</f>
        <v>#REF!</v>
      </c>
      <c r="AK1469" s="16"/>
      <c r="AL1469" s="9">
        <f t="shared" si="316"/>
        <v>176226193.06</v>
      </c>
      <c r="AM1469" s="16"/>
      <c r="AN1469" s="16"/>
      <c r="AO1469" s="16"/>
      <c r="AP1469" s="16"/>
      <c r="AQ1469" s="12" t="e">
        <f>#REF!+#REF!+#REF!</f>
        <v>#REF!</v>
      </c>
      <c r="AR1469" s="12">
        <f t="shared" si="313"/>
        <v>-1376938.98</v>
      </c>
      <c r="AS1469" s="12" t="e">
        <f>#REF!-AU1469+#REF!+#REF!</f>
        <v>#REF!</v>
      </c>
      <c r="AT1469" s="12" t="e">
        <f>AS1469-VLOOKUP(A1469,[1]选股结果!$A$2:$BJ$3005,48,FALSE)*0.08</f>
        <v>#REF!</v>
      </c>
      <c r="AU1469" s="12">
        <f t="shared" si="317"/>
        <v>21609456.54</v>
      </c>
      <c r="AV1469" s="12" t="e">
        <f>#REF!+S1469+H1469</f>
        <v>#REF!</v>
      </c>
      <c r="AW1469" s="12" t="e">
        <f t="shared" si="318"/>
        <v>#REF!</v>
      </c>
      <c r="AX1469" s="12" t="e">
        <f t="shared" si="319"/>
        <v>#REF!</v>
      </c>
      <c r="AY1469" s="12" t="e">
        <f t="shared" si="320"/>
        <v>#REF!</v>
      </c>
      <c r="AZ1469" s="12">
        <f t="shared" si="314"/>
        <v>-2494492704.81</v>
      </c>
      <c r="BA1469" s="12">
        <f t="shared" si="315"/>
        <v>198468117.7</v>
      </c>
      <c r="BB1469" s="12" t="e">
        <f t="shared" si="321"/>
        <v>#REF!</v>
      </c>
    </row>
    <row r="1470" spans="1:54">
      <c r="A1470" s="5" t="s">
        <v>2989</v>
      </c>
      <c r="B1470" s="5" t="s">
        <v>2990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322"/>
        <v>2437217857.22</v>
      </c>
      <c r="AF1470" s="9">
        <f t="shared" si="323"/>
        <v>1477447691.08</v>
      </c>
      <c r="AG1470" s="9">
        <f t="shared" si="324"/>
        <v>1006364447.54</v>
      </c>
      <c r="AH1470" s="9">
        <f t="shared" si="325"/>
        <v>1004211771.95</v>
      </c>
      <c r="AI1470" s="9">
        <f t="shared" si="326"/>
        <v>733499032.01</v>
      </c>
      <c r="AJ1470" s="12" t="e">
        <f>#REF!-A1470</f>
        <v>#REF!</v>
      </c>
      <c r="AK1470" s="16"/>
      <c r="AL1470" s="9">
        <f t="shared" si="316"/>
        <v>444639327.57</v>
      </c>
      <c r="AM1470" s="16"/>
      <c r="AN1470" s="16"/>
      <c r="AO1470" s="16"/>
      <c r="AP1470" s="16"/>
      <c r="AQ1470" s="12" t="e">
        <f>#REF!+#REF!+#REF!</f>
        <v>#REF!</v>
      </c>
      <c r="AR1470" s="12">
        <f t="shared" si="313"/>
        <v>-8142000.09</v>
      </c>
      <c r="AS1470" s="12" t="e">
        <f>#REF!-AU1470+#REF!+#REF!</f>
        <v>#REF!</v>
      </c>
      <c r="AT1470" s="12" t="e">
        <f>AS1470-VLOOKUP(A1470,[1]选股结果!$A$2:$BJ$3005,48,FALSE)*0.08</f>
        <v>#REF!</v>
      </c>
      <c r="AU1470" s="12">
        <f t="shared" si="317"/>
        <v>270712739.94</v>
      </c>
      <c r="AV1470" s="12" t="e">
        <f>#REF!+S1470+H1470</f>
        <v>#REF!</v>
      </c>
      <c r="AW1470" s="12" t="e">
        <f t="shared" si="318"/>
        <v>#REF!</v>
      </c>
      <c r="AX1470" s="12" t="e">
        <f t="shared" si="319"/>
        <v>#REF!</v>
      </c>
      <c r="AY1470" s="12" t="e">
        <f t="shared" si="320"/>
        <v>#REF!</v>
      </c>
      <c r="AZ1470" s="12">
        <f t="shared" si="314"/>
        <v>-2640138219.46</v>
      </c>
      <c r="BA1470" s="12">
        <f t="shared" si="315"/>
        <v>1006364447.54</v>
      </c>
      <c r="BB1470" s="12" t="e">
        <f t="shared" si="321"/>
        <v>#REF!</v>
      </c>
    </row>
    <row r="1471" spans="1:54">
      <c r="A1471" s="5" t="s">
        <v>2991</v>
      </c>
      <c r="B1471" s="5" t="s">
        <v>2992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322"/>
        <v>2434326942.97</v>
      </c>
      <c r="AF1471" s="9">
        <f t="shared" si="323"/>
        <v>2273229951.97</v>
      </c>
      <c r="AG1471" s="9">
        <f t="shared" si="324"/>
        <v>156513955.34</v>
      </c>
      <c r="AH1471" s="9">
        <f t="shared" si="325"/>
        <v>155374271.83</v>
      </c>
      <c r="AI1471" s="9">
        <f t="shared" si="326"/>
        <v>148890407.56</v>
      </c>
      <c r="AJ1471" s="12" t="e">
        <f>#REF!-A1471</f>
        <v>#REF!</v>
      </c>
      <c r="AK1471" s="16"/>
      <c r="AL1471" s="9">
        <f t="shared" si="316"/>
        <v>222636102.17</v>
      </c>
      <c r="AM1471" s="16"/>
      <c r="AN1471" s="16"/>
      <c r="AO1471" s="16"/>
      <c r="AP1471" s="16"/>
      <c r="AQ1471" s="12" t="e">
        <f>#REF!+#REF!+#REF!</f>
        <v>#REF!</v>
      </c>
      <c r="AR1471" s="12">
        <f t="shared" si="313"/>
        <v>-36683.96</v>
      </c>
      <c r="AS1471" s="12" t="e">
        <f>#REF!-AU1471+#REF!+#REF!</f>
        <v>#REF!</v>
      </c>
      <c r="AT1471" s="12" t="e">
        <f>AS1471-VLOOKUP(A1471,[1]选股结果!$A$2:$BJ$3005,48,FALSE)*0.08</f>
        <v>#REF!</v>
      </c>
      <c r="AU1471" s="12">
        <f t="shared" si="317"/>
        <v>6483864.27000001</v>
      </c>
      <c r="AV1471" s="12" t="e">
        <f>#REF!+S1471+H1471</f>
        <v>#REF!</v>
      </c>
      <c r="AW1471" s="12" t="e">
        <f t="shared" si="318"/>
        <v>#REF!</v>
      </c>
      <c r="AX1471" s="12" t="e">
        <f t="shared" si="319"/>
        <v>#REF!</v>
      </c>
      <c r="AY1471" s="12" t="e">
        <f t="shared" si="320"/>
        <v>#REF!</v>
      </c>
      <c r="AZ1471" s="12">
        <f t="shared" si="314"/>
        <v>-2456590574.08</v>
      </c>
      <c r="BA1471" s="12">
        <f t="shared" si="315"/>
        <v>156513955.34</v>
      </c>
      <c r="BB1471" s="12" t="e">
        <f t="shared" si="321"/>
        <v>#REF!</v>
      </c>
    </row>
    <row r="1472" spans="1:54">
      <c r="A1472" s="5" t="s">
        <v>2993</v>
      </c>
      <c r="B1472" s="5" t="s">
        <v>2994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322"/>
        <v>2432921000</v>
      </c>
      <c r="AF1472" s="9">
        <f t="shared" si="323"/>
        <v>23130000</v>
      </c>
      <c r="AG1472" s="9">
        <f t="shared" si="324"/>
        <v>1701389000</v>
      </c>
      <c r="AH1472" s="9">
        <f t="shared" si="325"/>
        <v>1682933000</v>
      </c>
      <c r="AI1472" s="9">
        <f t="shared" si="326"/>
        <v>1796179000</v>
      </c>
      <c r="AJ1472" s="12" t="e">
        <f>#REF!-A1472</f>
        <v>#REF!</v>
      </c>
      <c r="AK1472" s="16"/>
      <c r="AL1472" s="9">
        <f t="shared" si="316"/>
        <v>41586000</v>
      </c>
      <c r="AM1472" s="16"/>
      <c r="AN1472" s="16"/>
      <c r="AO1472" s="16"/>
      <c r="AP1472" s="16"/>
      <c r="AQ1472" s="12" t="e">
        <f>#REF!+#REF!+#REF!</f>
        <v>#REF!</v>
      </c>
      <c r="AR1472" s="12">
        <f t="shared" si="313"/>
        <v>-349000</v>
      </c>
      <c r="AS1472" s="12" t="e">
        <f>#REF!-AU1472+#REF!+#REF!</f>
        <v>#REF!</v>
      </c>
      <c r="AT1472" s="12" t="e">
        <f>AS1472-VLOOKUP(A1472,[1]选股结果!$A$2:$BJ$3005,48,FALSE)*0.08</f>
        <v>#REF!</v>
      </c>
      <c r="AU1472" s="12">
        <f t="shared" si="317"/>
        <v>-113246000</v>
      </c>
      <c r="AV1472" s="12" t="e">
        <f>#REF!+S1472+H1472</f>
        <v>#REF!</v>
      </c>
      <c r="AW1472" s="12" t="e">
        <f t="shared" si="318"/>
        <v>#REF!</v>
      </c>
      <c r="AX1472" s="12" t="e">
        <f t="shared" si="319"/>
        <v>#REF!</v>
      </c>
      <c r="AY1472" s="12" t="e">
        <f t="shared" si="320"/>
        <v>#REF!</v>
      </c>
      <c r="AZ1472" s="12">
        <f t="shared" si="314"/>
        <v>-2315699000</v>
      </c>
      <c r="BA1472" s="12">
        <f t="shared" si="315"/>
        <v>1701389000</v>
      </c>
      <c r="BB1472" s="12" t="e">
        <f t="shared" si="321"/>
        <v>#REF!</v>
      </c>
    </row>
    <row r="1473" spans="1:54">
      <c r="A1473" s="5" t="s">
        <v>2995</v>
      </c>
      <c r="B1473" s="5" t="s">
        <v>2996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322"/>
        <v>2432496508.84</v>
      </c>
      <c r="AF1473" s="9">
        <f t="shared" si="323"/>
        <v>2187355659.88</v>
      </c>
      <c r="AG1473" s="9">
        <f t="shared" si="324"/>
        <v>215560961.58</v>
      </c>
      <c r="AH1473" s="9">
        <f t="shared" si="325"/>
        <v>236962044.03</v>
      </c>
      <c r="AI1473" s="9">
        <f t="shared" si="326"/>
        <v>214801428.68</v>
      </c>
      <c r="AJ1473" s="12" t="e">
        <f>#REF!-A1473</f>
        <v>#REF!</v>
      </c>
      <c r="AK1473" s="16"/>
      <c r="AL1473" s="9">
        <f t="shared" si="316"/>
        <v>273684614.81</v>
      </c>
      <c r="AM1473" s="16"/>
      <c r="AN1473" s="16"/>
      <c r="AO1473" s="16"/>
      <c r="AP1473" s="16"/>
      <c r="AQ1473" s="12" t="e">
        <f>#REF!+#REF!+#REF!</f>
        <v>#REF!</v>
      </c>
      <c r="AR1473" s="12">
        <f t="shared" si="313"/>
        <v>-27964278.08</v>
      </c>
      <c r="AS1473" s="12" t="e">
        <f>#REF!-AU1473+#REF!+#REF!</f>
        <v>#REF!</v>
      </c>
      <c r="AT1473" s="12" t="e">
        <f>AS1473-VLOOKUP(A1473,[1]选股结果!$A$2:$BJ$3005,48,FALSE)*0.08</f>
        <v>#REF!</v>
      </c>
      <c r="AU1473" s="12">
        <f t="shared" si="317"/>
        <v>22160615.35</v>
      </c>
      <c r="AV1473" s="12" t="e">
        <f>#REF!+S1473+H1473</f>
        <v>#REF!</v>
      </c>
      <c r="AW1473" s="12" t="e">
        <f t="shared" si="318"/>
        <v>#REF!</v>
      </c>
      <c r="AX1473" s="12" t="e">
        <f t="shared" si="319"/>
        <v>#REF!</v>
      </c>
      <c r="AY1473" s="12" t="e">
        <f t="shared" si="320"/>
        <v>#REF!</v>
      </c>
      <c r="AZ1473" s="12">
        <f t="shared" si="314"/>
        <v>-2558997173.82</v>
      </c>
      <c r="BA1473" s="12">
        <f t="shared" si="315"/>
        <v>215560961.58</v>
      </c>
      <c r="BB1473" s="12" t="e">
        <f t="shared" si="321"/>
        <v>#REF!</v>
      </c>
    </row>
    <row r="1474" spans="1:54">
      <c r="A1474" s="5" t="s">
        <v>2997</v>
      </c>
      <c r="B1474" s="5" t="s">
        <v>2998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322"/>
        <v>2431079105.8</v>
      </c>
      <c r="AF1474" s="9">
        <f t="shared" si="323"/>
        <v>2329026109.55</v>
      </c>
      <c r="AG1474" s="9">
        <f t="shared" si="324"/>
        <v>91119053.62</v>
      </c>
      <c r="AH1474" s="9">
        <f t="shared" si="325"/>
        <v>92637287.84</v>
      </c>
      <c r="AI1474" s="9">
        <f t="shared" si="326"/>
        <v>81534518.43</v>
      </c>
      <c r="AJ1474" s="12" t="e">
        <f>#REF!-A1474</f>
        <v>#REF!</v>
      </c>
      <c r="AK1474" s="16"/>
      <c r="AL1474" s="9">
        <f t="shared" si="316"/>
        <v>102903916.29</v>
      </c>
      <c r="AM1474" s="16"/>
      <c r="AN1474" s="16"/>
      <c r="AO1474" s="16"/>
      <c r="AP1474" s="16"/>
      <c r="AQ1474" s="12" t="e">
        <f>#REF!+#REF!+#REF!</f>
        <v>#REF!</v>
      </c>
      <c r="AR1474" s="12">
        <f t="shared" ref="AR1474:AR1537" si="327">AA1474-AB1474</f>
        <v>-2113157.82</v>
      </c>
      <c r="AS1474" s="12" t="e">
        <f>#REF!-AU1474+#REF!+#REF!</f>
        <v>#REF!</v>
      </c>
      <c r="AT1474" s="12" t="e">
        <f>AS1474-VLOOKUP(A1474,[1]选股结果!$A$2:$BJ$3005,48,FALSE)*0.08</f>
        <v>#REF!</v>
      </c>
      <c r="AU1474" s="12">
        <f t="shared" si="317"/>
        <v>11102769.41</v>
      </c>
      <c r="AV1474" s="12" t="e">
        <f>#REF!+S1474+H1474</f>
        <v>#REF!</v>
      </c>
      <c r="AW1474" s="12" t="e">
        <f t="shared" si="318"/>
        <v>#REF!</v>
      </c>
      <c r="AX1474" s="12" t="e">
        <f t="shared" si="319"/>
        <v>#REF!</v>
      </c>
      <c r="AY1474" s="12" t="e">
        <f t="shared" si="320"/>
        <v>#REF!</v>
      </c>
      <c r="AZ1474" s="12">
        <f t="shared" ref="AZ1474:AZ1537" si="328">O1474-S1474-AA1474-AB1474-AC1474-AD1474+AK1474-AE1474</f>
        <v>-2451837842.67</v>
      </c>
      <c r="BA1474" s="12">
        <f t="shared" ref="BA1474:BA1537" si="329">AG1474</f>
        <v>91119053.62</v>
      </c>
      <c r="BB1474" s="12" t="e">
        <f t="shared" si="321"/>
        <v>#REF!</v>
      </c>
    </row>
    <row r="1475" spans="1:54">
      <c r="A1475" s="5" t="s">
        <v>2999</v>
      </c>
      <c r="B1475" s="5" t="s">
        <v>3000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322"/>
        <v>2430293304.22</v>
      </c>
      <c r="AF1475" s="9">
        <f t="shared" si="323"/>
        <v>2668587116.54</v>
      </c>
      <c r="AG1475" s="9">
        <f t="shared" si="324"/>
        <v>-963076602.7</v>
      </c>
      <c r="AH1475" s="9">
        <f t="shared" si="325"/>
        <v>-958001642.04</v>
      </c>
      <c r="AI1475" s="9">
        <f t="shared" si="326"/>
        <v>-942392698.03</v>
      </c>
      <c r="AJ1475" s="12" t="e">
        <f>#REF!-A1475</f>
        <v>#REF!</v>
      </c>
      <c r="AK1475" s="16"/>
      <c r="AL1475" s="9">
        <f t="shared" ref="AL1475:AL1538" si="330">O1475+P1475+Q1475+Y1475-AB1475+AC1475</f>
        <v>1039313419.4</v>
      </c>
      <c r="AM1475" s="16"/>
      <c r="AN1475" s="16"/>
      <c r="AO1475" s="16"/>
      <c r="AP1475" s="16"/>
      <c r="AQ1475" s="12" t="e">
        <f>#REF!+#REF!+#REF!</f>
        <v>#REF!</v>
      </c>
      <c r="AR1475" s="12">
        <f t="shared" si="327"/>
        <v>-8228392.32</v>
      </c>
      <c r="AS1475" s="12" t="e">
        <f>#REF!-AU1475+#REF!+#REF!</f>
        <v>#REF!</v>
      </c>
      <c r="AT1475" s="12" t="e">
        <f>AS1475-VLOOKUP(A1475,[1]选股结果!$A$2:$BJ$3005,48,FALSE)*0.08</f>
        <v>#REF!</v>
      </c>
      <c r="AU1475" s="12">
        <f t="shared" ref="AU1475:AU1538" si="331">AH1475-AI1475</f>
        <v>-15608944.01</v>
      </c>
      <c r="AV1475" s="12" t="e">
        <f>#REF!+S1475+H1475</f>
        <v>#REF!</v>
      </c>
      <c r="AW1475" s="12" t="e">
        <f t="shared" ref="AW1475:AW1538" si="332">AV1475-AU1475</f>
        <v>#REF!</v>
      </c>
      <c r="AX1475" s="12" t="e">
        <f t="shared" ref="AX1475:AX1538" si="333">AV1475-H1475</f>
        <v>#REF!</v>
      </c>
      <c r="AY1475" s="12" t="e">
        <f t="shared" ref="AY1475:AY1538" si="334">AV1475-H1475-AU1475</f>
        <v>#REF!</v>
      </c>
      <c r="AZ1475" s="12">
        <f t="shared" si="328"/>
        <v>-2533162585.3</v>
      </c>
      <c r="BA1475" s="12">
        <f t="shared" si="329"/>
        <v>-963076602.7</v>
      </c>
      <c r="BB1475" s="12" t="e">
        <f t="shared" ref="BB1475:BB1538" si="335">AF1475-AG1475+AH1475+AI1475-AJ1475+AL1475+AM1475-AO1475+AN1475</f>
        <v>#REF!</v>
      </c>
    </row>
    <row r="1476" spans="1:54">
      <c r="A1476" s="5" t="s">
        <v>3001</v>
      </c>
      <c r="B1476" s="5" t="s">
        <v>3002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322"/>
        <v>2428656996.54</v>
      </c>
      <c r="AF1476" s="9">
        <f t="shared" si="323"/>
        <v>2104945475.9</v>
      </c>
      <c r="AG1476" s="9">
        <f t="shared" si="324"/>
        <v>320129766.45</v>
      </c>
      <c r="AH1476" s="9">
        <f t="shared" si="325"/>
        <v>323241678.46</v>
      </c>
      <c r="AI1476" s="9">
        <f t="shared" si="326"/>
        <v>274370224.04</v>
      </c>
      <c r="AJ1476" s="12" t="e">
        <f>#REF!-A1476</f>
        <v>#REF!</v>
      </c>
      <c r="AK1476" s="16"/>
      <c r="AL1476" s="9">
        <f t="shared" si="330"/>
        <v>365390432.08</v>
      </c>
      <c r="AM1476" s="16"/>
      <c r="AN1476" s="16"/>
      <c r="AO1476" s="16"/>
      <c r="AP1476" s="16"/>
      <c r="AQ1476" s="12" t="e">
        <f>#REF!+#REF!+#REF!</f>
        <v>#REF!</v>
      </c>
      <c r="AR1476" s="12">
        <f t="shared" si="327"/>
        <v>-7072297.09</v>
      </c>
      <c r="AS1476" s="12" t="e">
        <f>#REF!-AU1476+#REF!+#REF!</f>
        <v>#REF!</v>
      </c>
      <c r="AT1476" s="12" t="e">
        <f>AS1476-VLOOKUP(A1476,[1]选股结果!$A$2:$BJ$3005,48,FALSE)*0.08</f>
        <v>#REF!</v>
      </c>
      <c r="AU1476" s="12">
        <f t="shared" si="331"/>
        <v>48871454.42</v>
      </c>
      <c r="AV1476" s="12" t="e">
        <f>#REF!+S1476+H1476</f>
        <v>#REF!</v>
      </c>
      <c r="AW1476" s="12" t="e">
        <f t="shared" si="332"/>
        <v>#REF!</v>
      </c>
      <c r="AX1476" s="12" t="e">
        <f t="shared" si="333"/>
        <v>#REF!</v>
      </c>
      <c r="AY1476" s="12" t="e">
        <f t="shared" si="334"/>
        <v>#REF!</v>
      </c>
      <c r="AZ1476" s="12">
        <f t="shared" si="328"/>
        <v>-2493441800.71</v>
      </c>
      <c r="BA1476" s="12">
        <f t="shared" si="329"/>
        <v>320129766.45</v>
      </c>
      <c r="BB1476" s="12" t="e">
        <f t="shared" si="335"/>
        <v>#REF!</v>
      </c>
    </row>
    <row r="1477" spans="1:54">
      <c r="A1477" s="5" t="s">
        <v>3003</v>
      </c>
      <c r="B1477" s="5" t="s">
        <v>3004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322"/>
        <v>2416734945.29</v>
      </c>
      <c r="AF1477" s="9">
        <f t="shared" si="323"/>
        <v>19504362.7</v>
      </c>
      <c r="AG1477" s="9">
        <f t="shared" si="324"/>
        <v>3330155285.51</v>
      </c>
      <c r="AH1477" s="9">
        <f t="shared" si="325"/>
        <v>3334011975.05</v>
      </c>
      <c r="AI1477" s="9">
        <f t="shared" si="326"/>
        <v>3187982994.82</v>
      </c>
      <c r="AJ1477" s="12" t="e">
        <f>#REF!-A1477</f>
        <v>#REF!</v>
      </c>
      <c r="AK1477" s="16"/>
      <c r="AL1477" s="9">
        <f t="shared" si="330"/>
        <v>15647673.16</v>
      </c>
      <c r="AM1477" s="16"/>
      <c r="AN1477" s="16"/>
      <c r="AO1477" s="16"/>
      <c r="AP1477" s="16"/>
      <c r="AQ1477" s="12" t="e">
        <f>#REF!+#REF!+#REF!</f>
        <v>#REF!</v>
      </c>
      <c r="AR1477" s="12">
        <f t="shared" si="327"/>
        <v>-6483095.29</v>
      </c>
      <c r="AS1477" s="12" t="e">
        <f>#REF!-AU1477+#REF!+#REF!</f>
        <v>#REF!</v>
      </c>
      <c r="AT1477" s="12" t="e">
        <f>AS1477-VLOOKUP(A1477,[1]选股结果!$A$2:$BJ$3005,48,FALSE)*0.08</f>
        <v>#REF!</v>
      </c>
      <c r="AU1477" s="12">
        <f t="shared" si="331"/>
        <v>146028980.23</v>
      </c>
      <c r="AV1477" s="12" t="e">
        <f>#REF!+S1477+H1477</f>
        <v>#REF!</v>
      </c>
      <c r="AW1477" s="12" t="e">
        <f t="shared" si="332"/>
        <v>#REF!</v>
      </c>
      <c r="AX1477" s="12" t="e">
        <f t="shared" si="333"/>
        <v>#REF!</v>
      </c>
      <c r="AY1477" s="12" t="e">
        <f t="shared" si="334"/>
        <v>#REF!</v>
      </c>
      <c r="AZ1477" s="12">
        <f t="shared" si="328"/>
        <v>-2552369063.86</v>
      </c>
      <c r="BA1477" s="12">
        <f t="shared" si="329"/>
        <v>3330155285.51</v>
      </c>
      <c r="BB1477" s="12" t="e">
        <f t="shared" si="335"/>
        <v>#REF!</v>
      </c>
    </row>
    <row r="1478" spans="1:54">
      <c r="A1478" s="5" t="s">
        <v>3005</v>
      </c>
      <c r="B1478" s="5" t="s">
        <v>3006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322"/>
        <v>2409072755.94</v>
      </c>
      <c r="AF1478" s="9">
        <f t="shared" si="323"/>
        <v>2531556785.51</v>
      </c>
      <c r="AG1478" s="9">
        <f t="shared" si="324"/>
        <v>-52836585.9299997</v>
      </c>
      <c r="AH1478" s="9">
        <f t="shared" si="325"/>
        <v>-65155252.4399997</v>
      </c>
      <c r="AI1478" s="9">
        <f t="shared" si="326"/>
        <v>-75507506.5399997</v>
      </c>
      <c r="AJ1478" s="12" t="e">
        <f>#REF!-A1478</f>
        <v>#REF!</v>
      </c>
      <c r="AK1478" s="16"/>
      <c r="AL1478" s="9">
        <f t="shared" si="330"/>
        <v>264764258.37</v>
      </c>
      <c r="AM1478" s="16"/>
      <c r="AN1478" s="16"/>
      <c r="AO1478" s="16"/>
      <c r="AP1478" s="16"/>
      <c r="AQ1478" s="12" t="e">
        <f>#REF!+#REF!+#REF!</f>
        <v>#REF!</v>
      </c>
      <c r="AR1478" s="12">
        <f t="shared" si="327"/>
        <v>-6918723.13</v>
      </c>
      <c r="AS1478" s="12" t="e">
        <f>#REF!-AU1478+#REF!+#REF!</f>
        <v>#REF!</v>
      </c>
      <c r="AT1478" s="12" t="e">
        <f>AS1478-VLOOKUP(A1478,[1]选股结果!$A$2:$BJ$3005,48,FALSE)*0.08</f>
        <v>#REF!</v>
      </c>
      <c r="AU1478" s="12">
        <f t="shared" si="331"/>
        <v>10352254.1</v>
      </c>
      <c r="AV1478" s="12" t="e">
        <f>#REF!+S1478+H1478</f>
        <v>#REF!</v>
      </c>
      <c r="AW1478" s="12" t="e">
        <f t="shared" si="332"/>
        <v>#REF!</v>
      </c>
      <c r="AX1478" s="12" t="e">
        <f t="shared" si="333"/>
        <v>#REF!</v>
      </c>
      <c r="AY1478" s="12" t="e">
        <f t="shared" si="334"/>
        <v>#REF!</v>
      </c>
      <c r="AZ1478" s="12">
        <f t="shared" si="328"/>
        <v>-2596378868.92</v>
      </c>
      <c r="BA1478" s="12">
        <f t="shared" si="329"/>
        <v>-52836585.9299997</v>
      </c>
      <c r="BB1478" s="12" t="e">
        <f t="shared" si="335"/>
        <v>#REF!</v>
      </c>
    </row>
    <row r="1479" spans="1:54">
      <c r="A1479" s="5" t="s">
        <v>3007</v>
      </c>
      <c r="B1479" s="5" t="s">
        <v>3008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322"/>
        <v>2400750759.2</v>
      </c>
      <c r="AF1479" s="9">
        <f t="shared" si="323"/>
        <v>2018416553.12</v>
      </c>
      <c r="AG1479" s="9">
        <f t="shared" si="324"/>
        <v>395550977.99</v>
      </c>
      <c r="AH1479" s="9">
        <f t="shared" si="325"/>
        <v>395180338.33</v>
      </c>
      <c r="AI1479" s="9">
        <f t="shared" si="326"/>
        <v>299656892.46</v>
      </c>
      <c r="AJ1479" s="12" t="e">
        <f>#REF!-A1479</f>
        <v>#REF!</v>
      </c>
      <c r="AK1479" s="16"/>
      <c r="AL1479" s="9">
        <f t="shared" si="330"/>
        <v>149829605.01</v>
      </c>
      <c r="AM1479" s="16"/>
      <c r="AN1479" s="16"/>
      <c r="AO1479" s="16"/>
      <c r="AP1479" s="16"/>
      <c r="AQ1479" s="12" t="e">
        <f>#REF!+#REF!+#REF!</f>
        <v>#REF!</v>
      </c>
      <c r="AR1479" s="12">
        <f t="shared" si="327"/>
        <v>-765453.26</v>
      </c>
      <c r="AS1479" s="12" t="e">
        <f>#REF!-AU1479+#REF!+#REF!</f>
        <v>#REF!</v>
      </c>
      <c r="AT1479" s="12" t="e">
        <f>AS1479-VLOOKUP(A1479,[1]选股结果!$A$2:$BJ$3005,48,FALSE)*0.08</f>
        <v>#REF!</v>
      </c>
      <c r="AU1479" s="12">
        <f t="shared" si="331"/>
        <v>95523445.87</v>
      </c>
      <c r="AV1479" s="12" t="e">
        <f>#REF!+S1479+H1479</f>
        <v>#REF!</v>
      </c>
      <c r="AW1479" s="12" t="e">
        <f t="shared" si="332"/>
        <v>#REF!</v>
      </c>
      <c r="AX1479" s="12" t="e">
        <f t="shared" si="333"/>
        <v>#REF!</v>
      </c>
      <c r="AY1479" s="12" t="e">
        <f t="shared" si="334"/>
        <v>#REF!</v>
      </c>
      <c r="AZ1479" s="12">
        <f t="shared" si="328"/>
        <v>-2490423215.08</v>
      </c>
      <c r="BA1479" s="12">
        <f t="shared" si="329"/>
        <v>395550977.99</v>
      </c>
      <c r="BB1479" s="12" t="e">
        <f t="shared" si="335"/>
        <v>#REF!</v>
      </c>
    </row>
    <row r="1480" spans="1:54">
      <c r="A1480" s="5" t="s">
        <v>3009</v>
      </c>
      <c r="B1480" s="5" t="s">
        <v>3010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322"/>
        <v>2394349268.76</v>
      </c>
      <c r="AF1480" s="9">
        <f t="shared" si="323"/>
        <v>2260544079.85</v>
      </c>
      <c r="AG1480" s="9">
        <f t="shared" si="324"/>
        <v>158069604.93</v>
      </c>
      <c r="AH1480" s="9">
        <f t="shared" si="325"/>
        <v>177772748.02</v>
      </c>
      <c r="AI1480" s="9">
        <f t="shared" si="326"/>
        <v>71650980.89</v>
      </c>
      <c r="AJ1480" s="12" t="e">
        <f>#REF!-A1480</f>
        <v>#REF!</v>
      </c>
      <c r="AK1480" s="16"/>
      <c r="AL1480" s="9">
        <f t="shared" si="330"/>
        <v>580895736.03</v>
      </c>
      <c r="AM1480" s="16"/>
      <c r="AN1480" s="16"/>
      <c r="AO1480" s="16"/>
      <c r="AP1480" s="16"/>
      <c r="AQ1480" s="12" t="e">
        <f>#REF!+#REF!+#REF!</f>
        <v>#REF!</v>
      </c>
      <c r="AR1480" s="12">
        <f t="shared" si="327"/>
        <v>-21440941.67</v>
      </c>
      <c r="AS1480" s="12" t="e">
        <f>#REF!-AU1480+#REF!+#REF!</f>
        <v>#REF!</v>
      </c>
      <c r="AT1480" s="12" t="e">
        <f>AS1480-VLOOKUP(A1480,[1]选股结果!$A$2:$BJ$3005,48,FALSE)*0.08</f>
        <v>#REF!</v>
      </c>
      <c r="AU1480" s="12">
        <f t="shared" si="331"/>
        <v>106121767.13</v>
      </c>
      <c r="AV1480" s="12" t="e">
        <f>#REF!+S1480+H1480</f>
        <v>#REF!</v>
      </c>
      <c r="AW1480" s="12" t="e">
        <f t="shared" si="332"/>
        <v>#REF!</v>
      </c>
      <c r="AX1480" s="12" t="e">
        <f t="shared" si="333"/>
        <v>#REF!</v>
      </c>
      <c r="AY1480" s="12" t="e">
        <f t="shared" si="334"/>
        <v>#REF!</v>
      </c>
      <c r="AZ1480" s="12">
        <f t="shared" si="328"/>
        <v>-2711243386.64</v>
      </c>
      <c r="BA1480" s="12">
        <f t="shared" si="329"/>
        <v>158069604.93</v>
      </c>
      <c r="BB1480" s="12" t="e">
        <f t="shared" si="335"/>
        <v>#REF!</v>
      </c>
    </row>
    <row r="1481" spans="1:54">
      <c r="A1481" s="5" t="s">
        <v>3011</v>
      </c>
      <c r="B1481" s="5" t="s">
        <v>3012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322"/>
        <v>2389501796.12</v>
      </c>
      <c r="AF1481" s="9">
        <f t="shared" si="323"/>
        <v>2363513684.41</v>
      </c>
      <c r="AG1481" s="9">
        <f t="shared" si="324"/>
        <v>23459815.8</v>
      </c>
      <c r="AH1481" s="9">
        <f t="shared" si="325"/>
        <v>25842899.97</v>
      </c>
      <c r="AI1481" s="9">
        <f t="shared" si="326"/>
        <v>-42937654.76</v>
      </c>
      <c r="AJ1481" s="12" t="e">
        <f>#REF!-A1481</f>
        <v>#REF!</v>
      </c>
      <c r="AK1481" s="16"/>
      <c r="AL1481" s="9">
        <f t="shared" si="330"/>
        <v>864433842.07</v>
      </c>
      <c r="AM1481" s="16"/>
      <c r="AN1481" s="16"/>
      <c r="AO1481" s="16"/>
      <c r="AP1481" s="16"/>
      <c r="AQ1481" s="12" t="e">
        <f>#REF!+#REF!+#REF!</f>
        <v>#REF!</v>
      </c>
      <c r="AR1481" s="12">
        <f t="shared" si="327"/>
        <v>-6183003.99</v>
      </c>
      <c r="AS1481" s="12" t="e">
        <f>#REF!-AU1481+#REF!+#REF!</f>
        <v>#REF!</v>
      </c>
      <c r="AT1481" s="12" t="e">
        <f>AS1481-VLOOKUP(A1481,[1]选股结果!$A$2:$BJ$3005,48,FALSE)*0.08</f>
        <v>#REF!</v>
      </c>
      <c r="AU1481" s="12">
        <f t="shared" si="331"/>
        <v>68780554.73</v>
      </c>
      <c r="AV1481" s="12" t="e">
        <f>#REF!+S1481+H1481</f>
        <v>#REF!</v>
      </c>
      <c r="AW1481" s="12" t="e">
        <f t="shared" si="332"/>
        <v>#REF!</v>
      </c>
      <c r="AX1481" s="12" t="e">
        <f t="shared" si="333"/>
        <v>#REF!</v>
      </c>
      <c r="AY1481" s="12" t="e">
        <f t="shared" si="334"/>
        <v>#REF!</v>
      </c>
      <c r="AZ1481" s="12">
        <f t="shared" si="328"/>
        <v>-2578749397.07</v>
      </c>
      <c r="BA1481" s="12">
        <f t="shared" si="329"/>
        <v>23459815.8</v>
      </c>
      <c r="BB1481" s="12" t="e">
        <f t="shared" si="335"/>
        <v>#REF!</v>
      </c>
    </row>
    <row r="1482" spans="1:54">
      <c r="A1482" s="5" t="s">
        <v>3013</v>
      </c>
      <c r="B1482" s="5" t="s">
        <v>3014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322"/>
        <v>2384376904.28</v>
      </c>
      <c r="AF1482" s="9">
        <f t="shared" si="323"/>
        <v>2078192479.87</v>
      </c>
      <c r="AG1482" s="9">
        <f t="shared" si="324"/>
        <v>323748186.9</v>
      </c>
      <c r="AH1482" s="9">
        <f t="shared" si="325"/>
        <v>323699220.77</v>
      </c>
      <c r="AI1482" s="9">
        <f t="shared" si="326"/>
        <v>281975011.82</v>
      </c>
      <c r="AJ1482" s="12" t="e">
        <f>#REF!-A1482</f>
        <v>#REF!</v>
      </c>
      <c r="AK1482" s="16"/>
      <c r="AL1482" s="9">
        <f t="shared" si="330"/>
        <v>120782649.29</v>
      </c>
      <c r="AM1482" s="16"/>
      <c r="AN1482" s="16"/>
      <c r="AO1482" s="16"/>
      <c r="AP1482" s="16"/>
      <c r="AQ1482" s="12" t="e">
        <f>#REF!+#REF!+#REF!</f>
        <v>#REF!</v>
      </c>
      <c r="AR1482" s="12">
        <f t="shared" si="327"/>
        <v>-150532.86</v>
      </c>
      <c r="AS1482" s="12" t="e">
        <f>#REF!-AU1482+#REF!+#REF!</f>
        <v>#REF!</v>
      </c>
      <c r="AT1482" s="12" t="e">
        <f>AS1482-VLOOKUP(A1482,[1]选股结果!$A$2:$BJ$3005,48,FALSE)*0.08</f>
        <v>#REF!</v>
      </c>
      <c r="AU1482" s="12">
        <f t="shared" si="331"/>
        <v>41724208.95</v>
      </c>
      <c r="AV1482" s="12" t="e">
        <f>#REF!+S1482+H1482</f>
        <v>#REF!</v>
      </c>
      <c r="AW1482" s="12" t="e">
        <f t="shared" si="332"/>
        <v>#REF!</v>
      </c>
      <c r="AX1482" s="12" t="e">
        <f t="shared" si="333"/>
        <v>#REF!</v>
      </c>
      <c r="AY1482" s="12" t="e">
        <f t="shared" si="334"/>
        <v>#REF!</v>
      </c>
      <c r="AZ1482" s="12">
        <f t="shared" si="328"/>
        <v>-2402625816.23</v>
      </c>
      <c r="BA1482" s="12">
        <f t="shared" si="329"/>
        <v>323748186.9</v>
      </c>
      <c r="BB1482" s="12" t="e">
        <f t="shared" si="335"/>
        <v>#REF!</v>
      </c>
    </row>
    <row r="1483" spans="1:54">
      <c r="A1483" s="5" t="s">
        <v>3015</v>
      </c>
      <c r="B1483" s="5" t="s">
        <v>3016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336">C1483</f>
        <v>2383690882.17</v>
      </c>
      <c r="AF1483" s="9">
        <f t="shared" ref="AF1483:AF1546" si="337">(G1483+O1483+P1483+Q1483+R1483)+S1483</f>
        <v>2026252579.79</v>
      </c>
      <c r="AG1483" s="9">
        <f t="shared" ref="AG1483:AG1546" si="338">AE1483-AF1483+T1483+V1483+W1483-X1483-Y1483+Z1483+AA1483</f>
        <v>111523400.63</v>
      </c>
      <c r="AH1483" s="9">
        <f t="shared" ref="AH1483:AH1546" si="339">AG1483+AB1483-AC1483</f>
        <v>117074343.91</v>
      </c>
      <c r="AI1483" s="9">
        <f t="shared" ref="AI1483:AI1546" si="340">AH1483-AD1483</f>
        <v>104253325.69</v>
      </c>
      <c r="AJ1483" s="12" t="e">
        <f>#REF!-A1483</f>
        <v>#REF!</v>
      </c>
      <c r="AK1483" s="16"/>
      <c r="AL1483" s="9">
        <f t="shared" si="330"/>
        <v>958658665.27</v>
      </c>
      <c r="AM1483" s="16"/>
      <c r="AN1483" s="16"/>
      <c r="AO1483" s="16"/>
      <c r="AP1483" s="16"/>
      <c r="AQ1483" s="12" t="e">
        <f>#REF!+#REF!+#REF!</f>
        <v>#REF!</v>
      </c>
      <c r="AR1483" s="12">
        <f t="shared" si="327"/>
        <v>-12229447.77</v>
      </c>
      <c r="AS1483" s="12" t="e">
        <f>#REF!-AU1483+#REF!+#REF!</f>
        <v>#REF!</v>
      </c>
      <c r="AT1483" s="12" t="e">
        <f>AS1483-VLOOKUP(A1483,[1]选股结果!$A$2:$BJ$3005,48,FALSE)*0.08</f>
        <v>#REF!</v>
      </c>
      <c r="AU1483" s="12">
        <f t="shared" si="331"/>
        <v>12821018.22</v>
      </c>
      <c r="AV1483" s="12" t="e">
        <f>#REF!+S1483+H1483</f>
        <v>#REF!</v>
      </c>
      <c r="AW1483" s="12" t="e">
        <f t="shared" si="332"/>
        <v>#REF!</v>
      </c>
      <c r="AX1483" s="12" t="e">
        <f t="shared" si="333"/>
        <v>#REF!</v>
      </c>
      <c r="AY1483" s="12" t="e">
        <f t="shared" si="334"/>
        <v>#REF!</v>
      </c>
      <c r="AZ1483" s="12">
        <f t="shared" si="328"/>
        <v>-2326381707.43</v>
      </c>
      <c r="BA1483" s="12">
        <f t="shared" si="329"/>
        <v>111523400.63</v>
      </c>
      <c r="BB1483" s="12" t="e">
        <f t="shared" si="335"/>
        <v>#REF!</v>
      </c>
    </row>
    <row r="1484" spans="1:54">
      <c r="A1484" s="5" t="s">
        <v>3017</v>
      </c>
      <c r="B1484" s="5" t="s">
        <v>3018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336"/>
        <v>2382534291.32</v>
      </c>
      <c r="AF1484" s="9">
        <f t="shared" si="337"/>
        <v>2233587065.68</v>
      </c>
      <c r="AG1484" s="9">
        <f t="shared" si="338"/>
        <v>147980676.46</v>
      </c>
      <c r="AH1484" s="9">
        <f t="shared" si="339"/>
        <v>150428028.86</v>
      </c>
      <c r="AI1484" s="9">
        <f t="shared" si="340"/>
        <v>118734149.95</v>
      </c>
      <c r="AJ1484" s="12" t="e">
        <f>#REF!-A1484</f>
        <v>#REF!</v>
      </c>
      <c r="AK1484" s="16"/>
      <c r="AL1484" s="9">
        <f t="shared" si="330"/>
        <v>276531391.74</v>
      </c>
      <c r="AM1484" s="16"/>
      <c r="AN1484" s="16"/>
      <c r="AO1484" s="16"/>
      <c r="AP1484" s="16"/>
      <c r="AQ1484" s="12" t="e">
        <f>#REF!+#REF!+#REF!</f>
        <v>#REF!</v>
      </c>
      <c r="AR1484" s="12">
        <f t="shared" si="327"/>
        <v>-3785551.5</v>
      </c>
      <c r="AS1484" s="12" t="e">
        <f>#REF!-AU1484+#REF!+#REF!</f>
        <v>#REF!</v>
      </c>
      <c r="AT1484" s="12" t="e">
        <f>AS1484-VLOOKUP(A1484,[1]选股结果!$A$2:$BJ$3005,48,FALSE)*0.08</f>
        <v>#REF!</v>
      </c>
      <c r="AU1484" s="12">
        <f t="shared" si="331"/>
        <v>31693878.91</v>
      </c>
      <c r="AV1484" s="12" t="e">
        <f>#REF!+S1484+H1484</f>
        <v>#REF!</v>
      </c>
      <c r="AW1484" s="12" t="e">
        <f t="shared" si="332"/>
        <v>#REF!</v>
      </c>
      <c r="AX1484" s="12" t="e">
        <f t="shared" si="333"/>
        <v>#REF!</v>
      </c>
      <c r="AY1484" s="12" t="e">
        <f t="shared" si="334"/>
        <v>#REF!</v>
      </c>
      <c r="AZ1484" s="12">
        <f t="shared" si="328"/>
        <v>-2403526686.84</v>
      </c>
      <c r="BA1484" s="12">
        <f t="shared" si="329"/>
        <v>147980676.46</v>
      </c>
      <c r="BB1484" s="12" t="e">
        <f t="shared" si="335"/>
        <v>#REF!</v>
      </c>
    </row>
    <row r="1485" spans="1:54">
      <c r="A1485" s="5" t="s">
        <v>3019</v>
      </c>
      <c r="B1485" s="5" t="s">
        <v>3020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336"/>
        <v>2380617764.82</v>
      </c>
      <c r="AF1485" s="9">
        <f t="shared" si="337"/>
        <v>2035028635.45</v>
      </c>
      <c r="AG1485" s="9">
        <f t="shared" si="338"/>
        <v>409239939.13</v>
      </c>
      <c r="AH1485" s="9">
        <f t="shared" si="339"/>
        <v>410476117.93</v>
      </c>
      <c r="AI1485" s="9">
        <f t="shared" si="340"/>
        <v>350451162.35</v>
      </c>
      <c r="AJ1485" s="12" t="e">
        <f>#REF!-A1485</f>
        <v>#REF!</v>
      </c>
      <c r="AK1485" s="16"/>
      <c r="AL1485" s="9">
        <f t="shared" si="330"/>
        <v>214540120.72</v>
      </c>
      <c r="AM1485" s="16"/>
      <c r="AN1485" s="16"/>
      <c r="AO1485" s="16"/>
      <c r="AP1485" s="16"/>
      <c r="AQ1485" s="12" t="e">
        <f>#REF!+#REF!+#REF!</f>
        <v>#REF!</v>
      </c>
      <c r="AR1485" s="12">
        <f t="shared" si="327"/>
        <v>-1770089.59</v>
      </c>
      <c r="AS1485" s="12" t="e">
        <f>#REF!-AU1485+#REF!+#REF!</f>
        <v>#REF!</v>
      </c>
      <c r="AT1485" s="12" t="e">
        <f>AS1485-VLOOKUP(A1485,[1]选股结果!$A$2:$BJ$3005,48,FALSE)*0.08</f>
        <v>#REF!</v>
      </c>
      <c r="AU1485" s="12">
        <f t="shared" si="331"/>
        <v>60024955.58</v>
      </c>
      <c r="AV1485" s="12" t="e">
        <f>#REF!+S1485+H1485</f>
        <v>#REF!</v>
      </c>
      <c r="AW1485" s="12" t="e">
        <f t="shared" si="332"/>
        <v>#REF!</v>
      </c>
      <c r="AX1485" s="12" t="e">
        <f t="shared" si="333"/>
        <v>#REF!</v>
      </c>
      <c r="AY1485" s="12" t="e">
        <f t="shared" si="334"/>
        <v>#REF!</v>
      </c>
      <c r="AZ1485" s="12">
        <f t="shared" si="328"/>
        <v>-2447455114.29</v>
      </c>
      <c r="BA1485" s="12">
        <f t="shared" si="329"/>
        <v>409239939.13</v>
      </c>
      <c r="BB1485" s="12" t="e">
        <f t="shared" si="335"/>
        <v>#REF!</v>
      </c>
    </row>
    <row r="1486" spans="1:54">
      <c r="A1486" s="5" t="s">
        <v>3021</v>
      </c>
      <c r="B1486" s="5" t="s">
        <v>3022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336"/>
        <v>2373682063.87</v>
      </c>
      <c r="AF1486" s="9">
        <f t="shared" si="337"/>
        <v>1482693871.97</v>
      </c>
      <c r="AG1486" s="9">
        <f t="shared" si="338"/>
        <v>885871627.72</v>
      </c>
      <c r="AH1486" s="9">
        <f t="shared" si="339"/>
        <v>886495475.87</v>
      </c>
      <c r="AI1486" s="9">
        <f t="shared" si="340"/>
        <v>631459800.83</v>
      </c>
      <c r="AJ1486" s="12" t="e">
        <f>#REF!-A1486</f>
        <v>#REF!</v>
      </c>
      <c r="AK1486" s="16"/>
      <c r="AL1486" s="9">
        <f t="shared" si="330"/>
        <v>95012096.29</v>
      </c>
      <c r="AM1486" s="16"/>
      <c r="AN1486" s="16"/>
      <c r="AO1486" s="16"/>
      <c r="AP1486" s="16"/>
      <c r="AQ1486" s="12" t="e">
        <f>#REF!+#REF!+#REF!</f>
        <v>#REF!</v>
      </c>
      <c r="AR1486" s="12">
        <f t="shared" si="327"/>
        <v>-1376367.98</v>
      </c>
      <c r="AS1486" s="12" t="e">
        <f>#REF!-AU1486+#REF!+#REF!</f>
        <v>#REF!</v>
      </c>
      <c r="AT1486" s="12" t="e">
        <f>AS1486-VLOOKUP(A1486,[1]选股结果!$A$2:$BJ$3005,48,FALSE)*0.08</f>
        <v>#REF!</v>
      </c>
      <c r="AU1486" s="12">
        <f t="shared" si="331"/>
        <v>255035675.04</v>
      </c>
      <c r="AV1486" s="12" t="e">
        <f>#REF!+S1486+H1486</f>
        <v>#REF!</v>
      </c>
      <c r="AW1486" s="12" t="e">
        <f t="shared" si="332"/>
        <v>#REF!</v>
      </c>
      <c r="AX1486" s="12" t="e">
        <f t="shared" si="333"/>
        <v>#REF!</v>
      </c>
      <c r="AY1486" s="12" t="e">
        <f t="shared" si="334"/>
        <v>#REF!</v>
      </c>
      <c r="AZ1486" s="12">
        <f t="shared" si="328"/>
        <v>-2825868775.46</v>
      </c>
      <c r="BA1486" s="12">
        <f t="shared" si="329"/>
        <v>885871627.72</v>
      </c>
      <c r="BB1486" s="12" t="e">
        <f t="shared" si="335"/>
        <v>#REF!</v>
      </c>
    </row>
    <row r="1487" spans="1:54">
      <c r="A1487" s="5" t="s">
        <v>3023</v>
      </c>
      <c r="B1487" s="5" t="s">
        <v>3024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336"/>
        <v>2370831234.37</v>
      </c>
      <c r="AF1487" s="9">
        <f t="shared" si="337"/>
        <v>1919419553.99</v>
      </c>
      <c r="AG1487" s="9">
        <f t="shared" si="338"/>
        <v>450527474.3</v>
      </c>
      <c r="AH1487" s="9">
        <f t="shared" si="339"/>
        <v>445407440.9</v>
      </c>
      <c r="AI1487" s="9">
        <f t="shared" si="340"/>
        <v>379824393.15</v>
      </c>
      <c r="AJ1487" s="12" t="e">
        <f>#REF!-A1487</f>
        <v>#REF!</v>
      </c>
      <c r="AK1487" s="16"/>
      <c r="AL1487" s="9">
        <f t="shared" si="330"/>
        <v>409953219.14</v>
      </c>
      <c r="AM1487" s="16"/>
      <c r="AN1487" s="16"/>
      <c r="AO1487" s="16"/>
      <c r="AP1487" s="16"/>
      <c r="AQ1487" s="12" t="e">
        <f>#REF!+#REF!+#REF!</f>
        <v>#REF!</v>
      </c>
      <c r="AR1487" s="12">
        <f t="shared" si="327"/>
        <v>-697931.76</v>
      </c>
      <c r="AS1487" s="12" t="e">
        <f>#REF!-AU1487+#REF!+#REF!</f>
        <v>#REF!</v>
      </c>
      <c r="AT1487" s="12" t="e">
        <f>AS1487-VLOOKUP(A1487,[1]选股结果!$A$2:$BJ$3005,48,FALSE)*0.08</f>
        <v>#REF!</v>
      </c>
      <c r="AU1487" s="12">
        <f t="shared" si="331"/>
        <v>65583047.75</v>
      </c>
      <c r="AV1487" s="12" t="e">
        <f>#REF!+S1487+H1487</f>
        <v>#REF!</v>
      </c>
      <c r="AW1487" s="12" t="e">
        <f t="shared" si="332"/>
        <v>#REF!</v>
      </c>
      <c r="AX1487" s="12" t="e">
        <f t="shared" si="333"/>
        <v>#REF!</v>
      </c>
      <c r="AY1487" s="12" t="e">
        <f t="shared" si="334"/>
        <v>#REF!</v>
      </c>
      <c r="AZ1487" s="12">
        <f t="shared" si="328"/>
        <v>-2428682881.67</v>
      </c>
      <c r="BA1487" s="12">
        <f t="shared" si="329"/>
        <v>450527474.3</v>
      </c>
      <c r="BB1487" s="12" t="e">
        <f t="shared" si="335"/>
        <v>#REF!</v>
      </c>
    </row>
    <row r="1488" spans="1:54">
      <c r="A1488" s="5" t="s">
        <v>3025</v>
      </c>
      <c r="B1488" s="5" t="s">
        <v>3026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336"/>
        <v>2368261531.67</v>
      </c>
      <c r="AF1488" s="9">
        <f t="shared" si="337"/>
        <v>2291528945.28</v>
      </c>
      <c r="AG1488" s="9">
        <f t="shared" si="338"/>
        <v>44960226.6200003</v>
      </c>
      <c r="AH1488" s="9">
        <f t="shared" si="339"/>
        <v>45383024.5600003</v>
      </c>
      <c r="AI1488" s="9">
        <f t="shared" si="340"/>
        <v>47319516.5100003</v>
      </c>
      <c r="AJ1488" s="12" t="e">
        <f>#REF!-A1488</f>
        <v>#REF!</v>
      </c>
      <c r="AK1488" s="16"/>
      <c r="AL1488" s="9">
        <f t="shared" si="330"/>
        <v>142572092.27</v>
      </c>
      <c r="AM1488" s="16"/>
      <c r="AN1488" s="16"/>
      <c r="AO1488" s="16"/>
      <c r="AP1488" s="16"/>
      <c r="AQ1488" s="12" t="e">
        <f>#REF!+#REF!+#REF!</f>
        <v>#REF!</v>
      </c>
      <c r="AR1488" s="12">
        <f t="shared" si="327"/>
        <v>-458648.36</v>
      </c>
      <c r="AS1488" s="12" t="e">
        <f>#REF!-AU1488+#REF!+#REF!</f>
        <v>#REF!</v>
      </c>
      <c r="AT1488" s="12" t="e">
        <f>AS1488-VLOOKUP(A1488,[1]选股结果!$A$2:$BJ$3005,48,FALSE)*0.08</f>
        <v>#REF!</v>
      </c>
      <c r="AU1488" s="12">
        <f t="shared" si="331"/>
        <v>-1936491.95</v>
      </c>
      <c r="AV1488" s="12" t="e">
        <f>#REF!+S1488+H1488</f>
        <v>#REF!</v>
      </c>
      <c r="AW1488" s="12" t="e">
        <f t="shared" si="332"/>
        <v>#REF!</v>
      </c>
      <c r="AX1488" s="12" t="e">
        <f t="shared" si="333"/>
        <v>#REF!</v>
      </c>
      <c r="AY1488" s="12" t="e">
        <f t="shared" si="334"/>
        <v>#REF!</v>
      </c>
      <c r="AZ1488" s="12">
        <f t="shared" si="328"/>
        <v>-2378742519.23</v>
      </c>
      <c r="BA1488" s="12">
        <f t="shared" si="329"/>
        <v>44960226.6200003</v>
      </c>
      <c r="BB1488" s="12" t="e">
        <f t="shared" si="335"/>
        <v>#REF!</v>
      </c>
    </row>
    <row r="1489" spans="1:54">
      <c r="A1489" s="5" t="s">
        <v>3027</v>
      </c>
      <c r="B1489" s="5" t="s">
        <v>3028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336"/>
        <v>2367136571.36</v>
      </c>
      <c r="AF1489" s="9">
        <f t="shared" si="337"/>
        <v>2331798863.88</v>
      </c>
      <c r="AG1489" s="9">
        <f t="shared" si="338"/>
        <v>134917061.32</v>
      </c>
      <c r="AH1489" s="9">
        <f t="shared" si="339"/>
        <v>130074341.13</v>
      </c>
      <c r="AI1489" s="9">
        <f t="shared" si="340"/>
        <v>130074341.13</v>
      </c>
      <c r="AJ1489" s="12" t="e">
        <f>#REF!-A1489</f>
        <v>#REF!</v>
      </c>
      <c r="AK1489" s="16"/>
      <c r="AL1489" s="9">
        <f t="shared" si="330"/>
        <v>61597597.76</v>
      </c>
      <c r="AM1489" s="16"/>
      <c r="AN1489" s="16"/>
      <c r="AO1489" s="16"/>
      <c r="AP1489" s="16"/>
      <c r="AQ1489" s="12" t="e">
        <f>#REF!+#REF!+#REF!</f>
        <v>#REF!</v>
      </c>
      <c r="AR1489" s="12">
        <f t="shared" si="327"/>
        <v>-121179.62</v>
      </c>
      <c r="AS1489" s="12" t="e">
        <f>#REF!-AU1489+#REF!+#REF!</f>
        <v>#REF!</v>
      </c>
      <c r="AT1489" s="12" t="e">
        <f>AS1489-VLOOKUP(A1489,[1]选股结果!$A$2:$BJ$3005,48,FALSE)*0.08</f>
        <v>#REF!</v>
      </c>
      <c r="AU1489" s="12">
        <f t="shared" si="331"/>
        <v>0</v>
      </c>
      <c r="AV1489" s="12" t="e">
        <f>#REF!+S1489+H1489</f>
        <v>#REF!</v>
      </c>
      <c r="AW1489" s="12" t="e">
        <f t="shared" si="332"/>
        <v>#REF!</v>
      </c>
      <c r="AX1489" s="12" t="e">
        <f t="shared" si="333"/>
        <v>#REF!</v>
      </c>
      <c r="AY1489" s="12" t="e">
        <f t="shared" si="334"/>
        <v>#REF!</v>
      </c>
      <c r="AZ1489" s="12">
        <f t="shared" si="328"/>
        <v>-2354807020.2</v>
      </c>
      <c r="BA1489" s="12">
        <f t="shared" si="329"/>
        <v>134917061.32</v>
      </c>
      <c r="BB1489" s="12" t="e">
        <f t="shared" si="335"/>
        <v>#REF!</v>
      </c>
    </row>
    <row r="1490" spans="1:54">
      <c r="A1490" s="5" t="s">
        <v>3029</v>
      </c>
      <c r="B1490" s="5" t="s">
        <v>3030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336"/>
        <v>2366303368.47</v>
      </c>
      <c r="AF1490" s="9">
        <f t="shared" si="337"/>
        <v>2029378850.59</v>
      </c>
      <c r="AG1490" s="9">
        <f t="shared" si="338"/>
        <v>312383713.26</v>
      </c>
      <c r="AH1490" s="9">
        <f t="shared" si="339"/>
        <v>313022314.35</v>
      </c>
      <c r="AI1490" s="9">
        <f t="shared" si="340"/>
        <v>244378469.71</v>
      </c>
      <c r="AJ1490" s="12" t="e">
        <f>#REF!-A1490</f>
        <v>#REF!</v>
      </c>
      <c r="AK1490" s="16"/>
      <c r="AL1490" s="9">
        <f t="shared" si="330"/>
        <v>119733646.6</v>
      </c>
      <c r="AM1490" s="16"/>
      <c r="AN1490" s="16"/>
      <c r="AO1490" s="16"/>
      <c r="AP1490" s="16"/>
      <c r="AQ1490" s="12" t="e">
        <f>#REF!+#REF!+#REF!</f>
        <v>#REF!</v>
      </c>
      <c r="AR1490" s="12">
        <f t="shared" si="327"/>
        <v>-639052.7</v>
      </c>
      <c r="AS1490" s="12" t="e">
        <f>#REF!-AU1490+#REF!+#REF!</f>
        <v>#REF!</v>
      </c>
      <c r="AT1490" s="12" t="e">
        <f>AS1490-VLOOKUP(A1490,[1]选股结果!$A$2:$BJ$3005,48,FALSE)*0.08</f>
        <v>#REF!</v>
      </c>
      <c r="AU1490" s="12">
        <f t="shared" si="331"/>
        <v>68643844.64</v>
      </c>
      <c r="AV1490" s="12" t="e">
        <f>#REF!+S1490+H1490</f>
        <v>#REF!</v>
      </c>
      <c r="AW1490" s="12" t="e">
        <f t="shared" si="332"/>
        <v>#REF!</v>
      </c>
      <c r="AX1490" s="12" t="e">
        <f t="shared" si="333"/>
        <v>#REF!</v>
      </c>
      <c r="AY1490" s="12" t="e">
        <f t="shared" si="334"/>
        <v>#REF!</v>
      </c>
      <c r="AZ1490" s="12">
        <f t="shared" si="328"/>
        <v>-2419381407.84</v>
      </c>
      <c r="BA1490" s="12">
        <f t="shared" si="329"/>
        <v>312383713.26</v>
      </c>
      <c r="BB1490" s="12" t="e">
        <f t="shared" si="335"/>
        <v>#REF!</v>
      </c>
    </row>
    <row r="1491" spans="1:54">
      <c r="A1491" s="5" t="s">
        <v>3031</v>
      </c>
      <c r="B1491" s="5" t="s">
        <v>3032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336"/>
        <v>2364651720.41</v>
      </c>
      <c r="AF1491" s="9">
        <f t="shared" si="337"/>
        <v>2111500081.12</v>
      </c>
      <c r="AG1491" s="9">
        <f t="shared" si="338"/>
        <v>222768568.61</v>
      </c>
      <c r="AH1491" s="9">
        <f t="shared" si="339"/>
        <v>220967553.77</v>
      </c>
      <c r="AI1491" s="9">
        <f t="shared" si="340"/>
        <v>185840812.97</v>
      </c>
      <c r="AJ1491" s="12" t="e">
        <f>#REF!-A1491</f>
        <v>#REF!</v>
      </c>
      <c r="AK1491" s="16"/>
      <c r="AL1491" s="9">
        <f t="shared" si="330"/>
        <v>510821029.14</v>
      </c>
      <c r="AM1491" s="16"/>
      <c r="AN1491" s="16"/>
      <c r="AO1491" s="16"/>
      <c r="AP1491" s="16"/>
      <c r="AQ1491" s="12" t="e">
        <f>#REF!+#REF!+#REF!</f>
        <v>#REF!</v>
      </c>
      <c r="AR1491" s="12">
        <f t="shared" si="327"/>
        <v>-1318893.51</v>
      </c>
      <c r="AS1491" s="12" t="e">
        <f>#REF!-AU1491+#REF!+#REF!</f>
        <v>#REF!</v>
      </c>
      <c r="AT1491" s="12" t="e">
        <f>AS1491-VLOOKUP(A1491,[1]选股结果!$A$2:$BJ$3005,48,FALSE)*0.08</f>
        <v>#REF!</v>
      </c>
      <c r="AU1491" s="12">
        <f t="shared" si="331"/>
        <v>35126740.8</v>
      </c>
      <c r="AV1491" s="12" t="e">
        <f>#REF!+S1491+H1491</f>
        <v>#REF!</v>
      </c>
      <c r="AW1491" s="12" t="e">
        <f t="shared" si="332"/>
        <v>#REF!</v>
      </c>
      <c r="AX1491" s="12" t="e">
        <f t="shared" si="333"/>
        <v>#REF!</v>
      </c>
      <c r="AY1491" s="12" t="e">
        <f t="shared" si="334"/>
        <v>#REF!</v>
      </c>
      <c r="AZ1491" s="12">
        <f t="shared" si="328"/>
        <v>-2378600813.22</v>
      </c>
      <c r="BA1491" s="12">
        <f t="shared" si="329"/>
        <v>222768568.61</v>
      </c>
      <c r="BB1491" s="12" t="e">
        <f t="shared" si="335"/>
        <v>#REF!</v>
      </c>
    </row>
    <row r="1492" spans="1:54">
      <c r="A1492" s="5" t="s">
        <v>3033</v>
      </c>
      <c r="B1492" s="5" t="s">
        <v>3034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336"/>
        <v>2361215506.35</v>
      </c>
      <c r="AF1492" s="9">
        <f t="shared" si="337"/>
        <v>2430737832.8</v>
      </c>
      <c r="AG1492" s="9">
        <f t="shared" si="338"/>
        <v>-11196106.5900003</v>
      </c>
      <c r="AH1492" s="9">
        <f t="shared" si="339"/>
        <v>-4993796.9400003</v>
      </c>
      <c r="AI1492" s="9">
        <f t="shared" si="340"/>
        <v>9062128.8299997</v>
      </c>
      <c r="AJ1492" s="12" t="e">
        <f>#REF!-A1492</f>
        <v>#REF!</v>
      </c>
      <c r="AK1492" s="16"/>
      <c r="AL1492" s="9">
        <f t="shared" si="330"/>
        <v>171670471.16</v>
      </c>
      <c r="AM1492" s="16"/>
      <c r="AN1492" s="16"/>
      <c r="AO1492" s="16"/>
      <c r="AP1492" s="16"/>
      <c r="AQ1492" s="12" t="e">
        <f>#REF!+#REF!+#REF!</f>
        <v>#REF!</v>
      </c>
      <c r="AR1492" s="12">
        <f t="shared" si="327"/>
        <v>-9339818.38</v>
      </c>
      <c r="AS1492" s="12" t="e">
        <f>#REF!-AU1492+#REF!+#REF!</f>
        <v>#REF!</v>
      </c>
      <c r="AT1492" s="12" t="e">
        <f>AS1492-VLOOKUP(A1492,[1]选股结果!$A$2:$BJ$3005,48,FALSE)*0.08</f>
        <v>#REF!</v>
      </c>
      <c r="AU1492" s="12">
        <f t="shared" si="331"/>
        <v>-14055925.77</v>
      </c>
      <c r="AV1492" s="12" t="e">
        <f>#REF!+S1492+H1492</f>
        <v>#REF!</v>
      </c>
      <c r="AW1492" s="12" t="e">
        <f t="shared" si="332"/>
        <v>#REF!</v>
      </c>
      <c r="AX1492" s="12" t="e">
        <f t="shared" si="333"/>
        <v>#REF!</v>
      </c>
      <c r="AY1492" s="12" t="e">
        <f t="shared" si="334"/>
        <v>#REF!</v>
      </c>
      <c r="AZ1492" s="12">
        <f t="shared" si="328"/>
        <v>-2388864040.84</v>
      </c>
      <c r="BA1492" s="12">
        <f t="shared" si="329"/>
        <v>-11196106.5900003</v>
      </c>
      <c r="BB1492" s="12" t="e">
        <f t="shared" si="335"/>
        <v>#REF!</v>
      </c>
    </row>
    <row r="1493" spans="1:54">
      <c r="A1493" s="5" t="s">
        <v>3035</v>
      </c>
      <c r="B1493" s="5" t="s">
        <v>3036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336"/>
        <v>2357902315.57</v>
      </c>
      <c r="AF1493" s="9">
        <f t="shared" si="337"/>
        <v>2190430165.12</v>
      </c>
      <c r="AG1493" s="9">
        <f t="shared" si="338"/>
        <v>134240165.69</v>
      </c>
      <c r="AH1493" s="9">
        <f t="shared" si="339"/>
        <v>134930063.55</v>
      </c>
      <c r="AI1493" s="9">
        <f t="shared" si="340"/>
        <v>124980385.72</v>
      </c>
      <c r="AJ1493" s="12" t="e">
        <f>#REF!-A1493</f>
        <v>#REF!</v>
      </c>
      <c r="AK1493" s="16"/>
      <c r="AL1493" s="9">
        <f t="shared" si="330"/>
        <v>326000890.06</v>
      </c>
      <c r="AM1493" s="16"/>
      <c r="AN1493" s="16"/>
      <c r="AO1493" s="16"/>
      <c r="AP1493" s="16"/>
      <c r="AQ1493" s="12" t="e">
        <f>#REF!+#REF!+#REF!</f>
        <v>#REF!</v>
      </c>
      <c r="AR1493" s="12">
        <f t="shared" si="327"/>
        <v>-1504089.54</v>
      </c>
      <c r="AS1493" s="12" t="e">
        <f>#REF!-AU1493+#REF!+#REF!</f>
        <v>#REF!</v>
      </c>
      <c r="AT1493" s="12" t="e">
        <f>AS1493-VLOOKUP(A1493,[1]选股结果!$A$2:$BJ$3005,48,FALSE)*0.08</f>
        <v>#REF!</v>
      </c>
      <c r="AU1493" s="12">
        <f t="shared" si="331"/>
        <v>9949677.83000001</v>
      </c>
      <c r="AV1493" s="12" t="e">
        <f>#REF!+S1493+H1493</f>
        <v>#REF!</v>
      </c>
      <c r="AW1493" s="12" t="e">
        <f t="shared" si="332"/>
        <v>#REF!</v>
      </c>
      <c r="AX1493" s="12" t="e">
        <f t="shared" si="333"/>
        <v>#REF!</v>
      </c>
      <c r="AY1493" s="12" t="e">
        <f t="shared" si="334"/>
        <v>#REF!</v>
      </c>
      <c r="AZ1493" s="12">
        <f t="shared" si="328"/>
        <v>-2345517848.15</v>
      </c>
      <c r="BA1493" s="12">
        <f t="shared" si="329"/>
        <v>134240165.69</v>
      </c>
      <c r="BB1493" s="12" t="e">
        <f t="shared" si="335"/>
        <v>#REF!</v>
      </c>
    </row>
    <row r="1494" spans="1:54">
      <c r="A1494" s="5" t="s">
        <v>3037</v>
      </c>
      <c r="B1494" s="5" t="s">
        <v>3038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336"/>
        <v>2356790324.82</v>
      </c>
      <c r="AF1494" s="9">
        <f t="shared" si="337"/>
        <v>2332840989.92</v>
      </c>
      <c r="AG1494" s="9">
        <f t="shared" si="338"/>
        <v>4192438.2500001</v>
      </c>
      <c r="AH1494" s="9">
        <f t="shared" si="339"/>
        <v>302825.310000101</v>
      </c>
      <c r="AI1494" s="9">
        <f t="shared" si="340"/>
        <v>-27927567.3699999</v>
      </c>
      <c r="AJ1494" s="12" t="e">
        <f>#REF!-A1494</f>
        <v>#REF!</v>
      </c>
      <c r="AK1494" s="16"/>
      <c r="AL1494" s="9">
        <f t="shared" si="330"/>
        <v>430758307.07</v>
      </c>
      <c r="AM1494" s="16"/>
      <c r="AN1494" s="16"/>
      <c r="AO1494" s="16"/>
      <c r="AP1494" s="16"/>
      <c r="AQ1494" s="12" t="e">
        <f>#REF!+#REF!+#REF!</f>
        <v>#REF!</v>
      </c>
      <c r="AR1494" s="12">
        <f t="shared" si="327"/>
        <v>-5308277.67</v>
      </c>
      <c r="AS1494" s="12" t="e">
        <f>#REF!-AU1494+#REF!+#REF!</f>
        <v>#REF!</v>
      </c>
      <c r="AT1494" s="12" t="e">
        <f>AS1494-VLOOKUP(A1494,[1]选股结果!$A$2:$BJ$3005,48,FALSE)*0.08</f>
        <v>#REF!</v>
      </c>
      <c r="AU1494" s="12">
        <f t="shared" si="331"/>
        <v>28230392.68</v>
      </c>
      <c r="AV1494" s="12" t="e">
        <f>#REF!+S1494+H1494</f>
        <v>#REF!</v>
      </c>
      <c r="AW1494" s="12" t="e">
        <f t="shared" si="332"/>
        <v>#REF!</v>
      </c>
      <c r="AX1494" s="12" t="e">
        <f t="shared" si="333"/>
        <v>#REF!</v>
      </c>
      <c r="AY1494" s="12" t="e">
        <f t="shared" si="334"/>
        <v>#REF!</v>
      </c>
      <c r="AZ1494" s="12">
        <f t="shared" si="328"/>
        <v>-2438313982.79</v>
      </c>
      <c r="BA1494" s="12">
        <f t="shared" si="329"/>
        <v>4192438.2500001</v>
      </c>
      <c r="BB1494" s="12" t="e">
        <f t="shared" si="335"/>
        <v>#REF!</v>
      </c>
    </row>
    <row r="1495" spans="1:54">
      <c r="A1495" s="5" t="s">
        <v>3039</v>
      </c>
      <c r="B1495" s="5" t="s">
        <v>3040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336"/>
        <v>2351945513.23</v>
      </c>
      <c r="AF1495" s="9">
        <f t="shared" si="337"/>
        <v>2116131409.8</v>
      </c>
      <c r="AG1495" s="9">
        <f t="shared" si="338"/>
        <v>292130651.52</v>
      </c>
      <c r="AH1495" s="9">
        <f t="shared" si="339"/>
        <v>299660489.21</v>
      </c>
      <c r="AI1495" s="9">
        <f t="shared" si="340"/>
        <v>275305790.57</v>
      </c>
      <c r="AJ1495" s="12" t="e">
        <f>#REF!-A1495</f>
        <v>#REF!</v>
      </c>
      <c r="AK1495" s="16"/>
      <c r="AL1495" s="9">
        <f t="shared" si="330"/>
        <v>229274022.99</v>
      </c>
      <c r="AM1495" s="16"/>
      <c r="AN1495" s="16"/>
      <c r="AO1495" s="16"/>
      <c r="AP1495" s="16"/>
      <c r="AQ1495" s="12" t="e">
        <f>#REF!+#REF!+#REF!</f>
        <v>#REF!</v>
      </c>
      <c r="AR1495" s="12">
        <f t="shared" si="327"/>
        <v>-8281650.22</v>
      </c>
      <c r="AS1495" s="12" t="e">
        <f>#REF!-AU1495+#REF!+#REF!</f>
        <v>#REF!</v>
      </c>
      <c r="AT1495" s="12" t="e">
        <f>AS1495-VLOOKUP(A1495,[1]选股结果!$A$2:$BJ$3005,48,FALSE)*0.08</f>
        <v>#REF!</v>
      </c>
      <c r="AU1495" s="12">
        <f t="shared" si="331"/>
        <v>24354698.64</v>
      </c>
      <c r="AV1495" s="12" t="e">
        <f>#REF!+S1495+H1495</f>
        <v>#REF!</v>
      </c>
      <c r="AW1495" s="12" t="e">
        <f t="shared" si="332"/>
        <v>#REF!</v>
      </c>
      <c r="AX1495" s="12" t="e">
        <f t="shared" si="333"/>
        <v>#REF!</v>
      </c>
      <c r="AY1495" s="12" t="e">
        <f t="shared" si="334"/>
        <v>#REF!</v>
      </c>
      <c r="AZ1495" s="12">
        <f t="shared" si="328"/>
        <v>-2410003225.29</v>
      </c>
      <c r="BA1495" s="12">
        <f t="shared" si="329"/>
        <v>292130651.52</v>
      </c>
      <c r="BB1495" s="12" t="e">
        <f t="shared" si="335"/>
        <v>#REF!</v>
      </c>
    </row>
    <row r="1496" spans="1:54">
      <c r="A1496" s="5" t="s">
        <v>3041</v>
      </c>
      <c r="B1496" s="5" t="s">
        <v>3042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336"/>
        <v>2351691795.01</v>
      </c>
      <c r="AF1496" s="9">
        <f t="shared" si="337"/>
        <v>2342997089.19</v>
      </c>
      <c r="AG1496" s="9">
        <f t="shared" si="338"/>
        <v>20932443.5200006</v>
      </c>
      <c r="AH1496" s="9">
        <f t="shared" si="339"/>
        <v>23197888.5100006</v>
      </c>
      <c r="AI1496" s="9">
        <f t="shared" si="340"/>
        <v>13154617.7200006</v>
      </c>
      <c r="AJ1496" s="12" t="e">
        <f>#REF!-A1496</f>
        <v>#REF!</v>
      </c>
      <c r="AK1496" s="16"/>
      <c r="AL1496" s="9">
        <f t="shared" si="330"/>
        <v>555104982.9</v>
      </c>
      <c r="AM1496" s="16"/>
      <c r="AN1496" s="16"/>
      <c r="AO1496" s="16"/>
      <c r="AP1496" s="16"/>
      <c r="AQ1496" s="12" t="e">
        <f>#REF!+#REF!+#REF!</f>
        <v>#REF!</v>
      </c>
      <c r="AR1496" s="12">
        <f t="shared" si="327"/>
        <v>-2405210.21</v>
      </c>
      <c r="AS1496" s="12" t="e">
        <f>#REF!-AU1496+#REF!+#REF!</f>
        <v>#REF!</v>
      </c>
      <c r="AT1496" s="12" t="e">
        <f>AS1496-VLOOKUP(A1496,[1]选股结果!$A$2:$BJ$3005,48,FALSE)*0.08</f>
        <v>#REF!</v>
      </c>
      <c r="AU1496" s="12">
        <f t="shared" si="331"/>
        <v>10043270.79</v>
      </c>
      <c r="AV1496" s="12" t="e">
        <f>#REF!+S1496+H1496</f>
        <v>#REF!</v>
      </c>
      <c r="AW1496" s="12" t="e">
        <f t="shared" si="332"/>
        <v>#REF!</v>
      </c>
      <c r="AX1496" s="12" t="e">
        <f t="shared" si="333"/>
        <v>#REF!</v>
      </c>
      <c r="AY1496" s="12" t="e">
        <f t="shared" si="334"/>
        <v>#REF!</v>
      </c>
      <c r="AZ1496" s="12">
        <f t="shared" si="328"/>
        <v>-2371259968.26</v>
      </c>
      <c r="BA1496" s="12">
        <f t="shared" si="329"/>
        <v>20932443.5200006</v>
      </c>
      <c r="BB1496" s="12" t="e">
        <f t="shared" si="335"/>
        <v>#REF!</v>
      </c>
    </row>
    <row r="1497" spans="1:54">
      <c r="A1497" s="5" t="s">
        <v>3043</v>
      </c>
      <c r="B1497" s="5" t="s">
        <v>3044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336"/>
        <v>2349968312</v>
      </c>
      <c r="AF1497" s="9">
        <f t="shared" si="337"/>
        <v>2075932635</v>
      </c>
      <c r="AG1497" s="9">
        <f t="shared" si="338"/>
        <v>264161817.27</v>
      </c>
      <c r="AH1497" s="9">
        <f t="shared" si="339"/>
        <v>264699826</v>
      </c>
      <c r="AI1497" s="9">
        <f t="shared" si="340"/>
        <v>211470262.38</v>
      </c>
      <c r="AJ1497" s="12" t="e">
        <f>#REF!-A1497</f>
        <v>#REF!</v>
      </c>
      <c r="AK1497" s="16"/>
      <c r="AL1497" s="9">
        <f t="shared" si="330"/>
        <v>344858397.73</v>
      </c>
      <c r="AM1497" s="16"/>
      <c r="AN1497" s="16"/>
      <c r="AO1497" s="16"/>
      <c r="AP1497" s="16"/>
      <c r="AQ1497" s="12" t="e">
        <f>#REF!+#REF!+#REF!</f>
        <v>#REF!</v>
      </c>
      <c r="AR1497" s="12">
        <f t="shared" si="327"/>
        <v>-1595319.47</v>
      </c>
      <c r="AS1497" s="12" t="e">
        <f>#REF!-AU1497+#REF!+#REF!</f>
        <v>#REF!</v>
      </c>
      <c r="AT1497" s="12" t="e">
        <f>AS1497-VLOOKUP(A1497,[1]选股结果!$A$2:$BJ$3005,48,FALSE)*0.08</f>
        <v>#REF!</v>
      </c>
      <c r="AU1497" s="12">
        <f t="shared" si="331"/>
        <v>53229563.62</v>
      </c>
      <c r="AV1497" s="12" t="e">
        <f>#REF!+S1497+H1497</f>
        <v>#REF!</v>
      </c>
      <c r="AW1497" s="12" t="e">
        <f t="shared" si="332"/>
        <v>#REF!</v>
      </c>
      <c r="AX1497" s="12" t="e">
        <f t="shared" si="333"/>
        <v>#REF!</v>
      </c>
      <c r="AY1497" s="12" t="e">
        <f t="shared" si="334"/>
        <v>#REF!</v>
      </c>
      <c r="AZ1497" s="12">
        <f t="shared" si="328"/>
        <v>-2445373010.86</v>
      </c>
      <c r="BA1497" s="12">
        <f t="shared" si="329"/>
        <v>264161817.27</v>
      </c>
      <c r="BB1497" s="12" t="e">
        <f t="shared" si="335"/>
        <v>#REF!</v>
      </c>
    </row>
    <row r="1498" spans="1:54">
      <c r="A1498" s="5" t="s">
        <v>3045</v>
      </c>
      <c r="B1498" s="5" t="s">
        <v>3046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336"/>
        <v>2347602419.57</v>
      </c>
      <c r="AF1498" s="9">
        <f t="shared" si="337"/>
        <v>1913238247.71</v>
      </c>
      <c r="AG1498" s="9">
        <f t="shared" si="338"/>
        <v>452252905.35</v>
      </c>
      <c r="AH1498" s="9">
        <f t="shared" si="339"/>
        <v>454762503.39</v>
      </c>
      <c r="AI1498" s="9">
        <f t="shared" si="340"/>
        <v>433502474.98</v>
      </c>
      <c r="AJ1498" s="12" t="e">
        <f>#REF!-A1498</f>
        <v>#REF!</v>
      </c>
      <c r="AK1498" s="16"/>
      <c r="AL1498" s="9">
        <f t="shared" si="330"/>
        <v>76077199.96</v>
      </c>
      <c r="AM1498" s="16"/>
      <c r="AN1498" s="16"/>
      <c r="AO1498" s="16"/>
      <c r="AP1498" s="16"/>
      <c r="AQ1498" s="12" t="e">
        <f>#REF!+#REF!+#REF!</f>
        <v>#REF!</v>
      </c>
      <c r="AR1498" s="12">
        <f t="shared" si="327"/>
        <v>-2509598.04</v>
      </c>
      <c r="AS1498" s="12" t="e">
        <f>#REF!-AU1498+#REF!+#REF!</f>
        <v>#REF!</v>
      </c>
      <c r="AT1498" s="12" t="e">
        <f>AS1498-VLOOKUP(A1498,[1]选股结果!$A$2:$BJ$3005,48,FALSE)*0.08</f>
        <v>#REF!</v>
      </c>
      <c r="AU1498" s="12">
        <f t="shared" si="331"/>
        <v>21260028.41</v>
      </c>
      <c r="AV1498" s="12" t="e">
        <f>#REF!+S1498+H1498</f>
        <v>#REF!</v>
      </c>
      <c r="AW1498" s="12" t="e">
        <f t="shared" si="332"/>
        <v>#REF!</v>
      </c>
      <c r="AX1498" s="12" t="e">
        <f t="shared" si="333"/>
        <v>#REF!</v>
      </c>
      <c r="AY1498" s="12" t="e">
        <f t="shared" si="334"/>
        <v>#REF!</v>
      </c>
      <c r="AZ1498" s="12">
        <f t="shared" si="328"/>
        <v>-2407074447.74</v>
      </c>
      <c r="BA1498" s="12">
        <f t="shared" si="329"/>
        <v>452252905.35</v>
      </c>
      <c r="BB1498" s="12" t="e">
        <f t="shared" si="335"/>
        <v>#REF!</v>
      </c>
    </row>
    <row r="1499" spans="1:54">
      <c r="A1499" s="5" t="s">
        <v>3047</v>
      </c>
      <c r="B1499" s="5" t="s">
        <v>3048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336"/>
        <v>2340769531.37</v>
      </c>
      <c r="AF1499" s="9">
        <f t="shared" si="337"/>
        <v>2168472142.46</v>
      </c>
      <c r="AG1499" s="9">
        <f t="shared" si="338"/>
        <v>168691463.99</v>
      </c>
      <c r="AH1499" s="9">
        <f t="shared" si="339"/>
        <v>168030236.2</v>
      </c>
      <c r="AI1499" s="9">
        <f t="shared" si="340"/>
        <v>121682873.26</v>
      </c>
      <c r="AJ1499" s="12" t="e">
        <f>#REF!-A1499</f>
        <v>#REF!</v>
      </c>
      <c r="AK1499" s="16"/>
      <c r="AL1499" s="9">
        <f t="shared" si="330"/>
        <v>129357359.26</v>
      </c>
      <c r="AM1499" s="16"/>
      <c r="AN1499" s="16"/>
      <c r="AO1499" s="16"/>
      <c r="AP1499" s="16"/>
      <c r="AQ1499" s="12" t="e">
        <f>#REF!+#REF!+#REF!</f>
        <v>#REF!</v>
      </c>
      <c r="AR1499" s="12">
        <f t="shared" si="327"/>
        <v>-95308.71</v>
      </c>
      <c r="AS1499" s="12" t="e">
        <f>#REF!-AU1499+#REF!+#REF!</f>
        <v>#REF!</v>
      </c>
      <c r="AT1499" s="12" t="e">
        <f>AS1499-VLOOKUP(A1499,[1]选股结果!$A$2:$BJ$3005,48,FALSE)*0.08</f>
        <v>#REF!</v>
      </c>
      <c r="AU1499" s="12">
        <f t="shared" si="331"/>
        <v>46347362.94</v>
      </c>
      <c r="AV1499" s="12" t="e">
        <f>#REF!+S1499+H1499</f>
        <v>#REF!</v>
      </c>
      <c r="AW1499" s="12" t="e">
        <f t="shared" si="332"/>
        <v>#REF!</v>
      </c>
      <c r="AX1499" s="12" t="e">
        <f t="shared" si="333"/>
        <v>#REF!</v>
      </c>
      <c r="AY1499" s="12" t="e">
        <f t="shared" si="334"/>
        <v>#REF!</v>
      </c>
      <c r="AZ1499" s="12">
        <f t="shared" si="328"/>
        <v>-2408974628.96</v>
      </c>
      <c r="BA1499" s="12">
        <f t="shared" si="329"/>
        <v>168691463.99</v>
      </c>
      <c r="BB1499" s="12" t="e">
        <f t="shared" si="335"/>
        <v>#REF!</v>
      </c>
    </row>
    <row r="1500" spans="1:54">
      <c r="A1500" s="5" t="s">
        <v>3049</v>
      </c>
      <c r="B1500" s="5" t="s">
        <v>3050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336"/>
        <v>2335533878.22</v>
      </c>
      <c r="AF1500" s="9">
        <f t="shared" si="337"/>
        <v>2341878722.45</v>
      </c>
      <c r="AG1500" s="9">
        <f t="shared" si="338"/>
        <v>-35318726.73</v>
      </c>
      <c r="AH1500" s="9">
        <f t="shared" si="339"/>
        <v>-40494177.6</v>
      </c>
      <c r="AI1500" s="9">
        <f t="shared" si="340"/>
        <v>-46507088.66</v>
      </c>
      <c r="AJ1500" s="12" t="e">
        <f>#REF!-A1500</f>
        <v>#REF!</v>
      </c>
      <c r="AK1500" s="16"/>
      <c r="AL1500" s="9">
        <f t="shared" si="330"/>
        <v>63204992.49</v>
      </c>
      <c r="AM1500" s="16"/>
      <c r="AN1500" s="16"/>
      <c r="AO1500" s="16"/>
      <c r="AP1500" s="16"/>
      <c r="AQ1500" s="12" t="e">
        <f>#REF!+#REF!+#REF!</f>
        <v>#REF!</v>
      </c>
      <c r="AR1500" s="12">
        <f t="shared" si="327"/>
        <v>-1174747.26</v>
      </c>
      <c r="AS1500" s="12" t="e">
        <f>#REF!-AU1500+#REF!+#REF!</f>
        <v>#REF!</v>
      </c>
      <c r="AT1500" s="12" t="e">
        <f>AS1500-VLOOKUP(A1500,[1]选股结果!$A$2:$BJ$3005,48,FALSE)*0.08</f>
        <v>#REF!</v>
      </c>
      <c r="AU1500" s="12">
        <f t="shared" si="331"/>
        <v>6012911.05999999</v>
      </c>
      <c r="AV1500" s="12" t="e">
        <f>#REF!+S1500+H1500</f>
        <v>#REF!</v>
      </c>
      <c r="AW1500" s="12" t="e">
        <f t="shared" si="332"/>
        <v>#REF!</v>
      </c>
      <c r="AX1500" s="12" t="e">
        <f t="shared" si="333"/>
        <v>#REF!</v>
      </c>
      <c r="AY1500" s="12" t="e">
        <f t="shared" si="334"/>
        <v>#REF!</v>
      </c>
      <c r="AZ1500" s="12">
        <f t="shared" si="328"/>
        <v>-2352176373.99</v>
      </c>
      <c r="BA1500" s="12">
        <f t="shared" si="329"/>
        <v>-35318726.73</v>
      </c>
      <c r="BB1500" s="12" t="e">
        <f t="shared" si="335"/>
        <v>#REF!</v>
      </c>
    </row>
    <row r="1501" spans="1:54">
      <c r="A1501" s="5" t="s">
        <v>3051</v>
      </c>
      <c r="B1501" s="5" t="s">
        <v>3052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336"/>
        <v>2328363220.21</v>
      </c>
      <c r="AF1501" s="9">
        <f t="shared" si="337"/>
        <v>1964955779.1</v>
      </c>
      <c r="AG1501" s="9">
        <f t="shared" si="338"/>
        <v>376229186.58</v>
      </c>
      <c r="AH1501" s="9">
        <f t="shared" si="339"/>
        <v>379262650.95</v>
      </c>
      <c r="AI1501" s="9">
        <f t="shared" si="340"/>
        <v>324665691.3</v>
      </c>
      <c r="AJ1501" s="12" t="e">
        <f>#REF!-A1501</f>
        <v>#REF!</v>
      </c>
      <c r="AK1501" s="16"/>
      <c r="AL1501" s="9">
        <f t="shared" si="330"/>
        <v>77809310.67</v>
      </c>
      <c r="AM1501" s="16"/>
      <c r="AN1501" s="16"/>
      <c r="AO1501" s="16"/>
      <c r="AP1501" s="16"/>
      <c r="AQ1501" s="12" t="e">
        <f>#REF!+#REF!+#REF!</f>
        <v>#REF!</v>
      </c>
      <c r="AR1501" s="12">
        <f t="shared" si="327"/>
        <v>-3273992.95</v>
      </c>
      <c r="AS1501" s="12" t="e">
        <f>#REF!-AU1501+#REF!+#REF!</f>
        <v>#REF!</v>
      </c>
      <c r="AT1501" s="12" t="e">
        <f>AS1501-VLOOKUP(A1501,[1]选股结果!$A$2:$BJ$3005,48,FALSE)*0.08</f>
        <v>#REF!</v>
      </c>
      <c r="AU1501" s="12">
        <f t="shared" si="331"/>
        <v>54596959.65</v>
      </c>
      <c r="AV1501" s="12" t="e">
        <f>#REF!+S1501+H1501</f>
        <v>#REF!</v>
      </c>
      <c r="AW1501" s="12" t="e">
        <f t="shared" si="332"/>
        <v>#REF!</v>
      </c>
      <c r="AX1501" s="12" t="e">
        <f t="shared" si="333"/>
        <v>#REF!</v>
      </c>
      <c r="AY1501" s="12" t="e">
        <f t="shared" si="334"/>
        <v>#REF!</v>
      </c>
      <c r="AZ1501" s="12">
        <f t="shared" si="328"/>
        <v>-2359882221.77</v>
      </c>
      <c r="BA1501" s="12">
        <f t="shared" si="329"/>
        <v>376229186.58</v>
      </c>
      <c r="BB1501" s="12" t="e">
        <f t="shared" si="335"/>
        <v>#REF!</v>
      </c>
    </row>
    <row r="1502" spans="1:54">
      <c r="A1502" s="5" t="s">
        <v>3053</v>
      </c>
      <c r="B1502" s="5" t="s">
        <v>3054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336"/>
        <v>2327702779.54</v>
      </c>
      <c r="AF1502" s="9">
        <f t="shared" si="337"/>
        <v>2071765123.3</v>
      </c>
      <c r="AG1502" s="9">
        <f t="shared" si="338"/>
        <v>262263971.53</v>
      </c>
      <c r="AH1502" s="9">
        <f t="shared" si="339"/>
        <v>258183421.05</v>
      </c>
      <c r="AI1502" s="9">
        <f t="shared" si="340"/>
        <v>242859637.57</v>
      </c>
      <c r="AJ1502" s="12" t="e">
        <f>#REF!-A1502</f>
        <v>#REF!</v>
      </c>
      <c r="AK1502" s="16"/>
      <c r="AL1502" s="9">
        <f t="shared" si="330"/>
        <v>216376900.16</v>
      </c>
      <c r="AM1502" s="16"/>
      <c r="AN1502" s="16"/>
      <c r="AO1502" s="16"/>
      <c r="AP1502" s="16"/>
      <c r="AQ1502" s="12" t="e">
        <f>#REF!+#REF!+#REF!</f>
        <v>#REF!</v>
      </c>
      <c r="AR1502" s="12">
        <f t="shared" si="327"/>
        <v>-1737464.16</v>
      </c>
      <c r="AS1502" s="12" t="e">
        <f>#REF!-AU1502+#REF!+#REF!</f>
        <v>#REF!</v>
      </c>
      <c r="AT1502" s="12" t="e">
        <f>AS1502-VLOOKUP(A1502,[1]选股结果!$A$2:$BJ$3005,48,FALSE)*0.08</f>
        <v>#REF!</v>
      </c>
      <c r="AU1502" s="12">
        <f t="shared" si="331"/>
        <v>15323783.48</v>
      </c>
      <c r="AV1502" s="12" t="e">
        <f>#REF!+S1502+H1502</f>
        <v>#REF!</v>
      </c>
      <c r="AW1502" s="12" t="e">
        <f t="shared" si="332"/>
        <v>#REF!</v>
      </c>
      <c r="AX1502" s="12" t="e">
        <f t="shared" si="333"/>
        <v>#REF!</v>
      </c>
      <c r="AY1502" s="12" t="e">
        <f t="shared" si="334"/>
        <v>#REF!</v>
      </c>
      <c r="AZ1502" s="12">
        <f t="shared" si="328"/>
        <v>-2356838173.69</v>
      </c>
      <c r="BA1502" s="12">
        <f t="shared" si="329"/>
        <v>262263971.53</v>
      </c>
      <c r="BB1502" s="12" t="e">
        <f t="shared" si="335"/>
        <v>#REF!</v>
      </c>
    </row>
    <row r="1503" spans="1:54">
      <c r="A1503" s="5" t="s">
        <v>3055</v>
      </c>
      <c r="B1503" s="5" t="s">
        <v>3056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336"/>
        <v>2327252559.38</v>
      </c>
      <c r="AF1503" s="9">
        <f t="shared" si="337"/>
        <v>2019187549.55</v>
      </c>
      <c r="AG1503" s="9">
        <f t="shared" si="338"/>
        <v>332680627.45</v>
      </c>
      <c r="AH1503" s="9">
        <f t="shared" si="339"/>
        <v>331543539.78</v>
      </c>
      <c r="AI1503" s="9">
        <f t="shared" si="340"/>
        <v>262403386.38</v>
      </c>
      <c r="AJ1503" s="12" t="e">
        <f>#REF!-A1503</f>
        <v>#REF!</v>
      </c>
      <c r="AK1503" s="16"/>
      <c r="AL1503" s="9">
        <f t="shared" si="330"/>
        <v>282627433.42</v>
      </c>
      <c r="AM1503" s="16"/>
      <c r="AN1503" s="16"/>
      <c r="AO1503" s="16"/>
      <c r="AP1503" s="16"/>
      <c r="AQ1503" s="12" t="e">
        <f>#REF!+#REF!+#REF!</f>
        <v>#REF!</v>
      </c>
      <c r="AR1503" s="12">
        <f t="shared" si="327"/>
        <v>-469504.8</v>
      </c>
      <c r="AS1503" s="12" t="e">
        <f>#REF!-AU1503+#REF!+#REF!</f>
        <v>#REF!</v>
      </c>
      <c r="AT1503" s="12" t="e">
        <f>AS1503-VLOOKUP(A1503,[1]选股结果!$A$2:$BJ$3005,48,FALSE)*0.08</f>
        <v>#REF!</v>
      </c>
      <c r="AU1503" s="12">
        <f t="shared" si="331"/>
        <v>69140153.4</v>
      </c>
      <c r="AV1503" s="12" t="e">
        <f>#REF!+S1503+H1503</f>
        <v>#REF!</v>
      </c>
      <c r="AW1503" s="12" t="e">
        <f t="shared" si="332"/>
        <v>#REF!</v>
      </c>
      <c r="AX1503" s="12" t="e">
        <f t="shared" si="333"/>
        <v>#REF!</v>
      </c>
      <c r="AY1503" s="12" t="e">
        <f t="shared" si="334"/>
        <v>#REF!</v>
      </c>
      <c r="AZ1503" s="12">
        <f t="shared" si="328"/>
        <v>-2394713004.99</v>
      </c>
      <c r="BA1503" s="12">
        <f t="shared" si="329"/>
        <v>332680627.45</v>
      </c>
      <c r="BB1503" s="12" t="e">
        <f t="shared" si="335"/>
        <v>#REF!</v>
      </c>
    </row>
    <row r="1504" spans="1:54">
      <c r="A1504" s="5" t="s">
        <v>3057</v>
      </c>
      <c r="B1504" s="5" t="s">
        <v>3058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336"/>
        <v>2322505013.03</v>
      </c>
      <c r="AF1504" s="9">
        <f t="shared" si="337"/>
        <v>2073795674.14</v>
      </c>
      <c r="AG1504" s="9">
        <f t="shared" si="338"/>
        <v>282413851</v>
      </c>
      <c r="AH1504" s="9">
        <f t="shared" si="339"/>
        <v>282985331.24</v>
      </c>
      <c r="AI1504" s="9">
        <f t="shared" si="340"/>
        <v>217845694.26</v>
      </c>
      <c r="AJ1504" s="12" t="e">
        <f>#REF!-A1504</f>
        <v>#REF!</v>
      </c>
      <c r="AK1504" s="16"/>
      <c r="AL1504" s="9">
        <f t="shared" si="330"/>
        <v>199335991.27</v>
      </c>
      <c r="AM1504" s="16"/>
      <c r="AN1504" s="16"/>
      <c r="AO1504" s="16"/>
      <c r="AP1504" s="16"/>
      <c r="AQ1504" s="12" t="e">
        <f>#REF!+#REF!+#REF!</f>
        <v>#REF!</v>
      </c>
      <c r="AR1504" s="12">
        <f t="shared" si="327"/>
        <v>-1729351.64</v>
      </c>
      <c r="AS1504" s="12" t="e">
        <f>#REF!-AU1504+#REF!+#REF!</f>
        <v>#REF!</v>
      </c>
      <c r="AT1504" s="12" t="e">
        <f>AS1504-VLOOKUP(A1504,[1]选股结果!$A$2:$BJ$3005,48,FALSE)*0.08</f>
        <v>#REF!</v>
      </c>
      <c r="AU1504" s="12">
        <f t="shared" si="331"/>
        <v>65139636.98</v>
      </c>
      <c r="AV1504" s="12" t="e">
        <f>#REF!+S1504+H1504</f>
        <v>#REF!</v>
      </c>
      <c r="AW1504" s="12" t="e">
        <f t="shared" si="332"/>
        <v>#REF!</v>
      </c>
      <c r="AX1504" s="12" t="e">
        <f t="shared" si="333"/>
        <v>#REF!</v>
      </c>
      <c r="AY1504" s="12" t="e">
        <f t="shared" si="334"/>
        <v>#REF!</v>
      </c>
      <c r="AZ1504" s="12">
        <f t="shared" si="328"/>
        <v>-2393406688.42</v>
      </c>
      <c r="BA1504" s="12">
        <f t="shared" si="329"/>
        <v>282413851</v>
      </c>
      <c r="BB1504" s="12" t="e">
        <f t="shared" si="335"/>
        <v>#REF!</v>
      </c>
    </row>
    <row r="1505" spans="1:54">
      <c r="A1505" s="5" t="s">
        <v>3059</v>
      </c>
      <c r="B1505" s="5" t="s">
        <v>3060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336"/>
        <v>2322087599.59</v>
      </c>
      <c r="AF1505" s="9">
        <f t="shared" si="337"/>
        <v>2554722271.99</v>
      </c>
      <c r="AG1505" s="9">
        <f t="shared" si="338"/>
        <v>-312836218.58</v>
      </c>
      <c r="AH1505" s="9">
        <f t="shared" si="339"/>
        <v>-107502836.84</v>
      </c>
      <c r="AI1505" s="9">
        <f t="shared" si="340"/>
        <v>-117821417.67</v>
      </c>
      <c r="AJ1505" s="12" t="e">
        <f>#REF!-A1505</f>
        <v>#REF!</v>
      </c>
      <c r="AK1505" s="16"/>
      <c r="AL1505" s="9">
        <f t="shared" si="330"/>
        <v>52253171.18</v>
      </c>
      <c r="AM1505" s="16"/>
      <c r="AN1505" s="16"/>
      <c r="AO1505" s="16"/>
      <c r="AP1505" s="16"/>
      <c r="AQ1505" s="12" t="e">
        <f>#REF!+#REF!+#REF!</f>
        <v>#REF!</v>
      </c>
      <c r="AR1505" s="12">
        <f t="shared" si="327"/>
        <v>-209147041.56</v>
      </c>
      <c r="AS1505" s="12" t="e">
        <f>#REF!-AU1505+#REF!+#REF!</f>
        <v>#REF!</v>
      </c>
      <c r="AT1505" s="12" t="e">
        <f>AS1505-VLOOKUP(A1505,[1]选股结果!$A$2:$BJ$3005,48,FALSE)*0.08</f>
        <v>#REF!</v>
      </c>
      <c r="AU1505" s="12">
        <f t="shared" si="331"/>
        <v>10318580.83</v>
      </c>
      <c r="AV1505" s="12" t="e">
        <f>#REF!+S1505+H1505</f>
        <v>#REF!</v>
      </c>
      <c r="AW1505" s="12" t="e">
        <f t="shared" si="332"/>
        <v>#REF!</v>
      </c>
      <c r="AX1505" s="12" t="e">
        <f t="shared" si="333"/>
        <v>#REF!</v>
      </c>
      <c r="AY1505" s="12" t="e">
        <f t="shared" si="334"/>
        <v>#REF!</v>
      </c>
      <c r="AZ1505" s="12">
        <f t="shared" si="328"/>
        <v>-2686460619.47</v>
      </c>
      <c r="BA1505" s="12">
        <f t="shared" si="329"/>
        <v>-312836218.58</v>
      </c>
      <c r="BB1505" s="12" t="e">
        <f t="shared" si="335"/>
        <v>#REF!</v>
      </c>
    </row>
    <row r="1506" spans="1:54">
      <c r="A1506" s="5" t="s">
        <v>3061</v>
      </c>
      <c r="B1506" s="5" t="s">
        <v>3062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336"/>
        <v>2318736594.74</v>
      </c>
      <c r="AF1506" s="9">
        <f t="shared" si="337"/>
        <v>2024730684.71</v>
      </c>
      <c r="AG1506" s="9">
        <f t="shared" si="338"/>
        <v>289103025.94</v>
      </c>
      <c r="AH1506" s="9">
        <f t="shared" si="339"/>
        <v>299297557.64</v>
      </c>
      <c r="AI1506" s="9">
        <f t="shared" si="340"/>
        <v>237640374.1</v>
      </c>
      <c r="AJ1506" s="12" t="e">
        <f>#REF!-A1506</f>
        <v>#REF!</v>
      </c>
      <c r="AK1506" s="16"/>
      <c r="AL1506" s="9">
        <f t="shared" si="330"/>
        <v>193663107.77</v>
      </c>
      <c r="AM1506" s="16"/>
      <c r="AN1506" s="16"/>
      <c r="AO1506" s="16"/>
      <c r="AP1506" s="16"/>
      <c r="AQ1506" s="12" t="e">
        <f>#REF!+#REF!+#REF!</f>
        <v>#REF!</v>
      </c>
      <c r="AR1506" s="12">
        <f t="shared" si="327"/>
        <v>-10950357.08</v>
      </c>
      <c r="AS1506" s="12" t="e">
        <f>#REF!-AU1506+#REF!+#REF!</f>
        <v>#REF!</v>
      </c>
      <c r="AT1506" s="12" t="e">
        <f>AS1506-VLOOKUP(A1506,[1]选股结果!$A$2:$BJ$3005,48,FALSE)*0.08</f>
        <v>#REF!</v>
      </c>
      <c r="AU1506" s="12">
        <f t="shared" si="331"/>
        <v>61657183.54</v>
      </c>
      <c r="AV1506" s="12" t="e">
        <f>#REF!+S1506+H1506</f>
        <v>#REF!</v>
      </c>
      <c r="AW1506" s="12" t="e">
        <f t="shared" si="332"/>
        <v>#REF!</v>
      </c>
      <c r="AX1506" s="12" t="e">
        <f t="shared" si="333"/>
        <v>#REF!</v>
      </c>
      <c r="AY1506" s="12" t="e">
        <f t="shared" si="334"/>
        <v>#REF!</v>
      </c>
      <c r="AZ1506" s="12">
        <f t="shared" si="328"/>
        <v>-2322745838.79</v>
      </c>
      <c r="BA1506" s="12">
        <f t="shared" si="329"/>
        <v>289103025.94</v>
      </c>
      <c r="BB1506" s="12" t="e">
        <f t="shared" si="335"/>
        <v>#REF!</v>
      </c>
    </row>
    <row r="1507" spans="1:54">
      <c r="A1507" s="5" t="s">
        <v>3063</v>
      </c>
      <c r="B1507" s="5" t="s">
        <v>3064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336"/>
        <v>2318205042.08</v>
      </c>
      <c r="AF1507" s="9">
        <f t="shared" si="337"/>
        <v>2225282747.16</v>
      </c>
      <c r="AG1507" s="9">
        <f t="shared" si="338"/>
        <v>108665614.42</v>
      </c>
      <c r="AH1507" s="9">
        <f t="shared" si="339"/>
        <v>101558994.18</v>
      </c>
      <c r="AI1507" s="9">
        <f t="shared" si="340"/>
        <v>71194499.23</v>
      </c>
      <c r="AJ1507" s="12" t="e">
        <f>#REF!-A1507</f>
        <v>#REF!</v>
      </c>
      <c r="AK1507" s="16"/>
      <c r="AL1507" s="9">
        <f t="shared" si="330"/>
        <v>1543354821.1</v>
      </c>
      <c r="AM1507" s="16"/>
      <c r="AN1507" s="16"/>
      <c r="AO1507" s="16"/>
      <c r="AP1507" s="16"/>
      <c r="AQ1507" s="12" t="e">
        <f>#REF!+#REF!+#REF!</f>
        <v>#REF!</v>
      </c>
      <c r="AR1507" s="12">
        <f t="shared" si="327"/>
        <v>-384915.19</v>
      </c>
      <c r="AS1507" s="12" t="e">
        <f>#REF!-AU1507+#REF!+#REF!</f>
        <v>#REF!</v>
      </c>
      <c r="AT1507" s="12" t="e">
        <f>AS1507-VLOOKUP(A1507,[1]选股结果!$A$2:$BJ$3005,48,FALSE)*0.08</f>
        <v>#REF!</v>
      </c>
      <c r="AU1507" s="12">
        <f t="shared" si="331"/>
        <v>30364494.95</v>
      </c>
      <c r="AV1507" s="12" t="e">
        <f>#REF!+S1507+H1507</f>
        <v>#REF!</v>
      </c>
      <c r="AW1507" s="12" t="e">
        <f t="shared" si="332"/>
        <v>#REF!</v>
      </c>
      <c r="AX1507" s="12" t="e">
        <f t="shared" si="333"/>
        <v>#REF!</v>
      </c>
      <c r="AY1507" s="12" t="e">
        <f t="shared" si="334"/>
        <v>#REF!</v>
      </c>
      <c r="AZ1507" s="12">
        <f t="shared" si="328"/>
        <v>-2380927438.18</v>
      </c>
      <c r="BA1507" s="12">
        <f t="shared" si="329"/>
        <v>108665614.42</v>
      </c>
      <c r="BB1507" s="12" t="e">
        <f t="shared" si="335"/>
        <v>#REF!</v>
      </c>
    </row>
    <row r="1508" spans="1:54">
      <c r="A1508" s="5" t="s">
        <v>3065</v>
      </c>
      <c r="B1508" s="5" t="s">
        <v>3066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336"/>
        <v>2315291971.1</v>
      </c>
      <c r="AF1508" s="9">
        <f t="shared" si="337"/>
        <v>2084816773.83</v>
      </c>
      <c r="AG1508" s="9">
        <f t="shared" si="338"/>
        <v>239153866.39</v>
      </c>
      <c r="AH1508" s="9">
        <f t="shared" si="339"/>
        <v>244376272.95</v>
      </c>
      <c r="AI1508" s="9">
        <f t="shared" si="340"/>
        <v>211888844.15</v>
      </c>
      <c r="AJ1508" s="12" t="e">
        <f>#REF!-A1508</f>
        <v>#REF!</v>
      </c>
      <c r="AK1508" s="16"/>
      <c r="AL1508" s="9">
        <f t="shared" si="330"/>
        <v>361213479.17</v>
      </c>
      <c r="AM1508" s="16"/>
      <c r="AN1508" s="16"/>
      <c r="AO1508" s="16"/>
      <c r="AP1508" s="16"/>
      <c r="AQ1508" s="12" t="e">
        <f>#REF!+#REF!+#REF!</f>
        <v>#REF!</v>
      </c>
      <c r="AR1508" s="12">
        <f t="shared" si="327"/>
        <v>-9581486.7</v>
      </c>
      <c r="AS1508" s="12" t="e">
        <f>#REF!-AU1508+#REF!+#REF!</f>
        <v>#REF!</v>
      </c>
      <c r="AT1508" s="12" t="e">
        <f>AS1508-VLOOKUP(A1508,[1]选股结果!$A$2:$BJ$3005,48,FALSE)*0.08</f>
        <v>#REF!</v>
      </c>
      <c r="AU1508" s="12">
        <f t="shared" si="331"/>
        <v>32487428.8</v>
      </c>
      <c r="AV1508" s="12" t="e">
        <f>#REF!+S1508+H1508</f>
        <v>#REF!</v>
      </c>
      <c r="AW1508" s="12" t="e">
        <f t="shared" si="332"/>
        <v>#REF!</v>
      </c>
      <c r="AX1508" s="12" t="e">
        <f t="shared" si="333"/>
        <v>#REF!</v>
      </c>
      <c r="AY1508" s="12" t="e">
        <f t="shared" si="334"/>
        <v>#REF!</v>
      </c>
      <c r="AZ1508" s="12">
        <f t="shared" si="328"/>
        <v>-2368862157.53</v>
      </c>
      <c r="BA1508" s="12">
        <f t="shared" si="329"/>
        <v>239153866.39</v>
      </c>
      <c r="BB1508" s="12" t="e">
        <f t="shared" si="335"/>
        <v>#REF!</v>
      </c>
    </row>
    <row r="1509" spans="1:54">
      <c r="A1509" s="5" t="s">
        <v>3067</v>
      </c>
      <c r="B1509" s="5" t="s">
        <v>3068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336"/>
        <v>2310593797.5</v>
      </c>
      <c r="AF1509" s="9">
        <f t="shared" si="337"/>
        <v>2280702592.69</v>
      </c>
      <c r="AG1509" s="9">
        <f t="shared" si="338"/>
        <v>13765300.5999999</v>
      </c>
      <c r="AH1509" s="9">
        <f t="shared" si="339"/>
        <v>12928106.3999999</v>
      </c>
      <c r="AI1509" s="9">
        <f t="shared" si="340"/>
        <v>7126344.3999999</v>
      </c>
      <c r="AJ1509" s="12" t="e">
        <f>#REF!-A1509</f>
        <v>#REF!</v>
      </c>
      <c r="AK1509" s="16"/>
      <c r="AL1509" s="9">
        <f t="shared" si="330"/>
        <v>185072490.8</v>
      </c>
      <c r="AM1509" s="16"/>
      <c r="AN1509" s="16"/>
      <c r="AO1509" s="16"/>
      <c r="AP1509" s="16"/>
      <c r="AQ1509" s="12" t="e">
        <f>#REF!+#REF!+#REF!</f>
        <v>#REF!</v>
      </c>
      <c r="AR1509" s="12">
        <f t="shared" si="327"/>
        <v>-38088.51</v>
      </c>
      <c r="AS1509" s="12" t="e">
        <f>#REF!-AU1509+#REF!+#REF!</f>
        <v>#REF!</v>
      </c>
      <c r="AT1509" s="12" t="e">
        <f>AS1509-VLOOKUP(A1509,[1]选股结果!$A$2:$BJ$3005,48,FALSE)*0.08</f>
        <v>#REF!</v>
      </c>
      <c r="AU1509" s="12">
        <f t="shared" si="331"/>
        <v>5801762</v>
      </c>
      <c r="AV1509" s="12" t="e">
        <f>#REF!+S1509+H1509</f>
        <v>#REF!</v>
      </c>
      <c r="AW1509" s="12" t="e">
        <f t="shared" si="332"/>
        <v>#REF!</v>
      </c>
      <c r="AX1509" s="12" t="e">
        <f t="shared" si="333"/>
        <v>#REF!</v>
      </c>
      <c r="AY1509" s="12" t="e">
        <f t="shared" si="334"/>
        <v>#REF!</v>
      </c>
      <c r="AZ1509" s="12">
        <f t="shared" si="328"/>
        <v>-2313839339.79</v>
      </c>
      <c r="BA1509" s="12">
        <f t="shared" si="329"/>
        <v>13765300.5999999</v>
      </c>
      <c r="BB1509" s="12" t="e">
        <f t="shared" si="335"/>
        <v>#REF!</v>
      </c>
    </row>
    <row r="1510" spans="1:54">
      <c r="A1510" s="5" t="s">
        <v>3069</v>
      </c>
      <c r="B1510" s="5" t="s">
        <v>3070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336"/>
        <v>2307918790.2</v>
      </c>
      <c r="AF1510" s="9">
        <f t="shared" si="337"/>
        <v>2194515177.28</v>
      </c>
      <c r="AG1510" s="9">
        <f t="shared" si="338"/>
        <v>122708229.32</v>
      </c>
      <c r="AH1510" s="9">
        <f t="shared" si="339"/>
        <v>122697281.6</v>
      </c>
      <c r="AI1510" s="9">
        <f t="shared" si="340"/>
        <v>105302545.26</v>
      </c>
      <c r="AJ1510" s="12" t="e">
        <f>#REF!-A1510</f>
        <v>#REF!</v>
      </c>
      <c r="AK1510" s="16"/>
      <c r="AL1510" s="9">
        <f t="shared" si="330"/>
        <v>75136364.02</v>
      </c>
      <c r="AM1510" s="16"/>
      <c r="AN1510" s="16"/>
      <c r="AO1510" s="16"/>
      <c r="AP1510" s="16"/>
      <c r="AQ1510" s="12" t="e">
        <f>#REF!+#REF!+#REF!</f>
        <v>#REF!</v>
      </c>
      <c r="AR1510" s="12">
        <f t="shared" si="327"/>
        <v>-348.64</v>
      </c>
      <c r="AS1510" s="12" t="e">
        <f>#REF!-AU1510+#REF!+#REF!</f>
        <v>#REF!</v>
      </c>
      <c r="AT1510" s="12" t="e">
        <f>AS1510-VLOOKUP(A1510,[1]选股结果!$A$2:$BJ$3005,48,FALSE)*0.08</f>
        <v>#REF!</v>
      </c>
      <c r="AU1510" s="12">
        <f t="shared" si="331"/>
        <v>17394736.34</v>
      </c>
      <c r="AV1510" s="12" t="e">
        <f>#REF!+S1510+H1510</f>
        <v>#REF!</v>
      </c>
      <c r="AW1510" s="12" t="e">
        <f t="shared" si="332"/>
        <v>#REF!</v>
      </c>
      <c r="AX1510" s="12" t="e">
        <f t="shared" si="333"/>
        <v>#REF!</v>
      </c>
      <c r="AY1510" s="12" t="e">
        <f t="shared" si="334"/>
        <v>#REF!</v>
      </c>
      <c r="AZ1510" s="12">
        <f t="shared" si="328"/>
        <v>-2335486675.24</v>
      </c>
      <c r="BA1510" s="12">
        <f t="shared" si="329"/>
        <v>122708229.32</v>
      </c>
      <c r="BB1510" s="12" t="e">
        <f t="shared" si="335"/>
        <v>#REF!</v>
      </c>
    </row>
    <row r="1511" spans="1:54">
      <c r="A1511" s="5" t="s">
        <v>3071</v>
      </c>
      <c r="B1511" s="5" t="s">
        <v>3072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336"/>
        <v>2302271041.85</v>
      </c>
      <c r="AF1511" s="9">
        <f t="shared" si="337"/>
        <v>1747467789.07</v>
      </c>
      <c r="AG1511" s="9">
        <f t="shared" si="338"/>
        <v>734737350.36</v>
      </c>
      <c r="AH1511" s="9">
        <f t="shared" si="339"/>
        <v>735412310.04</v>
      </c>
      <c r="AI1511" s="9">
        <f t="shared" si="340"/>
        <v>588195041.16</v>
      </c>
      <c r="AJ1511" s="12" t="e">
        <f>#REF!-A1511</f>
        <v>#REF!</v>
      </c>
      <c r="AK1511" s="16"/>
      <c r="AL1511" s="9">
        <f t="shared" si="330"/>
        <v>362040412.68</v>
      </c>
      <c r="AM1511" s="16"/>
      <c r="AN1511" s="16"/>
      <c r="AO1511" s="16"/>
      <c r="AP1511" s="16"/>
      <c r="AQ1511" s="12" t="e">
        <f>#REF!+#REF!+#REF!</f>
        <v>#REF!</v>
      </c>
      <c r="AR1511" s="12">
        <f t="shared" si="327"/>
        <v>-1069592.04</v>
      </c>
      <c r="AS1511" s="12" t="e">
        <f>#REF!-AU1511+#REF!+#REF!</f>
        <v>#REF!</v>
      </c>
      <c r="AT1511" s="12" t="e">
        <f>AS1511-VLOOKUP(A1511,[1]选股结果!$A$2:$BJ$3005,48,FALSE)*0.08</f>
        <v>#REF!</v>
      </c>
      <c r="AU1511" s="12">
        <f t="shared" si="331"/>
        <v>147217268.88</v>
      </c>
      <c r="AV1511" s="12" t="e">
        <f>#REF!+S1511+H1511</f>
        <v>#REF!</v>
      </c>
      <c r="AW1511" s="12" t="e">
        <f t="shared" si="332"/>
        <v>#REF!</v>
      </c>
      <c r="AX1511" s="12" t="e">
        <f t="shared" si="333"/>
        <v>#REF!</v>
      </c>
      <c r="AY1511" s="12" t="e">
        <f t="shared" si="334"/>
        <v>#REF!</v>
      </c>
      <c r="AZ1511" s="12">
        <f t="shared" si="328"/>
        <v>-2342516486.96</v>
      </c>
      <c r="BA1511" s="12">
        <f t="shared" si="329"/>
        <v>734737350.36</v>
      </c>
      <c r="BB1511" s="12" t="e">
        <f t="shared" si="335"/>
        <v>#REF!</v>
      </c>
    </row>
    <row r="1512" spans="1:54">
      <c r="A1512" s="5" t="s">
        <v>3073</v>
      </c>
      <c r="B1512" s="5" t="s">
        <v>3074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336"/>
        <v>2301670197.16</v>
      </c>
      <c r="AF1512" s="9">
        <f t="shared" si="337"/>
        <v>2250322141.58</v>
      </c>
      <c r="AG1512" s="9">
        <f t="shared" si="338"/>
        <v>55583413.5500004</v>
      </c>
      <c r="AH1512" s="9">
        <f t="shared" si="339"/>
        <v>76094429.3400004</v>
      </c>
      <c r="AI1512" s="9">
        <f t="shared" si="340"/>
        <v>78191367.3100004</v>
      </c>
      <c r="AJ1512" s="12" t="e">
        <f>#REF!-A1512</f>
        <v>#REF!</v>
      </c>
      <c r="AK1512" s="16"/>
      <c r="AL1512" s="9">
        <f t="shared" si="330"/>
        <v>488233816.28</v>
      </c>
      <c r="AM1512" s="16"/>
      <c r="AN1512" s="16"/>
      <c r="AO1512" s="16"/>
      <c r="AP1512" s="16"/>
      <c r="AQ1512" s="12" t="e">
        <f>#REF!+#REF!+#REF!</f>
        <v>#REF!</v>
      </c>
      <c r="AR1512" s="12">
        <f t="shared" si="327"/>
        <v>-22082373.2</v>
      </c>
      <c r="AS1512" s="12" t="e">
        <f>#REF!-AU1512+#REF!+#REF!</f>
        <v>#REF!</v>
      </c>
      <c r="AT1512" s="12" t="e">
        <f>AS1512-VLOOKUP(A1512,[1]选股结果!$A$2:$BJ$3005,48,FALSE)*0.08</f>
        <v>#REF!</v>
      </c>
      <c r="AU1512" s="12">
        <f t="shared" si="331"/>
        <v>-2096937.97</v>
      </c>
      <c r="AV1512" s="12" t="e">
        <f>#REF!+S1512+H1512</f>
        <v>#REF!</v>
      </c>
      <c r="AW1512" s="12" t="e">
        <f t="shared" si="332"/>
        <v>#REF!</v>
      </c>
      <c r="AX1512" s="12" t="e">
        <f t="shared" si="333"/>
        <v>#REF!</v>
      </c>
      <c r="AY1512" s="12" t="e">
        <f t="shared" si="334"/>
        <v>#REF!</v>
      </c>
      <c r="AZ1512" s="12">
        <f t="shared" si="328"/>
        <v>-2335560121.65</v>
      </c>
      <c r="BA1512" s="12">
        <f t="shared" si="329"/>
        <v>55583413.5500004</v>
      </c>
      <c r="BB1512" s="12" t="e">
        <f t="shared" si="335"/>
        <v>#REF!</v>
      </c>
    </row>
    <row r="1513" spans="1:54">
      <c r="A1513" s="5" t="s">
        <v>3075</v>
      </c>
      <c r="B1513" s="5" t="s">
        <v>3076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336"/>
        <v>2295051178.45</v>
      </c>
      <c r="AF1513" s="9">
        <f t="shared" si="337"/>
        <v>2311773878.07</v>
      </c>
      <c r="AG1513" s="9">
        <f t="shared" si="338"/>
        <v>-27077656.1099999</v>
      </c>
      <c r="AH1513" s="9">
        <f t="shared" si="339"/>
        <v>-25853117.6499999</v>
      </c>
      <c r="AI1513" s="9">
        <f t="shared" si="340"/>
        <v>-34934179.3599999</v>
      </c>
      <c r="AJ1513" s="12" t="e">
        <f>#REF!-A1513</f>
        <v>#REF!</v>
      </c>
      <c r="AK1513" s="16"/>
      <c r="AL1513" s="9">
        <f t="shared" si="330"/>
        <v>168864541.87</v>
      </c>
      <c r="AM1513" s="16"/>
      <c r="AN1513" s="16"/>
      <c r="AO1513" s="16"/>
      <c r="AP1513" s="16"/>
      <c r="AQ1513" s="12" t="e">
        <f>#REF!+#REF!+#REF!</f>
        <v>#REF!</v>
      </c>
      <c r="AR1513" s="12">
        <f t="shared" si="327"/>
        <v>-3533246.34</v>
      </c>
      <c r="AS1513" s="12" t="e">
        <f>#REF!-AU1513+#REF!+#REF!</f>
        <v>#REF!</v>
      </c>
      <c r="AT1513" s="12" t="e">
        <f>AS1513-VLOOKUP(A1513,[1]选股结果!$A$2:$BJ$3005,48,FALSE)*0.08</f>
        <v>#REF!</v>
      </c>
      <c r="AU1513" s="12">
        <f t="shared" si="331"/>
        <v>9081061.71</v>
      </c>
      <c r="AV1513" s="12" t="e">
        <f>#REF!+S1513+H1513</f>
        <v>#REF!</v>
      </c>
      <c r="AW1513" s="12" t="e">
        <f t="shared" si="332"/>
        <v>#REF!</v>
      </c>
      <c r="AX1513" s="12" t="e">
        <f t="shared" si="333"/>
        <v>#REF!</v>
      </c>
      <c r="AY1513" s="12" t="e">
        <f t="shared" si="334"/>
        <v>#REF!</v>
      </c>
      <c r="AZ1513" s="12">
        <f t="shared" si="328"/>
        <v>-2347331529.61</v>
      </c>
      <c r="BA1513" s="12">
        <f t="shared" si="329"/>
        <v>-27077656.1099999</v>
      </c>
      <c r="BB1513" s="12" t="e">
        <f t="shared" si="335"/>
        <v>#REF!</v>
      </c>
    </row>
    <row r="1514" spans="1:54">
      <c r="A1514" s="5" t="s">
        <v>3077</v>
      </c>
      <c r="B1514" s="5" t="s">
        <v>3078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336"/>
        <v>2294758214.08</v>
      </c>
      <c r="AF1514" s="9">
        <f t="shared" si="337"/>
        <v>2083326360.74</v>
      </c>
      <c r="AG1514" s="9">
        <f t="shared" si="338"/>
        <v>194411891.68</v>
      </c>
      <c r="AH1514" s="9">
        <f t="shared" si="339"/>
        <v>202434202.73</v>
      </c>
      <c r="AI1514" s="9">
        <f t="shared" si="340"/>
        <v>171746111.53</v>
      </c>
      <c r="AJ1514" s="12" t="e">
        <f>#REF!-A1514</f>
        <v>#REF!</v>
      </c>
      <c r="AK1514" s="16"/>
      <c r="AL1514" s="9">
        <f t="shared" si="330"/>
        <v>322438704.25</v>
      </c>
      <c r="AM1514" s="16"/>
      <c r="AN1514" s="16"/>
      <c r="AO1514" s="16"/>
      <c r="AP1514" s="16"/>
      <c r="AQ1514" s="12" t="e">
        <f>#REF!+#REF!+#REF!</f>
        <v>#REF!</v>
      </c>
      <c r="AR1514" s="12">
        <f t="shared" si="327"/>
        <v>-8351832.27</v>
      </c>
      <c r="AS1514" s="12" t="e">
        <f>#REF!-AU1514+#REF!+#REF!</f>
        <v>#REF!</v>
      </c>
      <c r="AT1514" s="12" t="e">
        <f>AS1514-VLOOKUP(A1514,[1]选股结果!$A$2:$BJ$3005,48,FALSE)*0.08</f>
        <v>#REF!</v>
      </c>
      <c r="AU1514" s="12">
        <f t="shared" si="331"/>
        <v>30688091.2</v>
      </c>
      <c r="AV1514" s="12" t="e">
        <f>#REF!+S1514+H1514</f>
        <v>#REF!</v>
      </c>
      <c r="AW1514" s="12" t="e">
        <f t="shared" si="332"/>
        <v>#REF!</v>
      </c>
      <c r="AX1514" s="12" t="e">
        <f t="shared" si="333"/>
        <v>#REF!</v>
      </c>
      <c r="AY1514" s="12" t="e">
        <f t="shared" si="334"/>
        <v>#REF!</v>
      </c>
      <c r="AZ1514" s="12">
        <f t="shared" si="328"/>
        <v>-2307676918.66</v>
      </c>
      <c r="BA1514" s="12">
        <f t="shared" si="329"/>
        <v>194411891.68</v>
      </c>
      <c r="BB1514" s="12" t="e">
        <f t="shared" si="335"/>
        <v>#REF!</v>
      </c>
    </row>
    <row r="1515" spans="1:54">
      <c r="A1515" s="5" t="s">
        <v>3079</v>
      </c>
      <c r="B1515" s="5" t="s">
        <v>3080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336"/>
        <v>2293750441.45</v>
      </c>
      <c r="AF1515" s="9">
        <f t="shared" si="337"/>
        <v>2102083305.33</v>
      </c>
      <c r="AG1515" s="9">
        <f t="shared" si="338"/>
        <v>203151983.99</v>
      </c>
      <c r="AH1515" s="9">
        <f t="shared" si="339"/>
        <v>202934641.38</v>
      </c>
      <c r="AI1515" s="9">
        <f t="shared" si="340"/>
        <v>167554136.58</v>
      </c>
      <c r="AJ1515" s="12" t="e">
        <f>#REF!-A1515</f>
        <v>#REF!</v>
      </c>
      <c r="AK1515" s="16"/>
      <c r="AL1515" s="9">
        <f t="shared" si="330"/>
        <v>125706811.45</v>
      </c>
      <c r="AM1515" s="16"/>
      <c r="AN1515" s="16"/>
      <c r="AO1515" s="16"/>
      <c r="AP1515" s="16"/>
      <c r="AQ1515" s="12" t="e">
        <f>#REF!+#REF!+#REF!</f>
        <v>#REF!</v>
      </c>
      <c r="AR1515" s="12">
        <f t="shared" si="327"/>
        <v>0</v>
      </c>
      <c r="AS1515" s="12" t="e">
        <f>#REF!-AU1515+#REF!+#REF!</f>
        <v>#REF!</v>
      </c>
      <c r="AT1515" s="12" t="e">
        <f>AS1515-VLOOKUP(A1515,[1]选股结果!$A$2:$BJ$3005,48,FALSE)*0.08</f>
        <v>#REF!</v>
      </c>
      <c r="AU1515" s="12">
        <f t="shared" si="331"/>
        <v>35380504.8</v>
      </c>
      <c r="AV1515" s="12" t="e">
        <f>#REF!+S1515+H1515</f>
        <v>#REF!</v>
      </c>
      <c r="AW1515" s="12" t="e">
        <f t="shared" si="332"/>
        <v>#REF!</v>
      </c>
      <c r="AX1515" s="12" t="e">
        <f t="shared" si="333"/>
        <v>#REF!</v>
      </c>
      <c r="AY1515" s="12" t="e">
        <f t="shared" si="334"/>
        <v>#REF!</v>
      </c>
      <c r="AZ1515" s="12">
        <f t="shared" si="328"/>
        <v>-2308017163</v>
      </c>
      <c r="BA1515" s="12">
        <f t="shared" si="329"/>
        <v>203151983.99</v>
      </c>
      <c r="BB1515" s="12" t="e">
        <f t="shared" si="335"/>
        <v>#REF!</v>
      </c>
    </row>
    <row r="1516" spans="1:54">
      <c r="A1516" s="5" t="s">
        <v>3081</v>
      </c>
      <c r="B1516" s="5" t="s">
        <v>3082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336"/>
        <v>2293518332</v>
      </c>
      <c r="AF1516" s="9">
        <f t="shared" si="337"/>
        <v>1943171122.79</v>
      </c>
      <c r="AG1516" s="9">
        <f t="shared" si="338"/>
        <v>336190595.18</v>
      </c>
      <c r="AH1516" s="9">
        <f t="shared" si="339"/>
        <v>336923167.35</v>
      </c>
      <c r="AI1516" s="9">
        <f t="shared" si="340"/>
        <v>210771783.27</v>
      </c>
      <c r="AJ1516" s="12" t="e">
        <f>#REF!-A1516</f>
        <v>#REF!</v>
      </c>
      <c r="AK1516" s="16"/>
      <c r="AL1516" s="9">
        <f t="shared" si="330"/>
        <v>520914191.68</v>
      </c>
      <c r="AM1516" s="16"/>
      <c r="AN1516" s="16"/>
      <c r="AO1516" s="16"/>
      <c r="AP1516" s="16"/>
      <c r="AQ1516" s="12" t="e">
        <f>#REF!+#REF!+#REF!</f>
        <v>#REF!</v>
      </c>
      <c r="AR1516" s="12">
        <f t="shared" si="327"/>
        <v>-2312873.31</v>
      </c>
      <c r="AS1516" s="12" t="e">
        <f>#REF!-AU1516+#REF!+#REF!</f>
        <v>#REF!</v>
      </c>
      <c r="AT1516" s="12" t="e">
        <f>AS1516-VLOOKUP(A1516,[1]选股结果!$A$2:$BJ$3005,48,FALSE)*0.08</f>
        <v>#REF!</v>
      </c>
      <c r="AU1516" s="12">
        <f t="shared" si="331"/>
        <v>126151384.08</v>
      </c>
      <c r="AV1516" s="12" t="e">
        <f>#REF!+S1516+H1516</f>
        <v>#REF!</v>
      </c>
      <c r="AW1516" s="12" t="e">
        <f t="shared" si="332"/>
        <v>#REF!</v>
      </c>
      <c r="AX1516" s="12" t="e">
        <f t="shared" si="333"/>
        <v>#REF!</v>
      </c>
      <c r="AY1516" s="12" t="e">
        <f t="shared" si="334"/>
        <v>#REF!</v>
      </c>
      <c r="AZ1516" s="12">
        <f t="shared" si="328"/>
        <v>-2370967470.21</v>
      </c>
      <c r="BA1516" s="12">
        <f t="shared" si="329"/>
        <v>336190595.18</v>
      </c>
      <c r="BB1516" s="12" t="e">
        <f t="shared" si="335"/>
        <v>#REF!</v>
      </c>
    </row>
    <row r="1517" spans="1:54">
      <c r="A1517" s="5" t="s">
        <v>3083</v>
      </c>
      <c r="B1517" s="5" t="s">
        <v>3084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336"/>
        <v>2292473734.48</v>
      </c>
      <c r="AF1517" s="9">
        <f t="shared" si="337"/>
        <v>2156806506.47</v>
      </c>
      <c r="AG1517" s="9">
        <f t="shared" si="338"/>
        <v>166027374.67</v>
      </c>
      <c r="AH1517" s="9">
        <f t="shared" si="339"/>
        <v>162349043.91</v>
      </c>
      <c r="AI1517" s="9">
        <f t="shared" si="340"/>
        <v>130465597.57</v>
      </c>
      <c r="AJ1517" s="12" t="e">
        <f>#REF!-A1517</f>
        <v>#REF!</v>
      </c>
      <c r="AK1517" s="16"/>
      <c r="AL1517" s="9">
        <f t="shared" si="330"/>
        <v>129916814.76</v>
      </c>
      <c r="AM1517" s="16"/>
      <c r="AN1517" s="16"/>
      <c r="AO1517" s="16"/>
      <c r="AP1517" s="16"/>
      <c r="AQ1517" s="12" t="e">
        <f>#REF!+#REF!+#REF!</f>
        <v>#REF!</v>
      </c>
      <c r="AR1517" s="12">
        <f t="shared" si="327"/>
        <v>-425340.16</v>
      </c>
      <c r="AS1517" s="12" t="e">
        <f>#REF!-AU1517+#REF!+#REF!</f>
        <v>#REF!</v>
      </c>
      <c r="AT1517" s="12" t="e">
        <f>AS1517-VLOOKUP(A1517,[1]选股结果!$A$2:$BJ$3005,48,FALSE)*0.08</f>
        <v>#REF!</v>
      </c>
      <c r="AU1517" s="12">
        <f t="shared" si="331"/>
        <v>31883446.34</v>
      </c>
      <c r="AV1517" s="12" t="e">
        <f>#REF!+S1517+H1517</f>
        <v>#REF!</v>
      </c>
      <c r="AW1517" s="12" t="e">
        <f t="shared" si="332"/>
        <v>#REF!</v>
      </c>
      <c r="AX1517" s="12" t="e">
        <f t="shared" si="333"/>
        <v>#REF!</v>
      </c>
      <c r="AY1517" s="12" t="e">
        <f t="shared" si="334"/>
        <v>#REF!</v>
      </c>
      <c r="AZ1517" s="12">
        <f t="shared" si="328"/>
        <v>-2379759099.28</v>
      </c>
      <c r="BA1517" s="12">
        <f t="shared" si="329"/>
        <v>166027374.67</v>
      </c>
      <c r="BB1517" s="12" t="e">
        <f t="shared" si="335"/>
        <v>#REF!</v>
      </c>
    </row>
    <row r="1518" spans="1:54">
      <c r="A1518" s="5" t="s">
        <v>3085</v>
      </c>
      <c r="B1518" s="5" t="s">
        <v>3086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336"/>
        <v>2288519198.79</v>
      </c>
      <c r="AF1518" s="9">
        <f t="shared" si="337"/>
        <v>2296984208.69</v>
      </c>
      <c r="AG1518" s="9">
        <f t="shared" si="338"/>
        <v>-26049448.1000001</v>
      </c>
      <c r="AH1518" s="9">
        <f t="shared" si="339"/>
        <v>-21522316.9800001</v>
      </c>
      <c r="AI1518" s="9">
        <f t="shared" si="340"/>
        <v>-32931515.2900001</v>
      </c>
      <c r="AJ1518" s="12" t="e">
        <f>#REF!-A1518</f>
        <v>#REF!</v>
      </c>
      <c r="AK1518" s="16"/>
      <c r="AL1518" s="9">
        <f t="shared" si="330"/>
        <v>268901649</v>
      </c>
      <c r="AM1518" s="16"/>
      <c r="AN1518" s="16"/>
      <c r="AO1518" s="16"/>
      <c r="AP1518" s="16"/>
      <c r="AQ1518" s="12" t="e">
        <f>#REF!+#REF!+#REF!</f>
        <v>#REF!</v>
      </c>
      <c r="AR1518" s="12">
        <f t="shared" si="327"/>
        <v>-5798029.23</v>
      </c>
      <c r="AS1518" s="12" t="e">
        <f>#REF!-AU1518+#REF!+#REF!</f>
        <v>#REF!</v>
      </c>
      <c r="AT1518" s="12" t="e">
        <f>AS1518-VLOOKUP(A1518,[1]选股结果!$A$2:$BJ$3005,48,FALSE)*0.08</f>
        <v>#REF!</v>
      </c>
      <c r="AU1518" s="12">
        <f t="shared" si="331"/>
        <v>11409198.31</v>
      </c>
      <c r="AV1518" s="12" t="e">
        <f>#REF!+S1518+H1518</f>
        <v>#REF!</v>
      </c>
      <c r="AW1518" s="12" t="e">
        <f t="shared" si="332"/>
        <v>#REF!</v>
      </c>
      <c r="AX1518" s="12" t="e">
        <f t="shared" si="333"/>
        <v>#REF!</v>
      </c>
      <c r="AY1518" s="12" t="e">
        <f t="shared" si="334"/>
        <v>#REF!</v>
      </c>
      <c r="AZ1518" s="12">
        <f t="shared" si="328"/>
        <v>-2325447147.31</v>
      </c>
      <c r="BA1518" s="12">
        <f t="shared" si="329"/>
        <v>-26049448.1000001</v>
      </c>
      <c r="BB1518" s="12" t="e">
        <f t="shared" si="335"/>
        <v>#REF!</v>
      </c>
    </row>
    <row r="1519" spans="1:54">
      <c r="A1519" s="5" t="s">
        <v>3087</v>
      </c>
      <c r="B1519" s="5" t="s">
        <v>3088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336"/>
        <v>2287625967.21</v>
      </c>
      <c r="AF1519" s="9">
        <f t="shared" si="337"/>
        <v>1941513469.02</v>
      </c>
      <c r="AG1519" s="9">
        <f t="shared" si="338"/>
        <v>305842394.83</v>
      </c>
      <c r="AH1519" s="9">
        <f t="shared" si="339"/>
        <v>306013516.48</v>
      </c>
      <c r="AI1519" s="9">
        <f t="shared" si="340"/>
        <v>254252577.54</v>
      </c>
      <c r="AJ1519" s="12" t="e">
        <f>#REF!-A1519</f>
        <v>#REF!</v>
      </c>
      <c r="AK1519" s="16"/>
      <c r="AL1519" s="9">
        <f t="shared" si="330"/>
        <v>294983865.59</v>
      </c>
      <c r="AM1519" s="16"/>
      <c r="AN1519" s="16"/>
      <c r="AO1519" s="16"/>
      <c r="AP1519" s="16"/>
      <c r="AQ1519" s="12" t="e">
        <f>#REF!+#REF!+#REF!</f>
        <v>#REF!</v>
      </c>
      <c r="AR1519" s="12">
        <f t="shared" si="327"/>
        <v>-1020850.06</v>
      </c>
      <c r="AS1519" s="12" t="e">
        <f>#REF!-AU1519+#REF!+#REF!</f>
        <v>#REF!</v>
      </c>
      <c r="AT1519" s="12" t="e">
        <f>AS1519-VLOOKUP(A1519,[1]选股结果!$A$2:$BJ$3005,48,FALSE)*0.08</f>
        <v>#REF!</v>
      </c>
      <c r="AU1519" s="12">
        <f t="shared" si="331"/>
        <v>51760938.94</v>
      </c>
      <c r="AV1519" s="12" t="e">
        <f>#REF!+S1519+H1519</f>
        <v>#REF!</v>
      </c>
      <c r="AW1519" s="12" t="e">
        <f t="shared" si="332"/>
        <v>#REF!</v>
      </c>
      <c r="AX1519" s="12" t="e">
        <f t="shared" si="333"/>
        <v>#REF!</v>
      </c>
      <c r="AY1519" s="12" t="e">
        <f t="shared" si="334"/>
        <v>#REF!</v>
      </c>
      <c r="AZ1519" s="12">
        <f t="shared" si="328"/>
        <v>-2328967496.9</v>
      </c>
      <c r="BA1519" s="12">
        <f t="shared" si="329"/>
        <v>305842394.83</v>
      </c>
      <c r="BB1519" s="12" t="e">
        <f t="shared" si="335"/>
        <v>#REF!</v>
      </c>
    </row>
    <row r="1520" spans="1:54">
      <c r="A1520" s="5" t="s">
        <v>3089</v>
      </c>
      <c r="B1520" s="5" t="s">
        <v>3090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336"/>
        <v>2285490153.56</v>
      </c>
      <c r="AF1520" s="9">
        <f t="shared" si="337"/>
        <v>1833592392.5</v>
      </c>
      <c r="AG1520" s="9">
        <f t="shared" si="338"/>
        <v>438003006.67</v>
      </c>
      <c r="AH1520" s="9">
        <f t="shared" si="339"/>
        <v>451062158.7</v>
      </c>
      <c r="AI1520" s="9">
        <f t="shared" si="340"/>
        <v>399053904.21</v>
      </c>
      <c r="AJ1520" s="12" t="e">
        <f>#REF!-A1520</f>
        <v>#REF!</v>
      </c>
      <c r="AK1520" s="16"/>
      <c r="AL1520" s="9">
        <f t="shared" si="330"/>
        <v>245649742.21</v>
      </c>
      <c r="AM1520" s="16"/>
      <c r="AN1520" s="16"/>
      <c r="AO1520" s="16"/>
      <c r="AP1520" s="16"/>
      <c r="AQ1520" s="12" t="e">
        <f>#REF!+#REF!+#REF!</f>
        <v>#REF!</v>
      </c>
      <c r="AR1520" s="12">
        <f t="shared" si="327"/>
        <v>-13749995.58</v>
      </c>
      <c r="AS1520" s="12" t="e">
        <f>#REF!-AU1520+#REF!+#REF!</f>
        <v>#REF!</v>
      </c>
      <c r="AT1520" s="12" t="e">
        <f>AS1520-VLOOKUP(A1520,[1]选股结果!$A$2:$BJ$3005,48,FALSE)*0.08</f>
        <v>#REF!</v>
      </c>
      <c r="AU1520" s="12">
        <f t="shared" si="331"/>
        <v>52008254.49</v>
      </c>
      <c r="AV1520" s="12" t="e">
        <f>#REF!+S1520+H1520</f>
        <v>#REF!</v>
      </c>
      <c r="AW1520" s="12" t="e">
        <f t="shared" si="332"/>
        <v>#REF!</v>
      </c>
      <c r="AX1520" s="12" t="e">
        <f t="shared" si="333"/>
        <v>#REF!</v>
      </c>
      <c r="AY1520" s="12" t="e">
        <f t="shared" si="334"/>
        <v>#REF!</v>
      </c>
      <c r="AZ1520" s="12">
        <f t="shared" si="328"/>
        <v>-2328146869.67</v>
      </c>
      <c r="BA1520" s="12">
        <f t="shared" si="329"/>
        <v>438003006.67</v>
      </c>
      <c r="BB1520" s="12" t="e">
        <f t="shared" si="335"/>
        <v>#REF!</v>
      </c>
    </row>
    <row r="1521" spans="1:54">
      <c r="A1521" s="5" t="s">
        <v>3091</v>
      </c>
      <c r="B1521" s="5" t="s">
        <v>3092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336"/>
        <v>2280185591.58</v>
      </c>
      <c r="AF1521" s="9">
        <f t="shared" si="337"/>
        <v>2556373395.69</v>
      </c>
      <c r="AG1521" s="9">
        <f t="shared" si="338"/>
        <v>-334801119.9</v>
      </c>
      <c r="AH1521" s="9">
        <f t="shared" si="339"/>
        <v>-323271729.78</v>
      </c>
      <c r="AI1521" s="9">
        <f t="shared" si="340"/>
        <v>-268034757.6</v>
      </c>
      <c r="AJ1521" s="12" t="e">
        <f>#REF!-A1521</f>
        <v>#REF!</v>
      </c>
      <c r="AK1521" s="16"/>
      <c r="AL1521" s="9">
        <f t="shared" si="330"/>
        <v>296151548</v>
      </c>
      <c r="AM1521" s="16"/>
      <c r="AN1521" s="16"/>
      <c r="AO1521" s="16"/>
      <c r="AP1521" s="16"/>
      <c r="AQ1521" s="12" t="e">
        <f>#REF!+#REF!+#REF!</f>
        <v>#REF!</v>
      </c>
      <c r="AR1521" s="12">
        <f t="shared" si="327"/>
        <v>-13146374.21</v>
      </c>
      <c r="AS1521" s="12" t="e">
        <f>#REF!-AU1521+#REF!+#REF!</f>
        <v>#REF!</v>
      </c>
      <c r="AT1521" s="12" t="e">
        <f>AS1521-VLOOKUP(A1521,[1]选股结果!$A$2:$BJ$3005,48,FALSE)*0.08</f>
        <v>#REF!</v>
      </c>
      <c r="AU1521" s="12">
        <f t="shared" si="331"/>
        <v>-55236972.18</v>
      </c>
      <c r="AV1521" s="12" t="e">
        <f>#REF!+S1521+H1521</f>
        <v>#REF!</v>
      </c>
      <c r="AW1521" s="12" t="e">
        <f t="shared" si="332"/>
        <v>#REF!</v>
      </c>
      <c r="AX1521" s="12" t="e">
        <f t="shared" si="333"/>
        <v>#REF!</v>
      </c>
      <c r="AY1521" s="12" t="e">
        <f t="shared" si="334"/>
        <v>#REF!</v>
      </c>
      <c r="AZ1521" s="12">
        <f t="shared" si="328"/>
        <v>-2286198738.43</v>
      </c>
      <c r="BA1521" s="12">
        <f t="shared" si="329"/>
        <v>-334801119.9</v>
      </c>
      <c r="BB1521" s="12" t="e">
        <f t="shared" si="335"/>
        <v>#REF!</v>
      </c>
    </row>
    <row r="1522" spans="1:54">
      <c r="A1522" s="5" t="s">
        <v>3093</v>
      </c>
      <c r="B1522" s="5" t="s">
        <v>3094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336"/>
        <v>2280122365.13</v>
      </c>
      <c r="AF1522" s="9">
        <f t="shared" si="337"/>
        <v>2160097413.84</v>
      </c>
      <c r="AG1522" s="9">
        <f t="shared" si="338"/>
        <v>124073836.41</v>
      </c>
      <c r="AH1522" s="9">
        <f t="shared" si="339"/>
        <v>122517762.84</v>
      </c>
      <c r="AI1522" s="9">
        <f t="shared" si="340"/>
        <v>89152817.79</v>
      </c>
      <c r="AJ1522" s="12" t="e">
        <f>#REF!-A1522</f>
        <v>#REF!</v>
      </c>
      <c r="AK1522" s="16"/>
      <c r="AL1522" s="9">
        <f t="shared" si="330"/>
        <v>136007499.49</v>
      </c>
      <c r="AM1522" s="16"/>
      <c r="AN1522" s="16"/>
      <c r="AO1522" s="16"/>
      <c r="AP1522" s="16"/>
      <c r="AQ1522" s="12" t="e">
        <f>#REF!+#REF!+#REF!</f>
        <v>#REF!</v>
      </c>
      <c r="AR1522" s="12">
        <f t="shared" si="327"/>
        <v>-1573419.71</v>
      </c>
      <c r="AS1522" s="12" t="e">
        <f>#REF!-AU1522+#REF!+#REF!</f>
        <v>#REF!</v>
      </c>
      <c r="AT1522" s="12" t="e">
        <f>AS1522-VLOOKUP(A1522,[1]选股结果!$A$2:$BJ$3005,48,FALSE)*0.08</f>
        <v>#REF!</v>
      </c>
      <c r="AU1522" s="12">
        <f t="shared" si="331"/>
        <v>33364945.05</v>
      </c>
      <c r="AV1522" s="12" t="e">
        <f>#REF!+S1522+H1522</f>
        <v>#REF!</v>
      </c>
      <c r="AW1522" s="12" t="e">
        <f t="shared" si="332"/>
        <v>#REF!</v>
      </c>
      <c r="AX1522" s="12" t="e">
        <f t="shared" si="333"/>
        <v>#REF!</v>
      </c>
      <c r="AY1522" s="12" t="e">
        <f t="shared" si="334"/>
        <v>#REF!</v>
      </c>
      <c r="AZ1522" s="12">
        <f t="shared" si="328"/>
        <v>-2329752220.72</v>
      </c>
      <c r="BA1522" s="12">
        <f t="shared" si="329"/>
        <v>124073836.41</v>
      </c>
      <c r="BB1522" s="12" t="e">
        <f t="shared" si="335"/>
        <v>#REF!</v>
      </c>
    </row>
    <row r="1523" spans="1:54">
      <c r="A1523" s="5" t="s">
        <v>3095</v>
      </c>
      <c r="B1523" s="5" t="s">
        <v>3096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336"/>
        <v>2275082465.95</v>
      </c>
      <c r="AF1523" s="9">
        <f t="shared" si="337"/>
        <v>2091824714.07</v>
      </c>
      <c r="AG1523" s="9">
        <f t="shared" si="338"/>
        <v>173962901.85</v>
      </c>
      <c r="AH1523" s="9">
        <f t="shared" si="339"/>
        <v>174564633.31</v>
      </c>
      <c r="AI1523" s="9">
        <f t="shared" si="340"/>
        <v>145656124.39</v>
      </c>
      <c r="AJ1523" s="12" t="e">
        <f>#REF!-A1523</f>
        <v>#REF!</v>
      </c>
      <c r="AK1523" s="16"/>
      <c r="AL1523" s="9">
        <f t="shared" si="330"/>
        <v>141068756.6</v>
      </c>
      <c r="AM1523" s="16"/>
      <c r="AN1523" s="16"/>
      <c r="AO1523" s="16"/>
      <c r="AP1523" s="16"/>
      <c r="AQ1523" s="12" t="e">
        <f>#REF!+#REF!+#REF!</f>
        <v>#REF!</v>
      </c>
      <c r="AR1523" s="12">
        <f t="shared" si="327"/>
        <v>-1364974.2</v>
      </c>
      <c r="AS1523" s="12" t="e">
        <f>#REF!-AU1523+#REF!+#REF!</f>
        <v>#REF!</v>
      </c>
      <c r="AT1523" s="12" t="e">
        <f>AS1523-VLOOKUP(A1523,[1]选股结果!$A$2:$BJ$3005,48,FALSE)*0.08</f>
        <v>#REF!</v>
      </c>
      <c r="AU1523" s="12">
        <f t="shared" si="331"/>
        <v>28908508.92</v>
      </c>
      <c r="AV1523" s="12" t="e">
        <f>#REF!+S1523+H1523</f>
        <v>#REF!</v>
      </c>
      <c r="AW1523" s="12" t="e">
        <f t="shared" si="332"/>
        <v>#REF!</v>
      </c>
      <c r="AX1523" s="12" t="e">
        <f t="shared" si="333"/>
        <v>#REF!</v>
      </c>
      <c r="AY1523" s="12" t="e">
        <f t="shared" si="334"/>
        <v>#REF!</v>
      </c>
      <c r="AZ1523" s="12">
        <f t="shared" si="328"/>
        <v>-2319571020.02</v>
      </c>
      <c r="BA1523" s="12">
        <f t="shared" si="329"/>
        <v>173962901.85</v>
      </c>
      <c r="BB1523" s="12" t="e">
        <f t="shared" si="335"/>
        <v>#REF!</v>
      </c>
    </row>
    <row r="1524" spans="1:54">
      <c r="A1524" s="5" t="s">
        <v>3097</v>
      </c>
      <c r="B1524" s="5" t="s">
        <v>3098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336"/>
        <v>2272206348.98</v>
      </c>
      <c r="AF1524" s="9">
        <f t="shared" si="337"/>
        <v>2155118009.32</v>
      </c>
      <c r="AG1524" s="9">
        <f t="shared" si="338"/>
        <v>74832989.9500003</v>
      </c>
      <c r="AH1524" s="9">
        <f t="shared" si="339"/>
        <v>75190808.0800003</v>
      </c>
      <c r="AI1524" s="9">
        <f t="shared" si="340"/>
        <v>65477646.7500003</v>
      </c>
      <c r="AJ1524" s="12" t="e">
        <f>#REF!-A1524</f>
        <v>#REF!</v>
      </c>
      <c r="AK1524" s="16"/>
      <c r="AL1524" s="9">
        <f t="shared" si="330"/>
        <v>143899132.35</v>
      </c>
      <c r="AM1524" s="16"/>
      <c r="AN1524" s="16"/>
      <c r="AO1524" s="16"/>
      <c r="AP1524" s="16"/>
      <c r="AQ1524" s="12" t="e">
        <f>#REF!+#REF!+#REF!</f>
        <v>#REF!</v>
      </c>
      <c r="AR1524" s="12">
        <f t="shared" si="327"/>
        <v>-376925.06</v>
      </c>
      <c r="AS1524" s="12" t="e">
        <f>#REF!-AU1524+#REF!+#REF!</f>
        <v>#REF!</v>
      </c>
      <c r="AT1524" s="12" t="e">
        <f>AS1524-VLOOKUP(A1524,[1]选股结果!$A$2:$BJ$3005,48,FALSE)*0.08</f>
        <v>#REF!</v>
      </c>
      <c r="AU1524" s="12">
        <f t="shared" si="331"/>
        <v>9713161.33</v>
      </c>
      <c r="AV1524" s="12" t="e">
        <f>#REF!+S1524+H1524</f>
        <v>#REF!</v>
      </c>
      <c r="AW1524" s="12" t="e">
        <f t="shared" si="332"/>
        <v>#REF!</v>
      </c>
      <c r="AX1524" s="12" t="e">
        <f t="shared" si="333"/>
        <v>#REF!</v>
      </c>
      <c r="AY1524" s="12" t="e">
        <f t="shared" si="334"/>
        <v>#REF!</v>
      </c>
      <c r="AZ1524" s="12">
        <f t="shared" si="328"/>
        <v>-2298513731.77</v>
      </c>
      <c r="BA1524" s="12">
        <f t="shared" si="329"/>
        <v>74832989.9500003</v>
      </c>
      <c r="BB1524" s="12" t="e">
        <f t="shared" si="335"/>
        <v>#REF!</v>
      </c>
    </row>
    <row r="1525" spans="1:54">
      <c r="A1525" s="5" t="s">
        <v>3099</v>
      </c>
      <c r="B1525" s="5" t="s">
        <v>3100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336"/>
        <v>2268776669.68</v>
      </c>
      <c r="AF1525" s="9">
        <f t="shared" si="337"/>
        <v>2159977770.58</v>
      </c>
      <c r="AG1525" s="9">
        <f t="shared" si="338"/>
        <v>92630144.8399999</v>
      </c>
      <c r="AH1525" s="9">
        <f t="shared" si="339"/>
        <v>92512535.5399999</v>
      </c>
      <c r="AI1525" s="9">
        <f t="shared" si="340"/>
        <v>85869817.8099999</v>
      </c>
      <c r="AJ1525" s="12" t="e">
        <f>#REF!-A1525</f>
        <v>#REF!</v>
      </c>
      <c r="AK1525" s="16"/>
      <c r="AL1525" s="9">
        <f t="shared" si="330"/>
        <v>73694243.33</v>
      </c>
      <c r="AM1525" s="16"/>
      <c r="AN1525" s="16"/>
      <c r="AO1525" s="16"/>
      <c r="AP1525" s="16"/>
      <c r="AQ1525" s="12" t="e">
        <f>#REF!+#REF!+#REF!</f>
        <v>#REF!</v>
      </c>
      <c r="AR1525" s="12">
        <f t="shared" si="327"/>
        <v>-18802.93</v>
      </c>
      <c r="AS1525" s="12" t="e">
        <f>#REF!-AU1525+#REF!+#REF!</f>
        <v>#REF!</v>
      </c>
      <c r="AT1525" s="12" t="e">
        <f>AS1525-VLOOKUP(A1525,[1]选股结果!$A$2:$BJ$3005,48,FALSE)*0.08</f>
        <v>#REF!</v>
      </c>
      <c r="AU1525" s="12">
        <f t="shared" si="331"/>
        <v>6642717.73</v>
      </c>
      <c r="AV1525" s="12" t="e">
        <f>#REF!+S1525+H1525</f>
        <v>#REF!</v>
      </c>
      <c r="AW1525" s="12" t="e">
        <f t="shared" si="332"/>
        <v>#REF!</v>
      </c>
      <c r="AX1525" s="12" t="e">
        <f t="shared" si="333"/>
        <v>#REF!</v>
      </c>
      <c r="AY1525" s="12" t="e">
        <f t="shared" si="334"/>
        <v>#REF!</v>
      </c>
      <c r="AZ1525" s="12">
        <f t="shared" si="328"/>
        <v>-2270177657.26</v>
      </c>
      <c r="BA1525" s="12">
        <f t="shared" si="329"/>
        <v>92630144.8399999</v>
      </c>
      <c r="BB1525" s="12" t="e">
        <f t="shared" si="335"/>
        <v>#REF!</v>
      </c>
    </row>
    <row r="1526" spans="1:54">
      <c r="A1526" s="5" t="s">
        <v>3101</v>
      </c>
      <c r="B1526" s="5" t="s">
        <v>3102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336"/>
        <v>2267461979.71</v>
      </c>
      <c r="AF1526" s="9">
        <f t="shared" si="337"/>
        <v>2016413906.12</v>
      </c>
      <c r="AG1526" s="9">
        <f t="shared" si="338"/>
        <v>227842381.7</v>
      </c>
      <c r="AH1526" s="9">
        <f t="shared" si="339"/>
        <v>227926278.21</v>
      </c>
      <c r="AI1526" s="9">
        <f t="shared" si="340"/>
        <v>184381743.58</v>
      </c>
      <c r="AJ1526" s="12" t="e">
        <f>#REF!-A1526</f>
        <v>#REF!</v>
      </c>
      <c r="AK1526" s="16"/>
      <c r="AL1526" s="9">
        <f t="shared" si="330"/>
        <v>287477182.3</v>
      </c>
      <c r="AM1526" s="16"/>
      <c r="AN1526" s="16"/>
      <c r="AO1526" s="16"/>
      <c r="AP1526" s="16"/>
      <c r="AQ1526" s="12" t="e">
        <f>#REF!+#REF!+#REF!</f>
        <v>#REF!</v>
      </c>
      <c r="AR1526" s="12">
        <f t="shared" si="327"/>
        <v>-850721.44</v>
      </c>
      <c r="AS1526" s="12" t="e">
        <f>#REF!-AU1526+#REF!+#REF!</f>
        <v>#REF!</v>
      </c>
      <c r="AT1526" s="12" t="e">
        <f>AS1526-VLOOKUP(A1526,[1]选股结果!$A$2:$BJ$3005,48,FALSE)*0.08</f>
        <v>#REF!</v>
      </c>
      <c r="AU1526" s="12">
        <f t="shared" si="331"/>
        <v>43544534.63</v>
      </c>
      <c r="AV1526" s="12" t="e">
        <f>#REF!+S1526+H1526</f>
        <v>#REF!</v>
      </c>
      <c r="AW1526" s="12" t="e">
        <f t="shared" si="332"/>
        <v>#REF!</v>
      </c>
      <c r="AX1526" s="12" t="e">
        <f t="shared" si="333"/>
        <v>#REF!</v>
      </c>
      <c r="AY1526" s="12" t="e">
        <f t="shared" si="334"/>
        <v>#REF!</v>
      </c>
      <c r="AZ1526" s="12">
        <f t="shared" si="328"/>
        <v>-2318682222.75</v>
      </c>
      <c r="BA1526" s="12">
        <f t="shared" si="329"/>
        <v>227842381.7</v>
      </c>
      <c r="BB1526" s="12" t="e">
        <f t="shared" si="335"/>
        <v>#REF!</v>
      </c>
    </row>
    <row r="1527" spans="1:54">
      <c r="A1527" s="5" t="s">
        <v>3103</v>
      </c>
      <c r="B1527" s="5" t="s">
        <v>3104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336"/>
        <v>2263966229.12</v>
      </c>
      <c r="AF1527" s="9">
        <f t="shared" si="337"/>
        <v>1903431722.4</v>
      </c>
      <c r="AG1527" s="9">
        <f t="shared" si="338"/>
        <v>318252821.11</v>
      </c>
      <c r="AH1527" s="9">
        <f t="shared" si="339"/>
        <v>316466036.9</v>
      </c>
      <c r="AI1527" s="9">
        <f t="shared" si="340"/>
        <v>275367942.33</v>
      </c>
      <c r="AJ1527" s="12" t="e">
        <f>#REF!-A1527</f>
        <v>#REF!</v>
      </c>
      <c r="AK1527" s="16"/>
      <c r="AL1527" s="9">
        <f t="shared" si="330"/>
        <v>264560017.14</v>
      </c>
      <c r="AM1527" s="16"/>
      <c r="AN1527" s="16"/>
      <c r="AO1527" s="16"/>
      <c r="AP1527" s="16"/>
      <c r="AQ1527" s="12" t="e">
        <f>#REF!+#REF!+#REF!</f>
        <v>#REF!</v>
      </c>
      <c r="AR1527" s="12">
        <f t="shared" si="327"/>
        <v>-1603642.26</v>
      </c>
      <c r="AS1527" s="12" t="e">
        <f>#REF!-AU1527+#REF!+#REF!</f>
        <v>#REF!</v>
      </c>
      <c r="AT1527" s="12" t="e">
        <f>AS1527-VLOOKUP(A1527,[1]选股结果!$A$2:$BJ$3005,48,FALSE)*0.08</f>
        <v>#REF!</v>
      </c>
      <c r="AU1527" s="12">
        <f t="shared" si="331"/>
        <v>41098094.57</v>
      </c>
      <c r="AV1527" s="12" t="e">
        <f>#REF!+S1527+H1527</f>
        <v>#REF!</v>
      </c>
      <c r="AW1527" s="12" t="e">
        <f t="shared" si="332"/>
        <v>#REF!</v>
      </c>
      <c r="AX1527" s="12" t="e">
        <f t="shared" si="333"/>
        <v>#REF!</v>
      </c>
      <c r="AY1527" s="12" t="e">
        <f t="shared" si="334"/>
        <v>#REF!</v>
      </c>
      <c r="AZ1527" s="12">
        <f t="shared" si="328"/>
        <v>-2298205779.67</v>
      </c>
      <c r="BA1527" s="12">
        <f t="shared" si="329"/>
        <v>318252821.11</v>
      </c>
      <c r="BB1527" s="12" t="e">
        <f t="shared" si="335"/>
        <v>#REF!</v>
      </c>
    </row>
    <row r="1528" spans="1:54">
      <c r="A1528" s="5" t="s">
        <v>3105</v>
      </c>
      <c r="B1528" s="5" t="s">
        <v>3106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336"/>
        <v>2262247123.68</v>
      </c>
      <c r="AF1528" s="9">
        <f t="shared" si="337"/>
        <v>23117084.63</v>
      </c>
      <c r="AG1528" s="9">
        <f t="shared" si="338"/>
        <v>2648457707.49</v>
      </c>
      <c r="AH1528" s="9">
        <f t="shared" si="339"/>
        <v>2647483268.94</v>
      </c>
      <c r="AI1528" s="9">
        <f t="shared" si="340"/>
        <v>2337461577.7</v>
      </c>
      <c r="AJ1528" s="12" t="e">
        <f>#REF!-A1528</f>
        <v>#REF!</v>
      </c>
      <c r="AK1528" s="16"/>
      <c r="AL1528" s="9">
        <f t="shared" si="330"/>
        <v>23965500.33</v>
      </c>
      <c r="AM1528" s="16"/>
      <c r="AN1528" s="16"/>
      <c r="AO1528" s="16"/>
      <c r="AP1528" s="16"/>
      <c r="AQ1528" s="12" t="e">
        <f>#REF!+#REF!+#REF!</f>
        <v>#REF!</v>
      </c>
      <c r="AR1528" s="12">
        <f t="shared" si="327"/>
        <v>-775602.32</v>
      </c>
      <c r="AS1528" s="12" t="e">
        <f>#REF!-AU1528+#REF!+#REF!</f>
        <v>#REF!</v>
      </c>
      <c r="AT1528" s="12" t="e">
        <f>AS1528-VLOOKUP(A1528,[1]选股结果!$A$2:$BJ$3005,48,FALSE)*0.08</f>
        <v>#REF!</v>
      </c>
      <c r="AU1528" s="12">
        <f t="shared" si="331"/>
        <v>310021691.24</v>
      </c>
      <c r="AV1528" s="12" t="e">
        <f>#REF!+S1528+H1528</f>
        <v>#REF!</v>
      </c>
      <c r="AW1528" s="12" t="e">
        <f t="shared" si="332"/>
        <v>#REF!</v>
      </c>
      <c r="AX1528" s="12" t="e">
        <f t="shared" si="333"/>
        <v>#REF!</v>
      </c>
      <c r="AY1528" s="12" t="e">
        <f t="shared" si="334"/>
        <v>#REF!</v>
      </c>
      <c r="AZ1528" s="12">
        <f t="shared" si="328"/>
        <v>-2551677373.48</v>
      </c>
      <c r="BA1528" s="12">
        <f t="shared" si="329"/>
        <v>2648457707.49</v>
      </c>
      <c r="BB1528" s="12" t="e">
        <f t="shared" si="335"/>
        <v>#REF!</v>
      </c>
    </row>
    <row r="1529" spans="1:54">
      <c r="A1529" s="5" t="s">
        <v>3107</v>
      </c>
      <c r="B1529" s="5" t="s">
        <v>3108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336"/>
        <v>2259916709.4</v>
      </c>
      <c r="AF1529" s="9">
        <f t="shared" si="337"/>
        <v>2165244692.34</v>
      </c>
      <c r="AG1529" s="9">
        <f t="shared" si="338"/>
        <v>111303569.74</v>
      </c>
      <c r="AH1529" s="9">
        <f t="shared" si="339"/>
        <v>111377734.26</v>
      </c>
      <c r="AI1529" s="9">
        <f t="shared" si="340"/>
        <v>85239864.98</v>
      </c>
      <c r="AJ1529" s="12" t="e">
        <f>#REF!-A1529</f>
        <v>#REF!</v>
      </c>
      <c r="AK1529" s="16"/>
      <c r="AL1529" s="9">
        <f t="shared" si="330"/>
        <v>379497022.78</v>
      </c>
      <c r="AM1529" s="16"/>
      <c r="AN1529" s="16"/>
      <c r="AO1529" s="16"/>
      <c r="AP1529" s="16"/>
      <c r="AQ1529" s="12" t="e">
        <f>#REF!+#REF!+#REF!</f>
        <v>#REF!</v>
      </c>
      <c r="AR1529" s="12">
        <f t="shared" si="327"/>
        <v>-690268.49</v>
      </c>
      <c r="AS1529" s="12" t="e">
        <f>#REF!-AU1529+#REF!+#REF!</f>
        <v>#REF!</v>
      </c>
      <c r="AT1529" s="12" t="e">
        <f>AS1529-VLOOKUP(A1529,[1]选股结果!$A$2:$BJ$3005,48,FALSE)*0.08</f>
        <v>#REF!</v>
      </c>
      <c r="AU1529" s="12">
        <f t="shared" si="331"/>
        <v>26137869.28</v>
      </c>
      <c r="AV1529" s="12" t="e">
        <f>#REF!+S1529+H1529</f>
        <v>#REF!</v>
      </c>
      <c r="AW1529" s="12" t="e">
        <f t="shared" si="332"/>
        <v>#REF!</v>
      </c>
      <c r="AX1529" s="12" t="e">
        <f t="shared" si="333"/>
        <v>#REF!</v>
      </c>
      <c r="AY1529" s="12" t="e">
        <f t="shared" si="334"/>
        <v>#REF!</v>
      </c>
      <c r="AZ1529" s="12">
        <f t="shared" si="328"/>
        <v>-2289245186.66</v>
      </c>
      <c r="BA1529" s="12">
        <f t="shared" si="329"/>
        <v>111303569.74</v>
      </c>
      <c r="BB1529" s="12" t="e">
        <f t="shared" si="335"/>
        <v>#REF!</v>
      </c>
    </row>
    <row r="1530" spans="1:54">
      <c r="A1530" s="5" t="s">
        <v>3109</v>
      </c>
      <c r="B1530" s="5" t="s">
        <v>3110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336"/>
        <v>2258477954.05</v>
      </c>
      <c r="AF1530" s="9">
        <f t="shared" si="337"/>
        <v>1887563172.26</v>
      </c>
      <c r="AG1530" s="9">
        <f t="shared" si="338"/>
        <v>386154735.65</v>
      </c>
      <c r="AH1530" s="9">
        <f t="shared" si="339"/>
        <v>388130175.83</v>
      </c>
      <c r="AI1530" s="9">
        <f t="shared" si="340"/>
        <v>340724705.48</v>
      </c>
      <c r="AJ1530" s="12" t="e">
        <f>#REF!-A1530</f>
        <v>#REF!</v>
      </c>
      <c r="AK1530" s="16"/>
      <c r="AL1530" s="9">
        <f t="shared" si="330"/>
        <v>161749643.26</v>
      </c>
      <c r="AM1530" s="16"/>
      <c r="AN1530" s="16"/>
      <c r="AO1530" s="16"/>
      <c r="AP1530" s="16"/>
      <c r="AQ1530" s="12" t="e">
        <f>#REF!+#REF!+#REF!</f>
        <v>#REF!</v>
      </c>
      <c r="AR1530" s="12">
        <f t="shared" si="327"/>
        <v>-2165400.98</v>
      </c>
      <c r="AS1530" s="12" t="e">
        <f>#REF!-AU1530+#REF!+#REF!</f>
        <v>#REF!</v>
      </c>
      <c r="AT1530" s="12" t="e">
        <f>AS1530-VLOOKUP(A1530,[1]选股结果!$A$2:$BJ$3005,48,FALSE)*0.08</f>
        <v>#REF!</v>
      </c>
      <c r="AU1530" s="12">
        <f t="shared" si="331"/>
        <v>47405470.35</v>
      </c>
      <c r="AV1530" s="12" t="e">
        <f>#REF!+S1530+H1530</f>
        <v>#REF!</v>
      </c>
      <c r="AW1530" s="12" t="e">
        <f t="shared" si="332"/>
        <v>#REF!</v>
      </c>
      <c r="AX1530" s="12" t="e">
        <f t="shared" si="333"/>
        <v>#REF!</v>
      </c>
      <c r="AY1530" s="12" t="e">
        <f t="shared" si="334"/>
        <v>#REF!</v>
      </c>
      <c r="AZ1530" s="12">
        <f t="shared" si="328"/>
        <v>-2293307994.92</v>
      </c>
      <c r="BA1530" s="12">
        <f t="shared" si="329"/>
        <v>386154735.65</v>
      </c>
      <c r="BB1530" s="12" t="e">
        <f t="shared" si="335"/>
        <v>#REF!</v>
      </c>
    </row>
    <row r="1531" spans="1:54">
      <c r="A1531" s="5" t="s">
        <v>3111</v>
      </c>
      <c r="B1531" s="5" t="s">
        <v>3112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336"/>
        <v>2256338757.99</v>
      </c>
      <c r="AF1531" s="9">
        <f t="shared" si="337"/>
        <v>1945342559.78</v>
      </c>
      <c r="AG1531" s="9">
        <f t="shared" si="338"/>
        <v>295012982.96</v>
      </c>
      <c r="AH1531" s="9">
        <f t="shared" si="339"/>
        <v>294145569.18</v>
      </c>
      <c r="AI1531" s="9">
        <f t="shared" si="340"/>
        <v>207444698.37</v>
      </c>
      <c r="AJ1531" s="12" t="e">
        <f>#REF!-A1531</f>
        <v>#REF!</v>
      </c>
      <c r="AK1531" s="16"/>
      <c r="AL1531" s="9">
        <f t="shared" si="330"/>
        <v>215350607.33</v>
      </c>
      <c r="AM1531" s="16"/>
      <c r="AN1531" s="16"/>
      <c r="AO1531" s="16"/>
      <c r="AP1531" s="16"/>
      <c r="AQ1531" s="12" t="e">
        <f>#REF!+#REF!+#REF!</f>
        <v>#REF!</v>
      </c>
      <c r="AR1531" s="12">
        <f t="shared" si="327"/>
        <v>-3646829.6</v>
      </c>
      <c r="AS1531" s="12" t="e">
        <f>#REF!-AU1531+#REF!+#REF!</f>
        <v>#REF!</v>
      </c>
      <c r="AT1531" s="12" t="e">
        <f>AS1531-VLOOKUP(A1531,[1]选股结果!$A$2:$BJ$3005,48,FALSE)*0.08</f>
        <v>#REF!</v>
      </c>
      <c r="AU1531" s="12">
        <f t="shared" si="331"/>
        <v>86700870.81</v>
      </c>
      <c r="AV1531" s="12" t="e">
        <f>#REF!+S1531+H1531</f>
        <v>#REF!</v>
      </c>
      <c r="AW1531" s="12" t="e">
        <f t="shared" si="332"/>
        <v>#REF!</v>
      </c>
      <c r="AX1531" s="12" t="e">
        <f t="shared" si="333"/>
        <v>#REF!</v>
      </c>
      <c r="AY1531" s="12" t="e">
        <f t="shared" si="334"/>
        <v>#REF!</v>
      </c>
      <c r="AZ1531" s="12">
        <f t="shared" si="328"/>
        <v>-2344812906.54</v>
      </c>
      <c r="BA1531" s="12">
        <f t="shared" si="329"/>
        <v>295012982.96</v>
      </c>
      <c r="BB1531" s="12" t="e">
        <f t="shared" si="335"/>
        <v>#REF!</v>
      </c>
    </row>
    <row r="1532" spans="1:54">
      <c r="A1532" s="5" t="s">
        <v>3113</v>
      </c>
      <c r="B1532" s="5" t="s">
        <v>3114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336"/>
        <v>2249518170.4</v>
      </c>
      <c r="AF1532" s="9">
        <f t="shared" si="337"/>
        <v>1679328474.18</v>
      </c>
      <c r="AG1532" s="9">
        <f t="shared" si="338"/>
        <v>529319338.65</v>
      </c>
      <c r="AH1532" s="9">
        <f t="shared" si="339"/>
        <v>530792643.44</v>
      </c>
      <c r="AI1532" s="9">
        <f t="shared" si="340"/>
        <v>415786321.18</v>
      </c>
      <c r="AJ1532" s="12" t="e">
        <f>#REF!-A1532</f>
        <v>#REF!</v>
      </c>
      <c r="AK1532" s="16"/>
      <c r="AL1532" s="9">
        <f t="shared" si="330"/>
        <v>332227391.24</v>
      </c>
      <c r="AM1532" s="16"/>
      <c r="AN1532" s="16"/>
      <c r="AO1532" s="16"/>
      <c r="AP1532" s="16"/>
      <c r="AQ1532" s="12" t="e">
        <f>#REF!+#REF!+#REF!</f>
        <v>#REF!</v>
      </c>
      <c r="AR1532" s="12">
        <f t="shared" si="327"/>
        <v>-3669182.68</v>
      </c>
      <c r="AS1532" s="12" t="e">
        <f>#REF!-AU1532+#REF!+#REF!</f>
        <v>#REF!</v>
      </c>
      <c r="AT1532" s="12" t="e">
        <f>AS1532-VLOOKUP(A1532,[1]选股结果!$A$2:$BJ$3005,48,FALSE)*0.08</f>
        <v>#REF!</v>
      </c>
      <c r="AU1532" s="12">
        <f t="shared" si="331"/>
        <v>115006322.26</v>
      </c>
      <c r="AV1532" s="12" t="e">
        <f>#REF!+S1532+H1532</f>
        <v>#REF!</v>
      </c>
      <c r="AW1532" s="12" t="e">
        <f t="shared" si="332"/>
        <v>#REF!</v>
      </c>
      <c r="AX1532" s="12" t="e">
        <f t="shared" si="333"/>
        <v>#REF!</v>
      </c>
      <c r="AY1532" s="12" t="e">
        <f t="shared" si="334"/>
        <v>#REF!</v>
      </c>
      <c r="AZ1532" s="12">
        <f t="shared" si="328"/>
        <v>-2214564425.67</v>
      </c>
      <c r="BA1532" s="12">
        <f t="shared" si="329"/>
        <v>529319338.65</v>
      </c>
      <c r="BB1532" s="12" t="e">
        <f t="shared" si="335"/>
        <v>#REF!</v>
      </c>
    </row>
    <row r="1533" spans="1:54">
      <c r="A1533" s="5" t="s">
        <v>3115</v>
      </c>
      <c r="B1533" s="5" t="s">
        <v>3116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336"/>
        <v>2248935273.38</v>
      </c>
      <c r="AF1533" s="9">
        <f t="shared" si="337"/>
        <v>2122507186.48</v>
      </c>
      <c r="AG1533" s="9">
        <f t="shared" si="338"/>
        <v>93612793.8700001</v>
      </c>
      <c r="AH1533" s="9">
        <f t="shared" si="339"/>
        <v>92612889.2500001</v>
      </c>
      <c r="AI1533" s="9">
        <f t="shared" si="340"/>
        <v>79748617.1800001</v>
      </c>
      <c r="AJ1533" s="12" t="e">
        <f>#REF!-A1533</f>
        <v>#REF!</v>
      </c>
      <c r="AK1533" s="16"/>
      <c r="AL1533" s="9">
        <f t="shared" si="330"/>
        <v>96453336.55</v>
      </c>
      <c r="AM1533" s="16"/>
      <c r="AN1533" s="16"/>
      <c r="AO1533" s="16"/>
      <c r="AP1533" s="16"/>
      <c r="AQ1533" s="12" t="e">
        <f>#REF!+#REF!+#REF!</f>
        <v>#REF!</v>
      </c>
      <c r="AR1533" s="12">
        <f t="shared" si="327"/>
        <v>-34980.32</v>
      </c>
      <c r="AS1533" s="12" t="e">
        <f>#REF!-AU1533+#REF!+#REF!</f>
        <v>#REF!</v>
      </c>
      <c r="AT1533" s="12" t="e">
        <f>AS1533-VLOOKUP(A1533,[1]选股结果!$A$2:$BJ$3005,48,FALSE)*0.08</f>
        <v>#REF!</v>
      </c>
      <c r="AU1533" s="12">
        <f t="shared" si="331"/>
        <v>12864272.07</v>
      </c>
      <c r="AV1533" s="12" t="e">
        <f>#REF!+S1533+H1533</f>
        <v>#REF!</v>
      </c>
      <c r="AW1533" s="12" t="e">
        <f t="shared" si="332"/>
        <v>#REF!</v>
      </c>
      <c r="AX1533" s="12" t="e">
        <f t="shared" si="333"/>
        <v>#REF!</v>
      </c>
      <c r="AY1533" s="12" t="e">
        <f t="shared" si="334"/>
        <v>#REF!</v>
      </c>
      <c r="AZ1533" s="12">
        <f t="shared" si="328"/>
        <v>-2308773635.87</v>
      </c>
      <c r="BA1533" s="12">
        <f t="shared" si="329"/>
        <v>93612793.8700001</v>
      </c>
      <c r="BB1533" s="12" t="e">
        <f t="shared" si="335"/>
        <v>#REF!</v>
      </c>
    </row>
    <row r="1534" spans="1:54">
      <c r="A1534" s="5" t="s">
        <v>3117</v>
      </c>
      <c r="B1534" s="5" t="s">
        <v>3118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336"/>
        <v>2247188398.83</v>
      </c>
      <c r="AF1534" s="9">
        <f t="shared" si="337"/>
        <v>1693548077.33</v>
      </c>
      <c r="AG1534" s="9">
        <f t="shared" si="338"/>
        <v>449478157.28</v>
      </c>
      <c r="AH1534" s="9">
        <f t="shared" si="339"/>
        <v>445556716.11</v>
      </c>
      <c r="AI1534" s="9">
        <f t="shared" si="340"/>
        <v>378397370.51</v>
      </c>
      <c r="AJ1534" s="12" t="e">
        <f>#REF!-A1534</f>
        <v>#REF!</v>
      </c>
      <c r="AK1534" s="16"/>
      <c r="AL1534" s="9">
        <f t="shared" si="330"/>
        <v>217349979.77</v>
      </c>
      <c r="AM1534" s="16"/>
      <c r="AN1534" s="16"/>
      <c r="AO1534" s="16"/>
      <c r="AP1534" s="16"/>
      <c r="AQ1534" s="12" t="e">
        <f>#REF!+#REF!+#REF!</f>
        <v>#REF!</v>
      </c>
      <c r="AR1534" s="12">
        <f t="shared" si="327"/>
        <v>-16901.74</v>
      </c>
      <c r="AS1534" s="12" t="e">
        <f>#REF!-AU1534+#REF!+#REF!</f>
        <v>#REF!</v>
      </c>
      <c r="AT1534" s="12" t="e">
        <f>AS1534-VLOOKUP(A1534,[1]选股结果!$A$2:$BJ$3005,48,FALSE)*0.08</f>
        <v>#REF!</v>
      </c>
      <c r="AU1534" s="12">
        <f t="shared" si="331"/>
        <v>67159345.6</v>
      </c>
      <c r="AV1534" s="12" t="e">
        <f>#REF!+S1534+H1534</f>
        <v>#REF!</v>
      </c>
      <c r="AW1534" s="12" t="e">
        <f t="shared" si="332"/>
        <v>#REF!</v>
      </c>
      <c r="AX1534" s="12" t="e">
        <f t="shared" si="333"/>
        <v>#REF!</v>
      </c>
      <c r="AY1534" s="12" t="e">
        <f t="shared" si="334"/>
        <v>#REF!</v>
      </c>
      <c r="AZ1534" s="12">
        <f t="shared" si="328"/>
        <v>-2286920847.33</v>
      </c>
      <c r="BA1534" s="12">
        <f t="shared" si="329"/>
        <v>449478157.28</v>
      </c>
      <c r="BB1534" s="12" t="e">
        <f t="shared" si="335"/>
        <v>#REF!</v>
      </c>
    </row>
    <row r="1535" spans="1:54">
      <c r="A1535" s="5" t="s">
        <v>3119</v>
      </c>
      <c r="B1535" s="5" t="s">
        <v>3120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336"/>
        <v>2244911844.97</v>
      </c>
      <c r="AF1535" s="9">
        <f t="shared" si="337"/>
        <v>2144538036.18</v>
      </c>
      <c r="AG1535" s="9">
        <f t="shared" si="338"/>
        <v>86246858.0699997</v>
      </c>
      <c r="AH1535" s="9">
        <f t="shared" si="339"/>
        <v>94193380.0699997</v>
      </c>
      <c r="AI1535" s="9">
        <f t="shared" si="340"/>
        <v>70489522.6099997</v>
      </c>
      <c r="AJ1535" s="12" t="e">
        <f>#REF!-A1535</f>
        <v>#REF!</v>
      </c>
      <c r="AK1535" s="16"/>
      <c r="AL1535" s="9">
        <f t="shared" si="330"/>
        <v>723599757.94</v>
      </c>
      <c r="AM1535" s="16"/>
      <c r="AN1535" s="16"/>
      <c r="AO1535" s="16"/>
      <c r="AP1535" s="16"/>
      <c r="AQ1535" s="12" t="e">
        <f>#REF!+#REF!+#REF!</f>
        <v>#REF!</v>
      </c>
      <c r="AR1535" s="12">
        <f t="shared" si="327"/>
        <v>-8819304.23</v>
      </c>
      <c r="AS1535" s="12" t="e">
        <f>#REF!-AU1535+#REF!+#REF!</f>
        <v>#REF!</v>
      </c>
      <c r="AT1535" s="12" t="e">
        <f>AS1535-VLOOKUP(A1535,[1]选股结果!$A$2:$BJ$3005,48,FALSE)*0.08</f>
        <v>#REF!</v>
      </c>
      <c r="AU1535" s="12">
        <f t="shared" si="331"/>
        <v>23703857.46</v>
      </c>
      <c r="AV1535" s="12" t="e">
        <f>#REF!+S1535+H1535</f>
        <v>#REF!</v>
      </c>
      <c r="AW1535" s="12" t="e">
        <f t="shared" si="332"/>
        <v>#REF!</v>
      </c>
      <c r="AX1535" s="12" t="e">
        <f t="shared" si="333"/>
        <v>#REF!</v>
      </c>
      <c r="AY1535" s="12" t="e">
        <f t="shared" si="334"/>
        <v>#REF!</v>
      </c>
      <c r="AZ1535" s="12">
        <f t="shared" si="328"/>
        <v>-2172447043.82</v>
      </c>
      <c r="BA1535" s="12">
        <f t="shared" si="329"/>
        <v>86246858.0699997</v>
      </c>
      <c r="BB1535" s="12" t="e">
        <f t="shared" si="335"/>
        <v>#REF!</v>
      </c>
    </row>
    <row r="1536" spans="1:54">
      <c r="A1536" s="5" t="s">
        <v>3121</v>
      </c>
      <c r="B1536" s="5" t="s">
        <v>3122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336"/>
        <v>2239022299.81</v>
      </c>
      <c r="AF1536" s="9">
        <f t="shared" si="337"/>
        <v>1639663231.83</v>
      </c>
      <c r="AG1536" s="9">
        <f t="shared" si="338"/>
        <v>609380779.19</v>
      </c>
      <c r="AH1536" s="9">
        <f t="shared" si="339"/>
        <v>610241163.12</v>
      </c>
      <c r="AI1536" s="9">
        <f t="shared" si="340"/>
        <v>504269643.18</v>
      </c>
      <c r="AJ1536" s="12" t="e">
        <f>#REF!-A1536</f>
        <v>#REF!</v>
      </c>
      <c r="AK1536" s="16"/>
      <c r="AL1536" s="9">
        <f t="shared" si="330"/>
        <v>709314927.5</v>
      </c>
      <c r="AM1536" s="16"/>
      <c r="AN1536" s="16"/>
      <c r="AO1536" s="16"/>
      <c r="AP1536" s="16"/>
      <c r="AQ1536" s="12" t="e">
        <f>#REF!+#REF!+#REF!</f>
        <v>#REF!</v>
      </c>
      <c r="AR1536" s="12">
        <f t="shared" si="327"/>
        <v>-3325533.84</v>
      </c>
      <c r="AS1536" s="12" t="e">
        <f>#REF!-AU1536+#REF!+#REF!</f>
        <v>#REF!</v>
      </c>
      <c r="AT1536" s="12" t="e">
        <f>AS1536-VLOOKUP(A1536,[1]选股结果!$A$2:$BJ$3005,48,FALSE)*0.08</f>
        <v>#REF!</v>
      </c>
      <c r="AU1536" s="12">
        <f t="shared" si="331"/>
        <v>105971519.94</v>
      </c>
      <c r="AV1536" s="12" t="e">
        <f>#REF!+S1536+H1536</f>
        <v>#REF!</v>
      </c>
      <c r="AW1536" s="12" t="e">
        <f t="shared" si="332"/>
        <v>#REF!</v>
      </c>
      <c r="AX1536" s="12" t="e">
        <f t="shared" si="333"/>
        <v>#REF!</v>
      </c>
      <c r="AY1536" s="12" t="e">
        <f t="shared" si="334"/>
        <v>#REF!</v>
      </c>
      <c r="AZ1536" s="12">
        <f t="shared" si="328"/>
        <v>-2345271237.09</v>
      </c>
      <c r="BA1536" s="12">
        <f t="shared" si="329"/>
        <v>609380779.19</v>
      </c>
      <c r="BB1536" s="12" t="e">
        <f t="shared" si="335"/>
        <v>#REF!</v>
      </c>
    </row>
    <row r="1537" spans="1:54">
      <c r="A1537" s="5" t="s">
        <v>3123</v>
      </c>
      <c r="B1537" s="5" t="s">
        <v>3124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336"/>
        <v>2238118187.72</v>
      </c>
      <c r="AF1537" s="9">
        <f t="shared" si="337"/>
        <v>2069567910.4</v>
      </c>
      <c r="AG1537" s="9">
        <f t="shared" si="338"/>
        <v>188543171.249999</v>
      </c>
      <c r="AH1537" s="9">
        <f t="shared" si="339"/>
        <v>187362743.889999</v>
      </c>
      <c r="AI1537" s="9">
        <f t="shared" si="340"/>
        <v>139150269.539999</v>
      </c>
      <c r="AJ1537" s="12" t="e">
        <f>#REF!-A1537</f>
        <v>#REF!</v>
      </c>
      <c r="AK1537" s="16"/>
      <c r="AL1537" s="9">
        <f t="shared" si="330"/>
        <v>127300700.66</v>
      </c>
      <c r="AM1537" s="16"/>
      <c r="AN1537" s="16"/>
      <c r="AO1537" s="16"/>
      <c r="AP1537" s="16"/>
      <c r="AQ1537" s="12" t="e">
        <f>#REF!+#REF!+#REF!</f>
        <v>#REF!</v>
      </c>
      <c r="AR1537" s="12">
        <f t="shared" si="327"/>
        <v>-6100</v>
      </c>
      <c r="AS1537" s="12" t="e">
        <f>#REF!-AU1537+#REF!+#REF!</f>
        <v>#REF!</v>
      </c>
      <c r="AT1537" s="12" t="e">
        <f>AS1537-VLOOKUP(A1537,[1]选股结果!$A$2:$BJ$3005,48,FALSE)*0.08</f>
        <v>#REF!</v>
      </c>
      <c r="AU1537" s="12">
        <f t="shared" si="331"/>
        <v>48212474.35</v>
      </c>
      <c r="AV1537" s="12" t="e">
        <f>#REF!+S1537+H1537</f>
        <v>#REF!</v>
      </c>
      <c r="AW1537" s="12" t="e">
        <f t="shared" si="332"/>
        <v>#REF!</v>
      </c>
      <c r="AX1537" s="12" t="e">
        <f t="shared" si="333"/>
        <v>#REF!</v>
      </c>
      <c r="AY1537" s="12" t="e">
        <f t="shared" si="334"/>
        <v>#REF!</v>
      </c>
      <c r="AZ1537" s="12">
        <f t="shared" si="328"/>
        <v>-2294967382.93</v>
      </c>
      <c r="BA1537" s="12">
        <f t="shared" si="329"/>
        <v>188543171.249999</v>
      </c>
      <c r="BB1537" s="12" t="e">
        <f t="shared" si="335"/>
        <v>#REF!</v>
      </c>
    </row>
    <row r="1538" spans="1:54">
      <c r="A1538" s="5" t="s">
        <v>3125</v>
      </c>
      <c r="B1538" s="5" t="s">
        <v>3126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336"/>
        <v>2235627482.33</v>
      </c>
      <c r="AF1538" s="9">
        <f t="shared" si="337"/>
        <v>1806798085.68</v>
      </c>
      <c r="AG1538" s="9">
        <f t="shared" si="338"/>
        <v>416754803.11</v>
      </c>
      <c r="AH1538" s="9">
        <f t="shared" si="339"/>
        <v>416542087.61</v>
      </c>
      <c r="AI1538" s="9">
        <f t="shared" si="340"/>
        <v>392590043.64</v>
      </c>
      <c r="AJ1538" s="12" t="e">
        <f>#REF!-A1538</f>
        <v>#REF!</v>
      </c>
      <c r="AK1538" s="16"/>
      <c r="AL1538" s="9">
        <f t="shared" si="330"/>
        <v>61348880.52</v>
      </c>
      <c r="AM1538" s="16"/>
      <c r="AN1538" s="16"/>
      <c r="AO1538" s="16"/>
      <c r="AP1538" s="16"/>
      <c r="AQ1538" s="12" t="e">
        <f>#REF!+#REF!+#REF!</f>
        <v>#REF!</v>
      </c>
      <c r="AR1538" s="12">
        <f t="shared" ref="AR1538:AR1601" si="341">AA1538-AB1538</f>
        <v>-412941.22</v>
      </c>
      <c r="AS1538" s="12" t="e">
        <f>#REF!-AU1538+#REF!+#REF!</f>
        <v>#REF!</v>
      </c>
      <c r="AT1538" s="12" t="e">
        <f>AS1538-VLOOKUP(A1538,[1]选股结果!$A$2:$BJ$3005,48,FALSE)*0.08</f>
        <v>#REF!</v>
      </c>
      <c r="AU1538" s="12">
        <f t="shared" si="331"/>
        <v>23952043.97</v>
      </c>
      <c r="AV1538" s="12" t="e">
        <f>#REF!+S1538+H1538</f>
        <v>#REF!</v>
      </c>
      <c r="AW1538" s="12" t="e">
        <f t="shared" si="332"/>
        <v>#REF!</v>
      </c>
      <c r="AX1538" s="12" t="e">
        <f t="shared" si="333"/>
        <v>#REF!</v>
      </c>
      <c r="AY1538" s="12" t="e">
        <f t="shared" si="334"/>
        <v>#REF!</v>
      </c>
      <c r="AZ1538" s="12">
        <f t="shared" ref="AZ1538:AZ1601" si="342">O1538-S1538-AA1538-AB1538-AC1538-AD1538+AK1538-AE1538</f>
        <v>-2401329359.64</v>
      </c>
      <c r="BA1538" s="12">
        <f t="shared" ref="BA1538:BA1601" si="343">AG1538</f>
        <v>416754803.11</v>
      </c>
      <c r="BB1538" s="12" t="e">
        <f t="shared" si="335"/>
        <v>#REF!</v>
      </c>
    </row>
    <row r="1539" spans="1:54">
      <c r="A1539" s="5" t="s">
        <v>3127</v>
      </c>
      <c r="B1539" s="5" t="s">
        <v>3128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336"/>
        <v>2235122100.64</v>
      </c>
      <c r="AF1539" s="9">
        <f t="shared" si="337"/>
        <v>1217143377.88</v>
      </c>
      <c r="AG1539" s="9">
        <f t="shared" si="338"/>
        <v>908418761.87</v>
      </c>
      <c r="AH1539" s="9">
        <f t="shared" si="339"/>
        <v>918555832.8</v>
      </c>
      <c r="AI1539" s="9">
        <f t="shared" si="340"/>
        <v>737859416.84</v>
      </c>
      <c r="AJ1539" s="12" t="e">
        <f>#REF!-A1539</f>
        <v>#REF!</v>
      </c>
      <c r="AK1539" s="16"/>
      <c r="AL1539" s="9">
        <f t="shared" ref="AL1539:AL1602" si="344">O1539+P1539+Q1539+Y1539-AB1539+AC1539</f>
        <v>152369449.6</v>
      </c>
      <c r="AM1539" s="16"/>
      <c r="AN1539" s="16"/>
      <c r="AO1539" s="16"/>
      <c r="AP1539" s="16"/>
      <c r="AQ1539" s="12" t="e">
        <f>#REF!+#REF!+#REF!</f>
        <v>#REF!</v>
      </c>
      <c r="AR1539" s="12">
        <f t="shared" si="341"/>
        <v>-11175309.78</v>
      </c>
      <c r="AS1539" s="12" t="e">
        <f>#REF!-AU1539+#REF!+#REF!</f>
        <v>#REF!</v>
      </c>
      <c r="AT1539" s="12" t="e">
        <f>AS1539-VLOOKUP(A1539,[1]选股结果!$A$2:$BJ$3005,48,FALSE)*0.08</f>
        <v>#REF!</v>
      </c>
      <c r="AU1539" s="12">
        <f t="shared" ref="AU1539:AU1602" si="345">AH1539-AI1539</f>
        <v>180696415.96</v>
      </c>
      <c r="AV1539" s="12" t="e">
        <f>#REF!+S1539+H1539</f>
        <v>#REF!</v>
      </c>
      <c r="AW1539" s="12" t="e">
        <f t="shared" ref="AW1539:AW1602" si="346">AV1539-AU1539</f>
        <v>#REF!</v>
      </c>
      <c r="AX1539" s="12" t="e">
        <f t="shared" ref="AX1539:AX1602" si="347">AV1539-H1539</f>
        <v>#REF!</v>
      </c>
      <c r="AY1539" s="12" t="e">
        <f t="shared" ref="AY1539:AY1602" si="348">AV1539-H1539-AU1539</f>
        <v>#REF!</v>
      </c>
      <c r="AZ1539" s="12">
        <f t="shared" si="342"/>
        <v>-2306106060.54</v>
      </c>
      <c r="BA1539" s="12">
        <f t="shared" si="343"/>
        <v>908418761.87</v>
      </c>
      <c r="BB1539" s="12" t="e">
        <f t="shared" ref="BB1539:BB1602" si="349">AF1539-AG1539+AH1539+AI1539-AJ1539+AL1539+AM1539-AO1539+AN1539</f>
        <v>#REF!</v>
      </c>
    </row>
    <row r="1540" spans="1:54">
      <c r="A1540" s="5" t="s">
        <v>3129</v>
      </c>
      <c r="B1540" s="5" t="s">
        <v>3130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336"/>
        <v>2228040119.7</v>
      </c>
      <c r="AF1540" s="9">
        <f t="shared" si="337"/>
        <v>2322246941.01</v>
      </c>
      <c r="AG1540" s="9">
        <f t="shared" si="338"/>
        <v>-236828131.19</v>
      </c>
      <c r="AH1540" s="9">
        <f t="shared" si="339"/>
        <v>-266283347.9</v>
      </c>
      <c r="AI1540" s="9">
        <f t="shared" si="340"/>
        <v>-264324914.66</v>
      </c>
      <c r="AJ1540" s="12" t="e">
        <f>#REF!-A1540</f>
        <v>#REF!</v>
      </c>
      <c r="AK1540" s="16"/>
      <c r="AL1540" s="9">
        <f t="shared" si="344"/>
        <v>424047668.54</v>
      </c>
      <c r="AM1540" s="16"/>
      <c r="AN1540" s="16"/>
      <c r="AO1540" s="16"/>
      <c r="AP1540" s="16"/>
      <c r="AQ1540" s="12" t="e">
        <f>#REF!+#REF!+#REF!</f>
        <v>#REF!</v>
      </c>
      <c r="AR1540" s="12">
        <f t="shared" si="341"/>
        <v>-6658497.84</v>
      </c>
      <c r="AS1540" s="12" t="e">
        <f>#REF!-AU1540+#REF!+#REF!</f>
        <v>#REF!</v>
      </c>
      <c r="AT1540" s="12" t="e">
        <f>AS1540-VLOOKUP(A1540,[1]选股结果!$A$2:$BJ$3005,48,FALSE)*0.08</f>
        <v>#REF!</v>
      </c>
      <c r="AU1540" s="12">
        <f t="shared" si="345"/>
        <v>-1958433.24000001</v>
      </c>
      <c r="AV1540" s="12" t="e">
        <f>#REF!+S1540+H1540</f>
        <v>#REF!</v>
      </c>
      <c r="AW1540" s="12" t="e">
        <f t="shared" si="346"/>
        <v>#REF!</v>
      </c>
      <c r="AX1540" s="12" t="e">
        <f t="shared" si="347"/>
        <v>#REF!</v>
      </c>
      <c r="AY1540" s="12" t="e">
        <f t="shared" si="348"/>
        <v>#REF!</v>
      </c>
      <c r="AZ1540" s="12">
        <f t="shared" si="342"/>
        <v>-2450594806.03</v>
      </c>
      <c r="BA1540" s="12">
        <f t="shared" si="343"/>
        <v>-236828131.19</v>
      </c>
      <c r="BB1540" s="12" t="e">
        <f t="shared" si="349"/>
        <v>#REF!</v>
      </c>
    </row>
    <row r="1541" spans="1:54">
      <c r="A1541" s="5" t="s">
        <v>3131</v>
      </c>
      <c r="B1541" s="5" t="s">
        <v>3132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336"/>
        <v>2227884299.53</v>
      </c>
      <c r="AF1541" s="9">
        <f t="shared" si="337"/>
        <v>975409106.16</v>
      </c>
      <c r="AG1541" s="9">
        <f t="shared" si="338"/>
        <v>1233643470.59</v>
      </c>
      <c r="AH1541" s="9">
        <f t="shared" si="339"/>
        <v>1197452830.16</v>
      </c>
      <c r="AI1541" s="9">
        <f t="shared" si="340"/>
        <v>901064467.5</v>
      </c>
      <c r="AJ1541" s="12" t="e">
        <f>#REF!-A1541</f>
        <v>#REF!</v>
      </c>
      <c r="AK1541" s="16"/>
      <c r="AL1541" s="9">
        <f t="shared" si="344"/>
        <v>111105924.22</v>
      </c>
      <c r="AM1541" s="16"/>
      <c r="AN1541" s="16"/>
      <c r="AO1541" s="16"/>
      <c r="AP1541" s="16"/>
      <c r="AQ1541" s="12" t="e">
        <f>#REF!+#REF!+#REF!</f>
        <v>#REF!</v>
      </c>
      <c r="AR1541" s="12">
        <f t="shared" si="341"/>
        <v>-7480965.04</v>
      </c>
      <c r="AS1541" s="12" t="e">
        <f>#REF!-AU1541+#REF!+#REF!</f>
        <v>#REF!</v>
      </c>
      <c r="AT1541" s="12" t="e">
        <f>AS1541-VLOOKUP(A1541,[1]选股结果!$A$2:$BJ$3005,48,FALSE)*0.08</f>
        <v>#REF!</v>
      </c>
      <c r="AU1541" s="12">
        <f t="shared" si="345"/>
        <v>296388362.66</v>
      </c>
      <c r="AV1541" s="12" t="e">
        <f>#REF!+S1541+H1541</f>
        <v>#REF!</v>
      </c>
      <c r="AW1541" s="12" t="e">
        <f t="shared" si="346"/>
        <v>#REF!</v>
      </c>
      <c r="AX1541" s="12" t="e">
        <f t="shared" si="347"/>
        <v>#REF!</v>
      </c>
      <c r="AY1541" s="12" t="e">
        <f t="shared" si="348"/>
        <v>#REF!</v>
      </c>
      <c r="AZ1541" s="12">
        <f t="shared" si="342"/>
        <v>-2639782980.22</v>
      </c>
      <c r="BA1541" s="12">
        <f t="shared" si="343"/>
        <v>1233643470.59</v>
      </c>
      <c r="BB1541" s="12" t="e">
        <f t="shared" si="349"/>
        <v>#REF!</v>
      </c>
    </row>
    <row r="1542" spans="1:54">
      <c r="A1542" s="5" t="s">
        <v>3133</v>
      </c>
      <c r="B1542" s="5" t="s">
        <v>3134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336"/>
        <v>2225451251.45</v>
      </c>
      <c r="AF1542" s="9">
        <f t="shared" si="337"/>
        <v>2006092348.47</v>
      </c>
      <c r="AG1542" s="9">
        <f t="shared" si="338"/>
        <v>238462939.6</v>
      </c>
      <c r="AH1542" s="9">
        <f t="shared" si="339"/>
        <v>240547056.05</v>
      </c>
      <c r="AI1542" s="9">
        <f t="shared" si="340"/>
        <v>213083382.92</v>
      </c>
      <c r="AJ1542" s="12" t="e">
        <f>#REF!-A1542</f>
        <v>#REF!</v>
      </c>
      <c r="AK1542" s="16"/>
      <c r="AL1542" s="9">
        <f t="shared" si="344"/>
        <v>93567855.24</v>
      </c>
      <c r="AM1542" s="16"/>
      <c r="AN1542" s="16"/>
      <c r="AO1542" s="16"/>
      <c r="AP1542" s="16"/>
      <c r="AQ1542" s="12" t="e">
        <f>#REF!+#REF!+#REF!</f>
        <v>#REF!</v>
      </c>
      <c r="AR1542" s="12">
        <f t="shared" si="341"/>
        <v>-3518543.19</v>
      </c>
      <c r="AS1542" s="12" t="e">
        <f>#REF!-AU1542+#REF!+#REF!</f>
        <v>#REF!</v>
      </c>
      <c r="AT1542" s="12" t="e">
        <f>AS1542-VLOOKUP(A1542,[1]选股结果!$A$2:$BJ$3005,48,FALSE)*0.08</f>
        <v>#REF!</v>
      </c>
      <c r="AU1542" s="12">
        <f t="shared" si="345"/>
        <v>27463673.13</v>
      </c>
      <c r="AV1542" s="12" t="e">
        <f>#REF!+S1542+H1542</f>
        <v>#REF!</v>
      </c>
      <c r="AW1542" s="12" t="e">
        <f t="shared" si="346"/>
        <v>#REF!</v>
      </c>
      <c r="AX1542" s="12" t="e">
        <f t="shared" si="347"/>
        <v>#REF!</v>
      </c>
      <c r="AY1542" s="12" t="e">
        <f t="shared" si="348"/>
        <v>#REF!</v>
      </c>
      <c r="AZ1542" s="12">
        <f t="shared" si="342"/>
        <v>-2258675997.55</v>
      </c>
      <c r="BA1542" s="12">
        <f t="shared" si="343"/>
        <v>238462939.6</v>
      </c>
      <c r="BB1542" s="12" t="e">
        <f t="shared" si="349"/>
        <v>#REF!</v>
      </c>
    </row>
    <row r="1543" spans="1:54">
      <c r="A1543" s="5" t="s">
        <v>3135</v>
      </c>
      <c r="B1543" s="5" t="s">
        <v>3136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336"/>
        <v>2222965494.09</v>
      </c>
      <c r="AF1543" s="9">
        <f t="shared" si="337"/>
        <v>2025721699.19</v>
      </c>
      <c r="AG1543" s="9">
        <f t="shared" si="338"/>
        <v>173141006.19</v>
      </c>
      <c r="AH1543" s="9">
        <f t="shared" si="339"/>
        <v>172603184.08</v>
      </c>
      <c r="AI1543" s="9">
        <f t="shared" si="340"/>
        <v>174087871.99</v>
      </c>
      <c r="AJ1543" s="12" t="e">
        <f>#REF!-A1543</f>
        <v>#REF!</v>
      </c>
      <c r="AK1543" s="16"/>
      <c r="AL1543" s="9">
        <f t="shared" si="344"/>
        <v>153028243.02</v>
      </c>
      <c r="AM1543" s="16"/>
      <c r="AN1543" s="16"/>
      <c r="AO1543" s="16"/>
      <c r="AP1543" s="16"/>
      <c r="AQ1543" s="12" t="e">
        <f>#REF!+#REF!+#REF!</f>
        <v>#REF!</v>
      </c>
      <c r="AR1543" s="12">
        <f t="shared" si="341"/>
        <v>-28326.7</v>
      </c>
      <c r="AS1543" s="12" t="e">
        <f>#REF!-AU1543+#REF!+#REF!</f>
        <v>#REF!</v>
      </c>
      <c r="AT1543" s="12" t="e">
        <f>AS1543-VLOOKUP(A1543,[1]选股结果!$A$2:$BJ$3005,48,FALSE)*0.08</f>
        <v>#REF!</v>
      </c>
      <c r="AU1543" s="12">
        <f t="shared" si="345"/>
        <v>-1484687.91</v>
      </c>
      <c r="AV1543" s="12" t="e">
        <f>#REF!+S1543+H1543</f>
        <v>#REF!</v>
      </c>
      <c r="AW1543" s="12" t="e">
        <f t="shared" si="346"/>
        <v>#REF!</v>
      </c>
      <c r="AX1543" s="12" t="e">
        <f t="shared" si="347"/>
        <v>#REF!</v>
      </c>
      <c r="AY1543" s="12" t="e">
        <f t="shared" si="348"/>
        <v>#REF!</v>
      </c>
      <c r="AZ1543" s="12">
        <f t="shared" si="342"/>
        <v>-2204707141.62</v>
      </c>
      <c r="BA1543" s="12">
        <f t="shared" si="343"/>
        <v>173141006.19</v>
      </c>
      <c r="BB1543" s="12" t="e">
        <f t="shared" si="349"/>
        <v>#REF!</v>
      </c>
    </row>
    <row r="1544" spans="1:54">
      <c r="A1544" s="5" t="s">
        <v>3137</v>
      </c>
      <c r="B1544" s="5" t="s">
        <v>3138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336"/>
        <v>2219518752.19</v>
      </c>
      <c r="AF1544" s="9">
        <f t="shared" si="337"/>
        <v>2111571571.56</v>
      </c>
      <c r="AG1544" s="9">
        <f t="shared" si="338"/>
        <v>130454531.99</v>
      </c>
      <c r="AH1544" s="9">
        <f t="shared" si="339"/>
        <v>130706120.04</v>
      </c>
      <c r="AI1544" s="9">
        <f t="shared" si="340"/>
        <v>118735756.6</v>
      </c>
      <c r="AJ1544" s="12" t="e">
        <f>#REF!-A1544</f>
        <v>#REF!</v>
      </c>
      <c r="AK1544" s="16"/>
      <c r="AL1544" s="9">
        <f t="shared" si="344"/>
        <v>409411543.22</v>
      </c>
      <c r="AM1544" s="16"/>
      <c r="AN1544" s="16"/>
      <c r="AO1544" s="16"/>
      <c r="AP1544" s="16"/>
      <c r="AQ1544" s="12" t="e">
        <f>#REF!+#REF!+#REF!</f>
        <v>#REF!</v>
      </c>
      <c r="AR1544" s="12">
        <f t="shared" si="341"/>
        <v>-1794877.48</v>
      </c>
      <c r="AS1544" s="12" t="e">
        <f>#REF!-AU1544+#REF!+#REF!</f>
        <v>#REF!</v>
      </c>
      <c r="AT1544" s="12" t="e">
        <f>AS1544-VLOOKUP(A1544,[1]选股结果!$A$2:$BJ$3005,48,FALSE)*0.08</f>
        <v>#REF!</v>
      </c>
      <c r="AU1544" s="12">
        <f t="shared" si="345"/>
        <v>11970363.44</v>
      </c>
      <c r="AV1544" s="12" t="e">
        <f>#REF!+S1544+H1544</f>
        <v>#REF!</v>
      </c>
      <c r="AW1544" s="12" t="e">
        <f t="shared" si="346"/>
        <v>#REF!</v>
      </c>
      <c r="AX1544" s="12" t="e">
        <f t="shared" si="347"/>
        <v>#REF!</v>
      </c>
      <c r="AY1544" s="12" t="e">
        <f t="shared" si="348"/>
        <v>#REF!</v>
      </c>
      <c r="AZ1544" s="12">
        <f t="shared" si="342"/>
        <v>-2228115674.94</v>
      </c>
      <c r="BA1544" s="12">
        <f t="shared" si="343"/>
        <v>130454531.99</v>
      </c>
      <c r="BB1544" s="12" t="e">
        <f t="shared" si="349"/>
        <v>#REF!</v>
      </c>
    </row>
    <row r="1545" spans="1:54">
      <c r="A1545" s="5" t="s">
        <v>3139</v>
      </c>
      <c r="B1545" s="5" t="s">
        <v>3140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336"/>
        <v>2216415351.78</v>
      </c>
      <c r="AF1545" s="9">
        <f t="shared" si="337"/>
        <v>1631739500.15</v>
      </c>
      <c r="AG1545" s="9">
        <f t="shared" si="338"/>
        <v>569157132.94</v>
      </c>
      <c r="AH1545" s="9">
        <f t="shared" si="339"/>
        <v>568371480.94</v>
      </c>
      <c r="AI1545" s="9">
        <f t="shared" si="340"/>
        <v>484260463.56</v>
      </c>
      <c r="AJ1545" s="12" t="e">
        <f>#REF!-A1545</f>
        <v>#REF!</v>
      </c>
      <c r="AK1545" s="16"/>
      <c r="AL1545" s="9">
        <f t="shared" si="344"/>
        <v>97598117.69</v>
      </c>
      <c r="AM1545" s="16"/>
      <c r="AN1545" s="16"/>
      <c r="AO1545" s="16"/>
      <c r="AP1545" s="16"/>
      <c r="AQ1545" s="12" t="e">
        <f>#REF!+#REF!+#REF!</f>
        <v>#REF!</v>
      </c>
      <c r="AR1545" s="12">
        <f t="shared" si="341"/>
        <v>0</v>
      </c>
      <c r="AS1545" s="12" t="e">
        <f>#REF!-AU1545+#REF!+#REF!</f>
        <v>#REF!</v>
      </c>
      <c r="AT1545" s="12" t="e">
        <f>AS1545-VLOOKUP(A1545,[1]选股结果!$A$2:$BJ$3005,48,FALSE)*0.08</f>
        <v>#REF!</v>
      </c>
      <c r="AU1545" s="12">
        <f t="shared" si="345"/>
        <v>84111017.3800001</v>
      </c>
      <c r="AV1545" s="12" t="e">
        <f>#REF!+S1545+H1545</f>
        <v>#REF!</v>
      </c>
      <c r="AW1545" s="12" t="e">
        <f t="shared" si="346"/>
        <v>#REF!</v>
      </c>
      <c r="AX1545" s="12" t="e">
        <f t="shared" si="347"/>
        <v>#REF!</v>
      </c>
      <c r="AY1545" s="12" t="e">
        <f t="shared" si="348"/>
        <v>#REF!</v>
      </c>
      <c r="AZ1545" s="12">
        <f t="shared" si="342"/>
        <v>-2274326613.02</v>
      </c>
      <c r="BA1545" s="12">
        <f t="shared" si="343"/>
        <v>569157132.94</v>
      </c>
      <c r="BB1545" s="12" t="e">
        <f t="shared" si="349"/>
        <v>#REF!</v>
      </c>
    </row>
    <row r="1546" spans="1:54">
      <c r="A1546" s="5" t="s">
        <v>3141</v>
      </c>
      <c r="B1546" s="5" t="s">
        <v>3142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336"/>
        <v>2214216230.18</v>
      </c>
      <c r="AF1546" s="9">
        <f t="shared" si="337"/>
        <v>1885520033.53</v>
      </c>
      <c r="AG1546" s="9">
        <f t="shared" si="338"/>
        <v>232022736.93</v>
      </c>
      <c r="AH1546" s="9">
        <f t="shared" si="339"/>
        <v>231338460.51</v>
      </c>
      <c r="AI1546" s="9">
        <f t="shared" si="340"/>
        <v>221621005.56</v>
      </c>
      <c r="AJ1546" s="12" t="e">
        <f>#REF!-A1546</f>
        <v>#REF!</v>
      </c>
      <c r="AK1546" s="16"/>
      <c r="AL1546" s="9">
        <f t="shared" si="344"/>
        <v>246505906.82</v>
      </c>
      <c r="AM1546" s="16"/>
      <c r="AN1546" s="16"/>
      <c r="AO1546" s="16"/>
      <c r="AP1546" s="16"/>
      <c r="AQ1546" s="12" t="e">
        <f>#REF!+#REF!+#REF!</f>
        <v>#REF!</v>
      </c>
      <c r="AR1546" s="12">
        <f t="shared" si="341"/>
        <v>-13045905.4</v>
      </c>
      <c r="AS1546" s="12" t="e">
        <f>#REF!-AU1546+#REF!+#REF!</f>
        <v>#REF!</v>
      </c>
      <c r="AT1546" s="12" t="e">
        <f>AS1546-VLOOKUP(A1546,[1]选股结果!$A$2:$BJ$3005,48,FALSE)*0.08</f>
        <v>#REF!</v>
      </c>
      <c r="AU1546" s="12">
        <f t="shared" si="345"/>
        <v>9717454.94999999</v>
      </c>
      <c r="AV1546" s="12" t="e">
        <f>#REF!+S1546+H1546</f>
        <v>#REF!</v>
      </c>
      <c r="AW1546" s="12" t="e">
        <f t="shared" si="346"/>
        <v>#REF!</v>
      </c>
      <c r="AX1546" s="12" t="e">
        <f t="shared" si="347"/>
        <v>#REF!</v>
      </c>
      <c r="AY1546" s="12" t="e">
        <f t="shared" si="348"/>
        <v>#REF!</v>
      </c>
      <c r="AZ1546" s="12">
        <f t="shared" si="342"/>
        <v>-2245932189.64</v>
      </c>
      <c r="BA1546" s="12">
        <f t="shared" si="343"/>
        <v>232022736.93</v>
      </c>
      <c r="BB1546" s="12" t="e">
        <f t="shared" si="349"/>
        <v>#REF!</v>
      </c>
    </row>
    <row r="1547" spans="1:54">
      <c r="A1547" s="5" t="s">
        <v>3143</v>
      </c>
      <c r="B1547" s="5" t="s">
        <v>3144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350">C1547</f>
        <v>2213659074.83</v>
      </c>
      <c r="AF1547" s="9">
        <f t="shared" ref="AF1547:AF1610" si="351">(G1547+O1547+P1547+Q1547+R1547)+S1547</f>
        <v>1893009108.6</v>
      </c>
      <c r="AG1547" s="9">
        <f t="shared" ref="AG1547:AG1610" si="352">AE1547-AF1547+T1547+V1547+W1547-X1547-Y1547+Z1547+AA1547</f>
        <v>323796426.73</v>
      </c>
      <c r="AH1547" s="9">
        <f t="shared" ref="AH1547:AH1610" si="353">AG1547+AB1547-AC1547</f>
        <v>327343081.13</v>
      </c>
      <c r="AI1547" s="9">
        <f t="shared" ref="AI1547:AI1610" si="354">AH1547-AD1547</f>
        <v>281880649.16</v>
      </c>
      <c r="AJ1547" s="12" t="e">
        <f>#REF!-A1547</f>
        <v>#REF!</v>
      </c>
      <c r="AK1547" s="16"/>
      <c r="AL1547" s="9">
        <f t="shared" si="344"/>
        <v>427301431.05</v>
      </c>
      <c r="AM1547" s="16"/>
      <c r="AN1547" s="16"/>
      <c r="AO1547" s="16"/>
      <c r="AP1547" s="16"/>
      <c r="AQ1547" s="12" t="e">
        <f>#REF!+#REF!+#REF!</f>
        <v>#REF!</v>
      </c>
      <c r="AR1547" s="12">
        <f t="shared" si="341"/>
        <v>-5592318.73</v>
      </c>
      <c r="AS1547" s="12" t="e">
        <f>#REF!-AU1547+#REF!+#REF!</f>
        <v>#REF!</v>
      </c>
      <c r="AT1547" s="12" t="e">
        <f>AS1547-VLOOKUP(A1547,[1]选股结果!$A$2:$BJ$3005,48,FALSE)*0.08</f>
        <v>#REF!</v>
      </c>
      <c r="AU1547" s="12">
        <f t="shared" si="345"/>
        <v>45462431.97</v>
      </c>
      <c r="AV1547" s="12" t="e">
        <f>#REF!+S1547+H1547</f>
        <v>#REF!</v>
      </c>
      <c r="AW1547" s="12" t="e">
        <f t="shared" si="346"/>
        <v>#REF!</v>
      </c>
      <c r="AX1547" s="12" t="e">
        <f t="shared" si="347"/>
        <v>#REF!</v>
      </c>
      <c r="AY1547" s="12" t="e">
        <f t="shared" si="348"/>
        <v>#REF!</v>
      </c>
      <c r="AZ1547" s="12">
        <f t="shared" si="342"/>
        <v>-2251910597.96</v>
      </c>
      <c r="BA1547" s="12">
        <f t="shared" si="343"/>
        <v>323796426.73</v>
      </c>
      <c r="BB1547" s="12" t="e">
        <f t="shared" si="349"/>
        <v>#REF!</v>
      </c>
    </row>
    <row r="1548" spans="1:54">
      <c r="A1548" s="5" t="s">
        <v>3145</v>
      </c>
      <c r="B1548" s="5" t="s">
        <v>3146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350"/>
        <v>2209586867.8</v>
      </c>
      <c r="AF1548" s="9">
        <f t="shared" si="351"/>
        <v>2016718930.27</v>
      </c>
      <c r="AG1548" s="9">
        <f t="shared" si="352"/>
        <v>147060237.85</v>
      </c>
      <c r="AH1548" s="9">
        <f t="shared" si="353"/>
        <v>149884046.87</v>
      </c>
      <c r="AI1548" s="9">
        <f t="shared" si="354"/>
        <v>119639826.57</v>
      </c>
      <c r="AJ1548" s="12" t="e">
        <f>#REF!-A1548</f>
        <v>#REF!</v>
      </c>
      <c r="AK1548" s="16"/>
      <c r="AL1548" s="9">
        <f t="shared" si="344"/>
        <v>913203675.53</v>
      </c>
      <c r="AM1548" s="16"/>
      <c r="AN1548" s="16"/>
      <c r="AO1548" s="16"/>
      <c r="AP1548" s="16"/>
      <c r="AQ1548" s="12" t="e">
        <f>#REF!+#REF!+#REF!</f>
        <v>#REF!</v>
      </c>
      <c r="AR1548" s="12">
        <f t="shared" si="341"/>
        <v>-3287269.96</v>
      </c>
      <c r="AS1548" s="12" t="e">
        <f>#REF!-AU1548+#REF!+#REF!</f>
        <v>#REF!</v>
      </c>
      <c r="AT1548" s="12" t="e">
        <f>AS1548-VLOOKUP(A1548,[1]选股结果!$A$2:$BJ$3005,48,FALSE)*0.08</f>
        <v>#REF!</v>
      </c>
      <c r="AU1548" s="12">
        <f t="shared" si="345"/>
        <v>30244220.3</v>
      </c>
      <c r="AV1548" s="12" t="e">
        <f>#REF!+S1548+H1548</f>
        <v>#REF!</v>
      </c>
      <c r="AW1548" s="12" t="e">
        <f t="shared" si="346"/>
        <v>#REF!</v>
      </c>
      <c r="AX1548" s="12" t="e">
        <f t="shared" si="347"/>
        <v>#REF!</v>
      </c>
      <c r="AY1548" s="12" t="e">
        <f t="shared" si="348"/>
        <v>#REF!</v>
      </c>
      <c r="AZ1548" s="12">
        <f t="shared" si="342"/>
        <v>-2229353396.48</v>
      </c>
      <c r="BA1548" s="12">
        <f t="shared" si="343"/>
        <v>147060237.85</v>
      </c>
      <c r="BB1548" s="12" t="e">
        <f t="shared" si="349"/>
        <v>#REF!</v>
      </c>
    </row>
    <row r="1549" spans="1:54">
      <c r="A1549" s="5" t="s">
        <v>3147</v>
      </c>
      <c r="B1549" s="5" t="s">
        <v>3148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350"/>
        <v>2205707944.12</v>
      </c>
      <c r="AF1549" s="9">
        <f t="shared" si="351"/>
        <v>1589810276.91</v>
      </c>
      <c r="AG1549" s="9">
        <f t="shared" si="352"/>
        <v>237014022.38</v>
      </c>
      <c r="AH1549" s="9">
        <f t="shared" si="353"/>
        <v>195725181.83</v>
      </c>
      <c r="AI1549" s="9">
        <f t="shared" si="354"/>
        <v>138969710.9</v>
      </c>
      <c r="AJ1549" s="12" t="e">
        <f>#REF!-A1549</f>
        <v>#REF!</v>
      </c>
      <c r="AK1549" s="16"/>
      <c r="AL1549" s="9">
        <f t="shared" si="344"/>
        <v>496352755.58</v>
      </c>
      <c r="AM1549" s="16"/>
      <c r="AN1549" s="16"/>
      <c r="AO1549" s="16"/>
      <c r="AP1549" s="16"/>
      <c r="AQ1549" s="12" t="e">
        <f>#REF!+#REF!+#REF!</f>
        <v>#REF!</v>
      </c>
      <c r="AR1549" s="12">
        <f t="shared" si="341"/>
        <v>-1618602.17</v>
      </c>
      <c r="AS1549" s="12" t="e">
        <f>#REF!-AU1549+#REF!+#REF!</f>
        <v>#REF!</v>
      </c>
      <c r="AT1549" s="12" t="e">
        <f>AS1549-VLOOKUP(A1549,[1]选股结果!$A$2:$BJ$3005,48,FALSE)*0.08</f>
        <v>#REF!</v>
      </c>
      <c r="AU1549" s="12">
        <f t="shared" si="345"/>
        <v>56755470.93</v>
      </c>
      <c r="AV1549" s="12" t="e">
        <f>#REF!+S1549+H1549</f>
        <v>#REF!</v>
      </c>
      <c r="AW1549" s="12" t="e">
        <f t="shared" si="346"/>
        <v>#REF!</v>
      </c>
      <c r="AX1549" s="12" t="e">
        <f t="shared" si="347"/>
        <v>#REF!</v>
      </c>
      <c r="AY1549" s="12" t="e">
        <f t="shared" si="348"/>
        <v>#REF!</v>
      </c>
      <c r="AZ1549" s="12">
        <f t="shared" si="342"/>
        <v>-2356530068.91</v>
      </c>
      <c r="BA1549" s="12">
        <f t="shared" si="343"/>
        <v>237014022.38</v>
      </c>
      <c r="BB1549" s="12" t="e">
        <f t="shared" si="349"/>
        <v>#REF!</v>
      </c>
    </row>
    <row r="1550" spans="1:54">
      <c r="A1550" s="5" t="s">
        <v>3149</v>
      </c>
      <c r="B1550" s="5" t="s">
        <v>3150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350"/>
        <v>2205654088.29</v>
      </c>
      <c r="AF1550" s="9">
        <f t="shared" si="351"/>
        <v>2051595188.45</v>
      </c>
      <c r="AG1550" s="9">
        <f t="shared" si="352"/>
        <v>149138270.57</v>
      </c>
      <c r="AH1550" s="9">
        <f t="shared" si="353"/>
        <v>144061846.57</v>
      </c>
      <c r="AI1550" s="9">
        <f t="shared" si="354"/>
        <v>122869021.2</v>
      </c>
      <c r="AJ1550" s="12" t="e">
        <f>#REF!-A1550</f>
        <v>#REF!</v>
      </c>
      <c r="AK1550" s="16"/>
      <c r="AL1550" s="9">
        <f t="shared" si="344"/>
        <v>1054365675.52</v>
      </c>
      <c r="AM1550" s="16"/>
      <c r="AN1550" s="16"/>
      <c r="AO1550" s="16"/>
      <c r="AP1550" s="16"/>
      <c r="AQ1550" s="12" t="e">
        <f>#REF!+#REF!+#REF!</f>
        <v>#REF!</v>
      </c>
      <c r="AR1550" s="12">
        <f t="shared" si="341"/>
        <v>-1752918.74</v>
      </c>
      <c r="AS1550" s="12" t="e">
        <f>#REF!-AU1550+#REF!+#REF!</f>
        <v>#REF!</v>
      </c>
      <c r="AT1550" s="12" t="e">
        <f>AS1550-VLOOKUP(A1550,[1]选股结果!$A$2:$BJ$3005,48,FALSE)*0.08</f>
        <v>#REF!</v>
      </c>
      <c r="AU1550" s="12">
        <f t="shared" si="345"/>
        <v>21192825.37</v>
      </c>
      <c r="AV1550" s="12" t="e">
        <f>#REF!+S1550+H1550</f>
        <v>#REF!</v>
      </c>
      <c r="AW1550" s="12" t="e">
        <f t="shared" si="346"/>
        <v>#REF!</v>
      </c>
      <c r="AX1550" s="12" t="e">
        <f t="shared" si="347"/>
        <v>#REF!</v>
      </c>
      <c r="AY1550" s="12" t="e">
        <f t="shared" si="348"/>
        <v>#REF!</v>
      </c>
      <c r="AZ1550" s="12">
        <f t="shared" si="342"/>
        <v>-2222771405.06</v>
      </c>
      <c r="BA1550" s="12">
        <f t="shared" si="343"/>
        <v>149138270.57</v>
      </c>
      <c r="BB1550" s="12" t="e">
        <f t="shared" si="349"/>
        <v>#REF!</v>
      </c>
    </row>
    <row r="1551" spans="1:54">
      <c r="A1551" s="5" t="s">
        <v>3151</v>
      </c>
      <c r="B1551" s="5" t="s">
        <v>3152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350"/>
        <v>2202741584.8</v>
      </c>
      <c r="AF1551" s="9">
        <f t="shared" si="351"/>
        <v>2164719751.83</v>
      </c>
      <c r="AG1551" s="9">
        <f t="shared" si="352"/>
        <v>34004835.0300003</v>
      </c>
      <c r="AH1551" s="9">
        <f t="shared" si="353"/>
        <v>34866019.5300003</v>
      </c>
      <c r="AI1551" s="9">
        <f t="shared" si="354"/>
        <v>39271993.0000003</v>
      </c>
      <c r="AJ1551" s="12" t="e">
        <f>#REF!-A1551</f>
        <v>#REF!</v>
      </c>
      <c r="AK1551" s="16"/>
      <c r="AL1551" s="9">
        <f t="shared" si="344"/>
        <v>84055355.5</v>
      </c>
      <c r="AM1551" s="16"/>
      <c r="AN1551" s="16"/>
      <c r="AO1551" s="16"/>
      <c r="AP1551" s="16"/>
      <c r="AQ1551" s="12" t="e">
        <f>#REF!+#REF!+#REF!</f>
        <v>#REF!</v>
      </c>
      <c r="AR1551" s="12">
        <f t="shared" si="341"/>
        <v>-1009281.6</v>
      </c>
      <c r="AS1551" s="12" t="e">
        <f>#REF!-AU1551+#REF!+#REF!</f>
        <v>#REF!</v>
      </c>
      <c r="AT1551" s="12" t="e">
        <f>AS1551-VLOOKUP(A1551,[1]选股结果!$A$2:$BJ$3005,48,FALSE)*0.08</f>
        <v>#REF!</v>
      </c>
      <c r="AU1551" s="12">
        <f t="shared" si="345"/>
        <v>-4405973.47</v>
      </c>
      <c r="AV1551" s="12" t="e">
        <f>#REF!+S1551+H1551</f>
        <v>#REF!</v>
      </c>
      <c r="AW1551" s="12" t="e">
        <f t="shared" si="346"/>
        <v>#REF!</v>
      </c>
      <c r="AX1551" s="12" t="e">
        <f t="shared" si="347"/>
        <v>#REF!</v>
      </c>
      <c r="AY1551" s="12" t="e">
        <f t="shared" si="348"/>
        <v>#REF!</v>
      </c>
      <c r="AZ1551" s="12">
        <f t="shared" si="342"/>
        <v>-2239191640.5</v>
      </c>
      <c r="BA1551" s="12">
        <f t="shared" si="343"/>
        <v>34004835.0300003</v>
      </c>
      <c r="BB1551" s="12" t="e">
        <f t="shared" si="349"/>
        <v>#REF!</v>
      </c>
    </row>
    <row r="1552" spans="1:54">
      <c r="A1552" s="5" t="s">
        <v>3153</v>
      </c>
      <c r="B1552" s="5" t="s">
        <v>3154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350"/>
        <v>2199632868.82</v>
      </c>
      <c r="AF1552" s="9">
        <f t="shared" si="351"/>
        <v>1766400998.59</v>
      </c>
      <c r="AG1552" s="9">
        <f t="shared" si="352"/>
        <v>340463630.34</v>
      </c>
      <c r="AH1552" s="9">
        <f t="shared" si="353"/>
        <v>340046881.73</v>
      </c>
      <c r="AI1552" s="9">
        <f t="shared" si="354"/>
        <v>283731130.34</v>
      </c>
      <c r="AJ1552" s="12" t="e">
        <f>#REF!-A1552</f>
        <v>#REF!</v>
      </c>
      <c r="AK1552" s="16"/>
      <c r="AL1552" s="9">
        <f t="shared" si="344"/>
        <v>280746080.31</v>
      </c>
      <c r="AM1552" s="16"/>
      <c r="AN1552" s="16"/>
      <c r="AO1552" s="16"/>
      <c r="AP1552" s="16"/>
      <c r="AQ1552" s="12" t="e">
        <f>#REF!+#REF!+#REF!</f>
        <v>#REF!</v>
      </c>
      <c r="AR1552" s="12">
        <f t="shared" si="341"/>
        <v>-1.46</v>
      </c>
      <c r="AS1552" s="12" t="e">
        <f>#REF!-AU1552+#REF!+#REF!</f>
        <v>#REF!</v>
      </c>
      <c r="AT1552" s="12" t="e">
        <f>AS1552-VLOOKUP(A1552,[1]选股结果!$A$2:$BJ$3005,48,FALSE)*0.08</f>
        <v>#REF!</v>
      </c>
      <c r="AU1552" s="12">
        <f t="shared" si="345"/>
        <v>56315751.39</v>
      </c>
      <c r="AV1552" s="12" t="e">
        <f>#REF!+S1552+H1552</f>
        <v>#REF!</v>
      </c>
      <c r="AW1552" s="12" t="e">
        <f t="shared" si="346"/>
        <v>#REF!</v>
      </c>
      <c r="AX1552" s="12" t="e">
        <f t="shared" si="347"/>
        <v>#REF!</v>
      </c>
      <c r="AY1552" s="12" t="e">
        <f t="shared" si="348"/>
        <v>#REF!</v>
      </c>
      <c r="AZ1552" s="12">
        <f t="shared" si="342"/>
        <v>-2306136596.61</v>
      </c>
      <c r="BA1552" s="12">
        <f t="shared" si="343"/>
        <v>340463630.34</v>
      </c>
      <c r="BB1552" s="12" t="e">
        <f t="shared" si="349"/>
        <v>#REF!</v>
      </c>
    </row>
    <row r="1553" spans="1:54">
      <c r="A1553" s="5" t="s">
        <v>3155</v>
      </c>
      <c r="B1553" s="5" t="s">
        <v>3156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350"/>
        <v>2197164791.5</v>
      </c>
      <c r="AF1553" s="9">
        <f t="shared" si="351"/>
        <v>2461160626.19</v>
      </c>
      <c r="AG1553" s="9">
        <f t="shared" si="352"/>
        <v>8663603.30000046</v>
      </c>
      <c r="AH1553" s="9">
        <f t="shared" si="353"/>
        <v>13622002.2900005</v>
      </c>
      <c r="AI1553" s="9">
        <f t="shared" si="354"/>
        <v>-15983028.8799995</v>
      </c>
      <c r="AJ1553" s="12" t="e">
        <f>#REF!-A1553</f>
        <v>#REF!</v>
      </c>
      <c r="AK1553" s="16"/>
      <c r="AL1553" s="9">
        <f t="shared" si="344"/>
        <v>292458318.51</v>
      </c>
      <c r="AM1553" s="16"/>
      <c r="AN1553" s="16"/>
      <c r="AO1553" s="16"/>
      <c r="AP1553" s="16"/>
      <c r="AQ1553" s="12" t="e">
        <f>#REF!+#REF!+#REF!</f>
        <v>#REF!</v>
      </c>
      <c r="AR1553" s="12">
        <f t="shared" si="341"/>
        <v>-8553322.98</v>
      </c>
      <c r="AS1553" s="12" t="e">
        <f>#REF!-AU1553+#REF!+#REF!</f>
        <v>#REF!</v>
      </c>
      <c r="AT1553" s="12" t="e">
        <f>AS1553-VLOOKUP(A1553,[1]选股结果!$A$2:$BJ$3005,48,FALSE)*0.08</f>
        <v>#REF!</v>
      </c>
      <c r="AU1553" s="12">
        <f t="shared" si="345"/>
        <v>29605031.17</v>
      </c>
      <c r="AV1553" s="12" t="e">
        <f>#REF!+S1553+H1553</f>
        <v>#REF!</v>
      </c>
      <c r="AW1553" s="12" t="e">
        <f t="shared" si="346"/>
        <v>#REF!</v>
      </c>
      <c r="AX1553" s="12" t="e">
        <f t="shared" si="347"/>
        <v>#REF!</v>
      </c>
      <c r="AY1553" s="12" t="e">
        <f t="shared" si="348"/>
        <v>#REF!</v>
      </c>
      <c r="AZ1553" s="12">
        <f t="shared" si="342"/>
        <v>-2366378531.93</v>
      </c>
      <c r="BA1553" s="12">
        <f t="shared" si="343"/>
        <v>8663603.30000046</v>
      </c>
      <c r="BB1553" s="12" t="e">
        <f t="shared" si="349"/>
        <v>#REF!</v>
      </c>
    </row>
    <row r="1554" spans="1:54">
      <c r="A1554" s="5" t="s">
        <v>3157</v>
      </c>
      <c r="B1554" s="5" t="s">
        <v>3158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350"/>
        <v>2197099737.7</v>
      </c>
      <c r="AF1554" s="9">
        <f t="shared" si="351"/>
        <v>1924599165.88</v>
      </c>
      <c r="AG1554" s="9">
        <f t="shared" si="352"/>
        <v>267815580.77</v>
      </c>
      <c r="AH1554" s="9">
        <f t="shared" si="353"/>
        <v>264959761.17</v>
      </c>
      <c r="AI1554" s="9">
        <f t="shared" si="354"/>
        <v>201197699.08</v>
      </c>
      <c r="AJ1554" s="12" t="e">
        <f>#REF!-A1554</f>
        <v>#REF!</v>
      </c>
      <c r="AK1554" s="16"/>
      <c r="AL1554" s="9">
        <f t="shared" si="344"/>
        <v>158714040.52</v>
      </c>
      <c r="AM1554" s="16"/>
      <c r="AN1554" s="16"/>
      <c r="AO1554" s="16"/>
      <c r="AP1554" s="16"/>
      <c r="AQ1554" s="12" t="e">
        <f>#REF!+#REF!+#REF!</f>
        <v>#REF!</v>
      </c>
      <c r="AR1554" s="12">
        <f t="shared" si="341"/>
        <v>-2669838.17</v>
      </c>
      <c r="AS1554" s="12" t="e">
        <f>#REF!-AU1554+#REF!+#REF!</f>
        <v>#REF!</v>
      </c>
      <c r="AT1554" s="12" t="e">
        <f>AS1554-VLOOKUP(A1554,[1]选股结果!$A$2:$BJ$3005,48,FALSE)*0.08</f>
        <v>#REF!</v>
      </c>
      <c r="AU1554" s="12">
        <f t="shared" si="345"/>
        <v>63762062.09</v>
      </c>
      <c r="AV1554" s="12" t="e">
        <f>#REF!+S1554+H1554</f>
        <v>#REF!</v>
      </c>
      <c r="AW1554" s="12" t="e">
        <f t="shared" si="346"/>
        <v>#REF!</v>
      </c>
      <c r="AX1554" s="12" t="e">
        <f t="shared" si="347"/>
        <v>#REF!</v>
      </c>
      <c r="AY1554" s="12" t="e">
        <f t="shared" si="348"/>
        <v>#REF!</v>
      </c>
      <c r="AZ1554" s="12">
        <f t="shared" si="342"/>
        <v>-2258620721.27</v>
      </c>
      <c r="BA1554" s="12">
        <f t="shared" si="343"/>
        <v>267815580.77</v>
      </c>
      <c r="BB1554" s="12" t="e">
        <f t="shared" si="349"/>
        <v>#REF!</v>
      </c>
    </row>
    <row r="1555" spans="1:54">
      <c r="A1555" s="5" t="s">
        <v>3159</v>
      </c>
      <c r="B1555" s="5" t="s">
        <v>3160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350"/>
        <v>2192322672.19</v>
      </c>
      <c r="AF1555" s="9">
        <f t="shared" si="351"/>
        <v>1796051195.09</v>
      </c>
      <c r="AG1555" s="9">
        <f t="shared" si="352"/>
        <v>413330897.84</v>
      </c>
      <c r="AH1555" s="9">
        <f t="shared" si="353"/>
        <v>412731772.11</v>
      </c>
      <c r="AI1555" s="9">
        <f t="shared" si="354"/>
        <v>352971981.52</v>
      </c>
      <c r="AJ1555" s="12" t="e">
        <f>#REF!-A1555</f>
        <v>#REF!</v>
      </c>
      <c r="AK1555" s="16"/>
      <c r="AL1555" s="9">
        <f t="shared" si="344"/>
        <v>210595486.3</v>
      </c>
      <c r="AM1555" s="16"/>
      <c r="AN1555" s="16"/>
      <c r="AO1555" s="16"/>
      <c r="AP1555" s="16"/>
      <c r="AQ1555" s="12" t="e">
        <f>#REF!+#REF!+#REF!</f>
        <v>#REF!</v>
      </c>
      <c r="AR1555" s="12">
        <f t="shared" si="341"/>
        <v>-45973.01</v>
      </c>
      <c r="AS1555" s="12" t="e">
        <f>#REF!-AU1555+#REF!+#REF!</f>
        <v>#REF!</v>
      </c>
      <c r="AT1555" s="12" t="e">
        <f>AS1555-VLOOKUP(A1555,[1]选股结果!$A$2:$BJ$3005,48,FALSE)*0.08</f>
        <v>#REF!</v>
      </c>
      <c r="AU1555" s="12">
        <f t="shared" si="345"/>
        <v>59759790.59</v>
      </c>
      <c r="AV1555" s="12" t="e">
        <f>#REF!+S1555+H1555</f>
        <v>#REF!</v>
      </c>
      <c r="AW1555" s="12" t="e">
        <f t="shared" si="346"/>
        <v>#REF!</v>
      </c>
      <c r="AX1555" s="12" t="e">
        <f t="shared" si="347"/>
        <v>#REF!</v>
      </c>
      <c r="AY1555" s="12" t="e">
        <f t="shared" si="348"/>
        <v>#REF!</v>
      </c>
      <c r="AZ1555" s="12">
        <f t="shared" si="342"/>
        <v>-2271617168</v>
      </c>
      <c r="BA1555" s="12">
        <f t="shared" si="343"/>
        <v>413330897.84</v>
      </c>
      <c r="BB1555" s="12" t="e">
        <f t="shared" si="349"/>
        <v>#REF!</v>
      </c>
    </row>
    <row r="1556" spans="1:54">
      <c r="A1556" s="5" t="s">
        <v>3161</v>
      </c>
      <c r="B1556" s="5" t="s">
        <v>3162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350"/>
        <v>2187476116.85</v>
      </c>
      <c r="AF1556" s="9">
        <f t="shared" si="351"/>
        <v>1701071569.23</v>
      </c>
      <c r="AG1556" s="9">
        <f t="shared" si="352"/>
        <v>410731940.4</v>
      </c>
      <c r="AH1556" s="9">
        <f t="shared" si="353"/>
        <v>427030424.6</v>
      </c>
      <c r="AI1556" s="9">
        <f t="shared" si="354"/>
        <v>341955851.91</v>
      </c>
      <c r="AJ1556" s="12" t="e">
        <f>#REF!-A1556</f>
        <v>#REF!</v>
      </c>
      <c r="AK1556" s="16"/>
      <c r="AL1556" s="9">
        <f t="shared" si="344"/>
        <v>948009747.9</v>
      </c>
      <c r="AM1556" s="16"/>
      <c r="AN1556" s="16"/>
      <c r="AO1556" s="16"/>
      <c r="AP1556" s="16"/>
      <c r="AQ1556" s="12" t="e">
        <f>#REF!+#REF!+#REF!</f>
        <v>#REF!</v>
      </c>
      <c r="AR1556" s="12">
        <f t="shared" si="341"/>
        <v>-26555466.96</v>
      </c>
      <c r="AS1556" s="12" t="e">
        <f>#REF!-AU1556+#REF!+#REF!</f>
        <v>#REF!</v>
      </c>
      <c r="AT1556" s="12" t="e">
        <f>AS1556-VLOOKUP(A1556,[1]选股结果!$A$2:$BJ$3005,48,FALSE)*0.08</f>
        <v>#REF!</v>
      </c>
      <c r="AU1556" s="12">
        <f t="shared" si="345"/>
        <v>85074572.69</v>
      </c>
      <c r="AV1556" s="12" t="e">
        <f>#REF!+S1556+H1556</f>
        <v>#REF!</v>
      </c>
      <c r="AW1556" s="12" t="e">
        <f t="shared" si="346"/>
        <v>#REF!</v>
      </c>
      <c r="AX1556" s="12" t="e">
        <f t="shared" si="347"/>
        <v>#REF!</v>
      </c>
      <c r="AY1556" s="12" t="e">
        <f t="shared" si="348"/>
        <v>#REF!</v>
      </c>
      <c r="AZ1556" s="12">
        <f t="shared" si="342"/>
        <v>-2259776722.37</v>
      </c>
      <c r="BA1556" s="12">
        <f t="shared" si="343"/>
        <v>410731940.4</v>
      </c>
      <c r="BB1556" s="12" t="e">
        <f t="shared" si="349"/>
        <v>#REF!</v>
      </c>
    </row>
    <row r="1557" spans="1:54">
      <c r="A1557" s="5" t="s">
        <v>3163</v>
      </c>
      <c r="B1557" s="5" t="s">
        <v>3164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350"/>
        <v>2185633677.33</v>
      </c>
      <c r="AF1557" s="9">
        <f t="shared" si="351"/>
        <v>2201034280.41</v>
      </c>
      <c r="AG1557" s="9">
        <f t="shared" si="352"/>
        <v>-16656079.2499999</v>
      </c>
      <c r="AH1557" s="9">
        <f t="shared" si="353"/>
        <v>-17979751.3299999</v>
      </c>
      <c r="AI1557" s="9">
        <f t="shared" si="354"/>
        <v>-20986397.5599999</v>
      </c>
      <c r="AJ1557" s="12" t="e">
        <f>#REF!-A1557</f>
        <v>#REF!</v>
      </c>
      <c r="AK1557" s="16"/>
      <c r="AL1557" s="9">
        <f t="shared" si="344"/>
        <v>386396088.1</v>
      </c>
      <c r="AM1557" s="16"/>
      <c r="AN1557" s="16"/>
      <c r="AO1557" s="16"/>
      <c r="AP1557" s="16"/>
      <c r="AQ1557" s="12" t="e">
        <f>#REF!+#REF!+#REF!</f>
        <v>#REF!</v>
      </c>
      <c r="AR1557" s="12">
        <f t="shared" si="341"/>
        <v>-798030.38</v>
      </c>
      <c r="AS1557" s="12" t="e">
        <f>#REF!-AU1557+#REF!+#REF!</f>
        <v>#REF!</v>
      </c>
      <c r="AT1557" s="12" t="e">
        <f>AS1557-VLOOKUP(A1557,[1]选股结果!$A$2:$BJ$3005,48,FALSE)*0.08</f>
        <v>#REF!</v>
      </c>
      <c r="AU1557" s="12">
        <f t="shared" si="345"/>
        <v>3006646.23</v>
      </c>
      <c r="AV1557" s="12" t="e">
        <f>#REF!+S1557+H1557</f>
        <v>#REF!</v>
      </c>
      <c r="AW1557" s="12" t="e">
        <f t="shared" si="346"/>
        <v>#REF!</v>
      </c>
      <c r="AX1557" s="12" t="e">
        <f t="shared" si="347"/>
        <v>#REF!</v>
      </c>
      <c r="AY1557" s="12" t="e">
        <f t="shared" si="348"/>
        <v>#REF!</v>
      </c>
      <c r="AZ1557" s="12">
        <f t="shared" si="342"/>
        <v>-2194715380.26</v>
      </c>
      <c r="BA1557" s="12">
        <f t="shared" si="343"/>
        <v>-16656079.2499999</v>
      </c>
      <c r="BB1557" s="12" t="e">
        <f t="shared" si="349"/>
        <v>#REF!</v>
      </c>
    </row>
    <row r="1558" spans="1:54">
      <c r="A1558" s="5" t="s">
        <v>3165</v>
      </c>
      <c r="B1558" s="5" t="s">
        <v>3166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350"/>
        <v>2183916522.27</v>
      </c>
      <c r="AF1558" s="9">
        <f t="shared" si="351"/>
        <v>1661180295.98</v>
      </c>
      <c r="AG1558" s="9">
        <f t="shared" si="352"/>
        <v>546342758.2</v>
      </c>
      <c r="AH1558" s="9">
        <f t="shared" si="353"/>
        <v>546457513.78</v>
      </c>
      <c r="AI1558" s="9">
        <f t="shared" si="354"/>
        <v>418439049.82</v>
      </c>
      <c r="AJ1558" s="12" t="e">
        <f>#REF!-A1558</f>
        <v>#REF!</v>
      </c>
      <c r="AK1558" s="16"/>
      <c r="AL1558" s="9">
        <f t="shared" si="344"/>
        <v>195988951.79</v>
      </c>
      <c r="AM1558" s="16"/>
      <c r="AN1558" s="16"/>
      <c r="AO1558" s="16"/>
      <c r="AP1558" s="16"/>
      <c r="AQ1558" s="12" t="e">
        <f>#REF!+#REF!+#REF!</f>
        <v>#REF!</v>
      </c>
      <c r="AR1558" s="12">
        <f t="shared" si="341"/>
        <v>-181453.47</v>
      </c>
      <c r="AS1558" s="12" t="e">
        <f>#REF!-AU1558+#REF!+#REF!</f>
        <v>#REF!</v>
      </c>
      <c r="AT1558" s="12" t="e">
        <f>AS1558-VLOOKUP(A1558,[1]选股结果!$A$2:$BJ$3005,48,FALSE)*0.08</f>
        <v>#REF!</v>
      </c>
      <c r="AU1558" s="12">
        <f t="shared" si="345"/>
        <v>128018463.96</v>
      </c>
      <c r="AV1558" s="12" t="e">
        <f>#REF!+S1558+H1558</f>
        <v>#REF!</v>
      </c>
      <c r="AW1558" s="12" t="e">
        <f t="shared" si="346"/>
        <v>#REF!</v>
      </c>
      <c r="AX1558" s="12" t="e">
        <f t="shared" si="347"/>
        <v>#REF!</v>
      </c>
      <c r="AY1558" s="12" t="e">
        <f t="shared" si="348"/>
        <v>#REF!</v>
      </c>
      <c r="AZ1558" s="12">
        <f t="shared" si="342"/>
        <v>-2128426695.32</v>
      </c>
      <c r="BA1558" s="12">
        <f t="shared" si="343"/>
        <v>546342758.2</v>
      </c>
      <c r="BB1558" s="12" t="e">
        <f t="shared" si="349"/>
        <v>#REF!</v>
      </c>
    </row>
    <row r="1559" spans="1:54">
      <c r="A1559" s="5" t="s">
        <v>3167</v>
      </c>
      <c r="B1559" s="5" t="s">
        <v>3168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350"/>
        <v>2177720870.9</v>
      </c>
      <c r="AF1559" s="9">
        <f t="shared" si="351"/>
        <v>1890856761.7</v>
      </c>
      <c r="AG1559" s="9">
        <f t="shared" si="352"/>
        <v>283439667.96</v>
      </c>
      <c r="AH1559" s="9">
        <f t="shared" si="353"/>
        <v>279020856.7</v>
      </c>
      <c r="AI1559" s="9">
        <f t="shared" si="354"/>
        <v>242612187.08</v>
      </c>
      <c r="AJ1559" s="12" t="e">
        <f>#REF!-A1559</f>
        <v>#REF!</v>
      </c>
      <c r="AK1559" s="16"/>
      <c r="AL1559" s="9">
        <f t="shared" si="344"/>
        <v>370341008.97</v>
      </c>
      <c r="AM1559" s="16"/>
      <c r="AN1559" s="16"/>
      <c r="AO1559" s="16"/>
      <c r="AP1559" s="16"/>
      <c r="AQ1559" s="12" t="e">
        <f>#REF!+#REF!+#REF!</f>
        <v>#REF!</v>
      </c>
      <c r="AR1559" s="12">
        <f t="shared" si="341"/>
        <v>-184090.88</v>
      </c>
      <c r="AS1559" s="12" t="e">
        <f>#REF!-AU1559+#REF!+#REF!</f>
        <v>#REF!</v>
      </c>
      <c r="AT1559" s="12" t="e">
        <f>AS1559-VLOOKUP(A1559,[1]选股结果!$A$2:$BJ$3005,48,FALSE)*0.08</f>
        <v>#REF!</v>
      </c>
      <c r="AU1559" s="12">
        <f t="shared" si="345"/>
        <v>36408669.62</v>
      </c>
      <c r="AV1559" s="12" t="e">
        <f>#REF!+S1559+H1559</f>
        <v>#REF!</v>
      </c>
      <c r="AW1559" s="12" t="e">
        <f t="shared" si="346"/>
        <v>#REF!</v>
      </c>
      <c r="AX1559" s="12" t="e">
        <f t="shared" si="347"/>
        <v>#REF!</v>
      </c>
      <c r="AY1559" s="12" t="e">
        <f t="shared" si="348"/>
        <v>#REF!</v>
      </c>
      <c r="AZ1559" s="12">
        <f t="shared" si="342"/>
        <v>-2207099851.84</v>
      </c>
      <c r="BA1559" s="12">
        <f t="shared" si="343"/>
        <v>283439667.96</v>
      </c>
      <c r="BB1559" s="12" t="e">
        <f t="shared" si="349"/>
        <v>#REF!</v>
      </c>
    </row>
    <row r="1560" spans="1:54">
      <c r="A1560" s="5" t="s">
        <v>3169</v>
      </c>
      <c r="B1560" s="5" t="s">
        <v>3170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350"/>
        <v>2172077105.81</v>
      </c>
      <c r="AF1560" s="9">
        <f t="shared" si="351"/>
        <v>1944428269.11</v>
      </c>
      <c r="AG1560" s="9">
        <f t="shared" si="352"/>
        <v>61444603.13</v>
      </c>
      <c r="AH1560" s="9">
        <f t="shared" si="353"/>
        <v>55321723.01</v>
      </c>
      <c r="AI1560" s="9">
        <f t="shared" si="354"/>
        <v>40563366.96</v>
      </c>
      <c r="AJ1560" s="12" t="e">
        <f>#REF!-A1560</f>
        <v>#REF!</v>
      </c>
      <c r="AK1560" s="16"/>
      <c r="AL1560" s="9">
        <f t="shared" si="344"/>
        <v>1167484613.6</v>
      </c>
      <c r="AM1560" s="16"/>
      <c r="AN1560" s="16"/>
      <c r="AO1560" s="16"/>
      <c r="AP1560" s="16"/>
      <c r="AQ1560" s="12" t="e">
        <f>#REF!+#REF!+#REF!</f>
        <v>#REF!</v>
      </c>
      <c r="AR1560" s="12">
        <f t="shared" si="341"/>
        <v>-5130262.76</v>
      </c>
      <c r="AS1560" s="12" t="e">
        <f>#REF!-AU1560+#REF!+#REF!</f>
        <v>#REF!</v>
      </c>
      <c r="AT1560" s="12" t="e">
        <f>AS1560-VLOOKUP(A1560,[1]选股结果!$A$2:$BJ$3005,48,FALSE)*0.08</f>
        <v>#REF!</v>
      </c>
      <c r="AU1560" s="12">
        <f t="shared" si="345"/>
        <v>14758356.05</v>
      </c>
      <c r="AV1560" s="12" t="e">
        <f>#REF!+S1560+H1560</f>
        <v>#REF!</v>
      </c>
      <c r="AW1560" s="12" t="e">
        <f t="shared" si="346"/>
        <v>#REF!</v>
      </c>
      <c r="AX1560" s="12" t="e">
        <f t="shared" si="347"/>
        <v>#REF!</v>
      </c>
      <c r="AY1560" s="12" t="e">
        <f t="shared" si="348"/>
        <v>#REF!</v>
      </c>
      <c r="AZ1560" s="12">
        <f t="shared" si="342"/>
        <v>-2203453289.12</v>
      </c>
      <c r="BA1560" s="12">
        <f t="shared" si="343"/>
        <v>61444603.13</v>
      </c>
      <c r="BB1560" s="12" t="e">
        <f t="shared" si="349"/>
        <v>#REF!</v>
      </c>
    </row>
    <row r="1561" spans="1:54">
      <c r="A1561" s="5" t="s">
        <v>3171</v>
      </c>
      <c r="B1561" s="5" t="s">
        <v>3172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350"/>
        <v>2169156492.36</v>
      </c>
      <c r="AF1561" s="9">
        <f t="shared" si="351"/>
        <v>2111369257.37</v>
      </c>
      <c r="AG1561" s="9">
        <f t="shared" si="352"/>
        <v>158189219.21</v>
      </c>
      <c r="AH1561" s="9">
        <f t="shared" si="353"/>
        <v>158723069.38</v>
      </c>
      <c r="AI1561" s="9">
        <f t="shared" si="354"/>
        <v>140398793.92</v>
      </c>
      <c r="AJ1561" s="12" t="e">
        <f>#REF!-A1561</f>
        <v>#REF!</v>
      </c>
      <c r="AK1561" s="16"/>
      <c r="AL1561" s="9">
        <f t="shared" si="344"/>
        <v>229550054.46</v>
      </c>
      <c r="AM1561" s="16"/>
      <c r="AN1561" s="16"/>
      <c r="AO1561" s="16"/>
      <c r="AP1561" s="16"/>
      <c r="AQ1561" s="12" t="e">
        <f>#REF!+#REF!+#REF!</f>
        <v>#REF!</v>
      </c>
      <c r="AR1561" s="12">
        <f t="shared" si="341"/>
        <v>-2975638.36</v>
      </c>
      <c r="AS1561" s="12" t="e">
        <f>#REF!-AU1561+#REF!+#REF!</f>
        <v>#REF!</v>
      </c>
      <c r="AT1561" s="12" t="e">
        <f>AS1561-VLOOKUP(A1561,[1]选股结果!$A$2:$BJ$3005,48,FALSE)*0.08</f>
        <v>#REF!</v>
      </c>
      <c r="AU1561" s="12">
        <f t="shared" si="345"/>
        <v>18324275.46</v>
      </c>
      <c r="AV1561" s="12" t="e">
        <f>#REF!+S1561+H1561</f>
        <v>#REF!</v>
      </c>
      <c r="AW1561" s="12" t="e">
        <f t="shared" si="346"/>
        <v>#REF!</v>
      </c>
      <c r="AX1561" s="12" t="e">
        <f t="shared" si="347"/>
        <v>#REF!</v>
      </c>
      <c r="AY1561" s="12" t="e">
        <f t="shared" si="348"/>
        <v>#REF!</v>
      </c>
      <c r="AZ1561" s="12">
        <f t="shared" si="342"/>
        <v>-2206964900.96</v>
      </c>
      <c r="BA1561" s="12">
        <f t="shared" si="343"/>
        <v>158189219.21</v>
      </c>
      <c r="BB1561" s="12" t="e">
        <f t="shared" si="349"/>
        <v>#REF!</v>
      </c>
    </row>
    <row r="1562" spans="1:54">
      <c r="A1562" s="5" t="s">
        <v>3173</v>
      </c>
      <c r="B1562" s="5" t="s">
        <v>3174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350"/>
        <v>2165154260.74</v>
      </c>
      <c r="AF1562" s="9">
        <f t="shared" si="351"/>
        <v>2399230954.51</v>
      </c>
      <c r="AG1562" s="9">
        <f t="shared" si="352"/>
        <v>-267984054.63</v>
      </c>
      <c r="AH1562" s="9">
        <f t="shared" si="353"/>
        <v>-264241841.89</v>
      </c>
      <c r="AI1562" s="9">
        <f t="shared" si="354"/>
        <v>-260262540.03</v>
      </c>
      <c r="AJ1562" s="12" t="e">
        <f>#REF!-A1562</f>
        <v>#REF!</v>
      </c>
      <c r="AK1562" s="16"/>
      <c r="AL1562" s="9">
        <f t="shared" si="344"/>
        <v>480177766.29</v>
      </c>
      <c r="AM1562" s="16"/>
      <c r="AN1562" s="16"/>
      <c r="AO1562" s="16"/>
      <c r="AP1562" s="16"/>
      <c r="AQ1562" s="12" t="e">
        <f>#REF!+#REF!+#REF!</f>
        <v>#REF!</v>
      </c>
      <c r="AR1562" s="12">
        <f t="shared" si="341"/>
        <v>-6643569.94</v>
      </c>
      <c r="AS1562" s="12" t="e">
        <f>#REF!-AU1562+#REF!+#REF!</f>
        <v>#REF!</v>
      </c>
      <c r="AT1562" s="12" t="e">
        <f>AS1562-VLOOKUP(A1562,[1]选股结果!$A$2:$BJ$3005,48,FALSE)*0.08</f>
        <v>#REF!</v>
      </c>
      <c r="AU1562" s="12">
        <f t="shared" si="345"/>
        <v>-3979301.85999998</v>
      </c>
      <c r="AV1562" s="12" t="e">
        <f>#REF!+S1562+H1562</f>
        <v>#REF!</v>
      </c>
      <c r="AW1562" s="12" t="e">
        <f t="shared" si="346"/>
        <v>#REF!</v>
      </c>
      <c r="AX1562" s="12" t="e">
        <f t="shared" si="347"/>
        <v>#REF!</v>
      </c>
      <c r="AY1562" s="12" t="e">
        <f t="shared" si="348"/>
        <v>#REF!</v>
      </c>
      <c r="AZ1562" s="12">
        <f t="shared" si="342"/>
        <v>-2213675641.63</v>
      </c>
      <c r="BA1562" s="12">
        <f t="shared" si="343"/>
        <v>-267984054.63</v>
      </c>
      <c r="BB1562" s="12" t="e">
        <f t="shared" si="349"/>
        <v>#REF!</v>
      </c>
    </row>
    <row r="1563" spans="1:54">
      <c r="A1563" s="5" t="s">
        <v>3175</v>
      </c>
      <c r="B1563" s="5" t="s">
        <v>3176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350"/>
        <v>2163702514.49</v>
      </c>
      <c r="AF1563" s="9">
        <f t="shared" si="351"/>
        <v>2022216628.73</v>
      </c>
      <c r="AG1563" s="9">
        <f t="shared" si="352"/>
        <v>144200004.02</v>
      </c>
      <c r="AH1563" s="9">
        <f t="shared" si="353"/>
        <v>143494182.98</v>
      </c>
      <c r="AI1563" s="9">
        <f t="shared" si="354"/>
        <v>123715531.28</v>
      </c>
      <c r="AJ1563" s="12" t="e">
        <f>#REF!-A1563</f>
        <v>#REF!</v>
      </c>
      <c r="AK1563" s="16"/>
      <c r="AL1563" s="9">
        <f t="shared" si="344"/>
        <v>58114885.29</v>
      </c>
      <c r="AM1563" s="16"/>
      <c r="AN1563" s="16"/>
      <c r="AO1563" s="16"/>
      <c r="AP1563" s="16"/>
      <c r="AQ1563" s="12" t="e">
        <f>#REF!+#REF!+#REF!</f>
        <v>#REF!</v>
      </c>
      <c r="AR1563" s="12">
        <f t="shared" si="341"/>
        <v>-382491.28</v>
      </c>
      <c r="AS1563" s="12" t="e">
        <f>#REF!-AU1563+#REF!+#REF!</f>
        <v>#REF!</v>
      </c>
      <c r="AT1563" s="12" t="e">
        <f>AS1563-VLOOKUP(A1563,[1]选股结果!$A$2:$BJ$3005,48,FALSE)*0.08</f>
        <v>#REF!</v>
      </c>
      <c r="AU1563" s="12">
        <f t="shared" si="345"/>
        <v>19778651.7</v>
      </c>
      <c r="AV1563" s="12" t="e">
        <f>#REF!+S1563+H1563</f>
        <v>#REF!</v>
      </c>
      <c r="AW1563" s="12" t="e">
        <f t="shared" si="346"/>
        <v>#REF!</v>
      </c>
      <c r="AX1563" s="12" t="e">
        <f t="shared" si="347"/>
        <v>#REF!</v>
      </c>
      <c r="AY1563" s="12" t="e">
        <f t="shared" si="348"/>
        <v>#REF!</v>
      </c>
      <c r="AZ1563" s="12">
        <f t="shared" si="342"/>
        <v>-2176001296.63</v>
      </c>
      <c r="BA1563" s="12">
        <f t="shared" si="343"/>
        <v>144200004.02</v>
      </c>
      <c r="BB1563" s="12" t="e">
        <f t="shared" si="349"/>
        <v>#REF!</v>
      </c>
    </row>
    <row r="1564" spans="1:54">
      <c r="A1564" s="5" t="s">
        <v>3177</v>
      </c>
      <c r="B1564" s="5" t="s">
        <v>3178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350"/>
        <v>2163205234.9</v>
      </c>
      <c r="AF1564" s="9">
        <f t="shared" si="351"/>
        <v>1462014206.63</v>
      </c>
      <c r="AG1564" s="9">
        <f t="shared" si="352"/>
        <v>720947726.68</v>
      </c>
      <c r="AH1564" s="9">
        <f t="shared" si="353"/>
        <v>720703836.73</v>
      </c>
      <c r="AI1564" s="9">
        <f t="shared" si="354"/>
        <v>612661742.13</v>
      </c>
      <c r="AJ1564" s="12" t="e">
        <f>#REF!-A1564</f>
        <v>#REF!</v>
      </c>
      <c r="AK1564" s="16"/>
      <c r="AL1564" s="9">
        <f t="shared" si="344"/>
        <v>113569681.74</v>
      </c>
      <c r="AM1564" s="16"/>
      <c r="AN1564" s="16"/>
      <c r="AO1564" s="16"/>
      <c r="AP1564" s="16"/>
      <c r="AQ1564" s="12" t="e">
        <f>#REF!+#REF!+#REF!</f>
        <v>#REF!</v>
      </c>
      <c r="AR1564" s="12">
        <f t="shared" si="341"/>
        <v>-953385.88</v>
      </c>
      <c r="AS1564" s="12" t="e">
        <f>#REF!-AU1564+#REF!+#REF!</f>
        <v>#REF!</v>
      </c>
      <c r="AT1564" s="12" t="e">
        <f>AS1564-VLOOKUP(A1564,[1]选股结果!$A$2:$BJ$3005,48,FALSE)*0.08</f>
        <v>#REF!</v>
      </c>
      <c r="AU1564" s="12">
        <f t="shared" si="345"/>
        <v>108042094.6</v>
      </c>
      <c r="AV1564" s="12" t="e">
        <f>#REF!+S1564+H1564</f>
        <v>#REF!</v>
      </c>
      <c r="AW1564" s="12" t="e">
        <f t="shared" si="346"/>
        <v>#REF!</v>
      </c>
      <c r="AX1564" s="12" t="e">
        <f t="shared" si="347"/>
        <v>#REF!</v>
      </c>
      <c r="AY1564" s="12" t="e">
        <f t="shared" si="348"/>
        <v>#REF!</v>
      </c>
      <c r="AZ1564" s="12">
        <f t="shared" si="342"/>
        <v>-2720357095.88</v>
      </c>
      <c r="BA1564" s="12">
        <f t="shared" si="343"/>
        <v>720947726.68</v>
      </c>
      <c r="BB1564" s="12" t="e">
        <f t="shared" si="349"/>
        <v>#REF!</v>
      </c>
    </row>
    <row r="1565" spans="1:54">
      <c r="A1565" s="5" t="s">
        <v>3179</v>
      </c>
      <c r="B1565" s="5" t="s">
        <v>3180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350"/>
        <v>2163102620.52</v>
      </c>
      <c r="AF1565" s="9">
        <f t="shared" si="351"/>
        <v>3109038495.87</v>
      </c>
      <c r="AG1565" s="9">
        <f t="shared" si="352"/>
        <v>-436528997.45</v>
      </c>
      <c r="AH1565" s="9">
        <f t="shared" si="353"/>
        <v>-430717708.59</v>
      </c>
      <c r="AI1565" s="9">
        <f t="shared" si="354"/>
        <v>-600262178.59</v>
      </c>
      <c r="AJ1565" s="12" t="e">
        <f>#REF!-A1565</f>
        <v>#REF!</v>
      </c>
      <c r="AK1565" s="16"/>
      <c r="AL1565" s="9">
        <f t="shared" si="344"/>
        <v>852327128.23</v>
      </c>
      <c r="AM1565" s="16"/>
      <c r="AN1565" s="16"/>
      <c r="AO1565" s="16"/>
      <c r="AP1565" s="16"/>
      <c r="AQ1565" s="12" t="e">
        <f>#REF!+#REF!+#REF!</f>
        <v>#REF!</v>
      </c>
      <c r="AR1565" s="12">
        <f t="shared" si="341"/>
        <v>-8487937.02</v>
      </c>
      <c r="AS1565" s="12" t="e">
        <f>#REF!-AU1565+#REF!+#REF!</f>
        <v>#REF!</v>
      </c>
      <c r="AT1565" s="12" t="e">
        <f>AS1565-VLOOKUP(A1565,[1]选股结果!$A$2:$BJ$3005,48,FALSE)*0.08</f>
        <v>#REF!</v>
      </c>
      <c r="AU1565" s="12">
        <f t="shared" si="345"/>
        <v>169544470</v>
      </c>
      <c r="AV1565" s="12" t="e">
        <f>#REF!+S1565+H1565</f>
        <v>#REF!</v>
      </c>
      <c r="AW1565" s="12" t="e">
        <f t="shared" si="346"/>
        <v>#REF!</v>
      </c>
      <c r="AX1565" s="12" t="e">
        <f t="shared" si="347"/>
        <v>#REF!</v>
      </c>
      <c r="AY1565" s="12" t="e">
        <f t="shared" si="348"/>
        <v>#REF!</v>
      </c>
      <c r="AZ1565" s="12">
        <f t="shared" si="342"/>
        <v>-2438926398.08</v>
      </c>
      <c r="BA1565" s="12">
        <f t="shared" si="343"/>
        <v>-436528997.45</v>
      </c>
      <c r="BB1565" s="12" t="e">
        <f t="shared" si="349"/>
        <v>#REF!</v>
      </c>
    </row>
    <row r="1566" spans="1:54">
      <c r="A1566" s="5" t="s">
        <v>3181</v>
      </c>
      <c r="B1566" s="5" t="s">
        <v>3182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350"/>
        <v>2160953274.53</v>
      </c>
      <c r="AF1566" s="9">
        <f t="shared" si="351"/>
        <v>2217825441.31</v>
      </c>
      <c r="AG1566" s="9">
        <f t="shared" si="352"/>
        <v>7763775.82000027</v>
      </c>
      <c r="AH1566" s="9">
        <f t="shared" si="353"/>
        <v>7845250.39000027</v>
      </c>
      <c r="AI1566" s="9">
        <f t="shared" si="354"/>
        <v>-21322625.4099997</v>
      </c>
      <c r="AJ1566" s="12" t="e">
        <f>#REF!-A1566</f>
        <v>#REF!</v>
      </c>
      <c r="AK1566" s="16"/>
      <c r="AL1566" s="9">
        <f t="shared" si="344"/>
        <v>261025136.12</v>
      </c>
      <c r="AM1566" s="16"/>
      <c r="AN1566" s="16"/>
      <c r="AO1566" s="16"/>
      <c r="AP1566" s="16"/>
      <c r="AQ1566" s="12" t="e">
        <f>#REF!+#REF!+#REF!</f>
        <v>#REF!</v>
      </c>
      <c r="AR1566" s="12">
        <f t="shared" si="341"/>
        <v>-2014219.81</v>
      </c>
      <c r="AS1566" s="12" t="e">
        <f>#REF!-AU1566+#REF!+#REF!</f>
        <v>#REF!</v>
      </c>
      <c r="AT1566" s="12" t="e">
        <f>AS1566-VLOOKUP(A1566,[1]选股结果!$A$2:$BJ$3005,48,FALSE)*0.08</f>
        <v>#REF!</v>
      </c>
      <c r="AU1566" s="12">
        <f t="shared" si="345"/>
        <v>29167875.8</v>
      </c>
      <c r="AV1566" s="12" t="e">
        <f>#REF!+S1566+H1566</f>
        <v>#REF!</v>
      </c>
      <c r="AW1566" s="12" t="e">
        <f t="shared" si="346"/>
        <v>#REF!</v>
      </c>
      <c r="AX1566" s="12" t="e">
        <f t="shared" si="347"/>
        <v>#REF!</v>
      </c>
      <c r="AY1566" s="12" t="e">
        <f t="shared" si="348"/>
        <v>#REF!</v>
      </c>
      <c r="AZ1566" s="12">
        <f t="shared" si="342"/>
        <v>-2245915588.46</v>
      </c>
      <c r="BA1566" s="12">
        <f t="shared" si="343"/>
        <v>7763775.82000027</v>
      </c>
      <c r="BB1566" s="12" t="e">
        <f t="shared" si="349"/>
        <v>#REF!</v>
      </c>
    </row>
    <row r="1567" spans="1:54">
      <c r="A1567" s="5" t="s">
        <v>3183</v>
      </c>
      <c r="B1567" s="5" t="s">
        <v>3184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350"/>
        <v>2152156646.44</v>
      </c>
      <c r="AF1567" s="9">
        <f t="shared" si="351"/>
        <v>2088659347.73</v>
      </c>
      <c r="AG1567" s="9">
        <f t="shared" si="352"/>
        <v>56948336.4799998</v>
      </c>
      <c r="AH1567" s="9">
        <f t="shared" si="353"/>
        <v>52728397.4799998</v>
      </c>
      <c r="AI1567" s="9">
        <f t="shared" si="354"/>
        <v>13166590.5999998</v>
      </c>
      <c r="AJ1567" s="12" t="e">
        <f>#REF!-A1567</f>
        <v>#REF!</v>
      </c>
      <c r="AK1567" s="16"/>
      <c r="AL1567" s="9">
        <f t="shared" si="344"/>
        <v>482027327.44</v>
      </c>
      <c r="AM1567" s="16"/>
      <c r="AN1567" s="16"/>
      <c r="AO1567" s="16"/>
      <c r="AP1567" s="16"/>
      <c r="AQ1567" s="12" t="e">
        <f>#REF!+#REF!+#REF!</f>
        <v>#REF!</v>
      </c>
      <c r="AR1567" s="12">
        <f t="shared" si="341"/>
        <v>-1038031.08</v>
      </c>
      <c r="AS1567" s="12" t="e">
        <f>#REF!-AU1567+#REF!+#REF!</f>
        <v>#REF!</v>
      </c>
      <c r="AT1567" s="12" t="e">
        <f>AS1567-VLOOKUP(A1567,[1]选股结果!$A$2:$BJ$3005,48,FALSE)*0.08</f>
        <v>#REF!</v>
      </c>
      <c r="AU1567" s="12">
        <f t="shared" si="345"/>
        <v>39561806.88</v>
      </c>
      <c r="AV1567" s="12" t="e">
        <f>#REF!+S1567+H1567</f>
        <v>#REF!</v>
      </c>
      <c r="AW1567" s="12" t="e">
        <f t="shared" si="346"/>
        <v>#REF!</v>
      </c>
      <c r="AX1567" s="12" t="e">
        <f t="shared" si="347"/>
        <v>#REF!</v>
      </c>
      <c r="AY1567" s="12" t="e">
        <f t="shared" si="348"/>
        <v>#REF!</v>
      </c>
      <c r="AZ1567" s="12">
        <f t="shared" si="342"/>
        <v>-2260864009.79</v>
      </c>
      <c r="BA1567" s="12">
        <f t="shared" si="343"/>
        <v>56948336.4799998</v>
      </c>
      <c r="BB1567" s="12" t="e">
        <f t="shared" si="349"/>
        <v>#REF!</v>
      </c>
    </row>
    <row r="1568" spans="1:54">
      <c r="A1568" s="5" t="s">
        <v>3185</v>
      </c>
      <c r="B1568" s="5" t="s">
        <v>3186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350"/>
        <v>2147118185.36</v>
      </c>
      <c r="AF1568" s="9">
        <f t="shared" si="351"/>
        <v>1951105313.82</v>
      </c>
      <c r="AG1568" s="9">
        <f t="shared" si="352"/>
        <v>242986026.14</v>
      </c>
      <c r="AH1568" s="9">
        <f t="shared" si="353"/>
        <v>242682510.62</v>
      </c>
      <c r="AI1568" s="9">
        <f t="shared" si="354"/>
        <v>211034369.69</v>
      </c>
      <c r="AJ1568" s="12" t="e">
        <f>#REF!-A1568</f>
        <v>#REF!</v>
      </c>
      <c r="AK1568" s="16"/>
      <c r="AL1568" s="9">
        <f t="shared" si="344"/>
        <v>83423546.33</v>
      </c>
      <c r="AM1568" s="16"/>
      <c r="AN1568" s="16"/>
      <c r="AO1568" s="16"/>
      <c r="AP1568" s="16"/>
      <c r="AQ1568" s="12" t="e">
        <f>#REF!+#REF!+#REF!</f>
        <v>#REF!</v>
      </c>
      <c r="AR1568" s="12">
        <f t="shared" si="341"/>
        <v>-254142.94</v>
      </c>
      <c r="AS1568" s="12" t="e">
        <f>#REF!-AU1568+#REF!+#REF!</f>
        <v>#REF!</v>
      </c>
      <c r="AT1568" s="12" t="e">
        <f>AS1568-VLOOKUP(A1568,[1]选股结果!$A$2:$BJ$3005,48,FALSE)*0.08</f>
        <v>#REF!</v>
      </c>
      <c r="AU1568" s="12">
        <f t="shared" si="345"/>
        <v>31648140.93</v>
      </c>
      <c r="AV1568" s="12" t="e">
        <f>#REF!+S1568+H1568</f>
        <v>#REF!</v>
      </c>
      <c r="AW1568" s="12" t="e">
        <f t="shared" si="346"/>
        <v>#REF!</v>
      </c>
      <c r="AX1568" s="12" t="e">
        <f t="shared" si="347"/>
        <v>#REF!</v>
      </c>
      <c r="AY1568" s="12" t="e">
        <f t="shared" si="348"/>
        <v>#REF!</v>
      </c>
      <c r="AZ1568" s="12">
        <f t="shared" si="342"/>
        <v>-2205515965.25</v>
      </c>
      <c r="BA1568" s="12">
        <f t="shared" si="343"/>
        <v>242986026.14</v>
      </c>
      <c r="BB1568" s="12" t="e">
        <f t="shared" si="349"/>
        <v>#REF!</v>
      </c>
    </row>
    <row r="1569" spans="1:54">
      <c r="A1569" s="5" t="s">
        <v>3187</v>
      </c>
      <c r="B1569" s="5" t="s">
        <v>3188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350"/>
        <v>2142733485.18</v>
      </c>
      <c r="AF1569" s="9">
        <f t="shared" si="351"/>
        <v>2068462283.02</v>
      </c>
      <c r="AG1569" s="9">
        <f t="shared" si="352"/>
        <v>53835565.5500001</v>
      </c>
      <c r="AH1569" s="9">
        <f t="shared" si="353"/>
        <v>60303269.7600001</v>
      </c>
      <c r="AI1569" s="9">
        <f t="shared" si="354"/>
        <v>39612224.0400001</v>
      </c>
      <c r="AJ1569" s="12" t="e">
        <f>#REF!-A1569</f>
        <v>#REF!</v>
      </c>
      <c r="AK1569" s="16"/>
      <c r="AL1569" s="9">
        <f t="shared" si="344"/>
        <v>782779327.04</v>
      </c>
      <c r="AM1569" s="16"/>
      <c r="AN1569" s="16"/>
      <c r="AO1569" s="16"/>
      <c r="AP1569" s="16"/>
      <c r="AQ1569" s="12" t="e">
        <f>#REF!+#REF!+#REF!</f>
        <v>#REF!</v>
      </c>
      <c r="AR1569" s="12">
        <f t="shared" si="341"/>
        <v>-7870698.82</v>
      </c>
      <c r="AS1569" s="12" t="e">
        <f>#REF!-AU1569+#REF!+#REF!</f>
        <v>#REF!</v>
      </c>
      <c r="AT1569" s="12" t="e">
        <f>AS1569-VLOOKUP(A1569,[1]选股结果!$A$2:$BJ$3005,48,FALSE)*0.08</f>
        <v>#REF!</v>
      </c>
      <c r="AU1569" s="12">
        <f t="shared" si="345"/>
        <v>20691045.72</v>
      </c>
      <c r="AV1569" s="12" t="e">
        <f>#REF!+S1569+H1569</f>
        <v>#REF!</v>
      </c>
      <c r="AW1569" s="12" t="e">
        <f t="shared" si="346"/>
        <v>#REF!</v>
      </c>
      <c r="AX1569" s="12" t="e">
        <f t="shared" si="347"/>
        <v>#REF!</v>
      </c>
      <c r="AY1569" s="12" t="e">
        <f t="shared" si="348"/>
        <v>#REF!</v>
      </c>
      <c r="AZ1569" s="12">
        <f t="shared" si="342"/>
        <v>-2157660693.77</v>
      </c>
      <c r="BA1569" s="12">
        <f t="shared" si="343"/>
        <v>53835565.5500001</v>
      </c>
      <c r="BB1569" s="12" t="e">
        <f t="shared" si="349"/>
        <v>#REF!</v>
      </c>
    </row>
    <row r="1570" spans="1:54">
      <c r="A1570" s="5" t="s">
        <v>3189</v>
      </c>
      <c r="B1570" s="5" t="s">
        <v>3190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350"/>
        <v>2142122437.6</v>
      </c>
      <c r="AF1570" s="9">
        <f t="shared" si="351"/>
        <v>2279935478.26</v>
      </c>
      <c r="AG1570" s="9">
        <f t="shared" si="352"/>
        <v>111905985.57</v>
      </c>
      <c r="AH1570" s="9">
        <f t="shared" si="353"/>
        <v>59582391.68</v>
      </c>
      <c r="AI1570" s="9">
        <f t="shared" si="354"/>
        <v>8538503.66999999</v>
      </c>
      <c r="AJ1570" s="12" t="e">
        <f>#REF!-A1570</f>
        <v>#REF!</v>
      </c>
      <c r="AK1570" s="16"/>
      <c r="AL1570" s="9">
        <f t="shared" si="344"/>
        <v>707232860.77</v>
      </c>
      <c r="AM1570" s="16"/>
      <c r="AN1570" s="16"/>
      <c r="AO1570" s="16"/>
      <c r="AP1570" s="16"/>
      <c r="AQ1570" s="12" t="e">
        <f>#REF!+#REF!+#REF!</f>
        <v>#REF!</v>
      </c>
      <c r="AR1570" s="12">
        <f t="shared" si="341"/>
        <v>-16596215.03</v>
      </c>
      <c r="AS1570" s="12" t="e">
        <f>#REF!-AU1570+#REF!+#REF!</f>
        <v>#REF!</v>
      </c>
      <c r="AT1570" s="12" t="e">
        <f>AS1570-VLOOKUP(A1570,[1]选股结果!$A$2:$BJ$3005,48,FALSE)*0.08</f>
        <v>#REF!</v>
      </c>
      <c r="AU1570" s="12">
        <f t="shared" si="345"/>
        <v>51043888.01</v>
      </c>
      <c r="AV1570" s="12" t="e">
        <f>#REF!+S1570+H1570</f>
        <v>#REF!</v>
      </c>
      <c r="AW1570" s="12" t="e">
        <f t="shared" si="346"/>
        <v>#REF!</v>
      </c>
      <c r="AX1570" s="12" t="e">
        <f t="shared" si="347"/>
        <v>#REF!</v>
      </c>
      <c r="AY1570" s="12" t="e">
        <f t="shared" si="348"/>
        <v>#REF!</v>
      </c>
      <c r="AZ1570" s="12">
        <f t="shared" si="342"/>
        <v>-2288431470.27</v>
      </c>
      <c r="BA1570" s="12">
        <f t="shared" si="343"/>
        <v>111905985.57</v>
      </c>
      <c r="BB1570" s="12" t="e">
        <f t="shared" si="349"/>
        <v>#REF!</v>
      </c>
    </row>
    <row r="1571" spans="1:54">
      <c r="A1571" s="5" t="s">
        <v>3191</v>
      </c>
      <c r="B1571" s="5" t="s">
        <v>3192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350"/>
        <v>2141814909.91</v>
      </c>
      <c r="AF1571" s="9">
        <f t="shared" si="351"/>
        <v>1991381604.93</v>
      </c>
      <c r="AG1571" s="9">
        <f t="shared" si="352"/>
        <v>143147812.5</v>
      </c>
      <c r="AH1571" s="9">
        <f t="shared" si="353"/>
        <v>141798337.48</v>
      </c>
      <c r="AI1571" s="9">
        <f t="shared" si="354"/>
        <v>132192701.38</v>
      </c>
      <c r="AJ1571" s="12" t="e">
        <f>#REF!-A1571</f>
        <v>#REF!</v>
      </c>
      <c r="AK1571" s="16"/>
      <c r="AL1571" s="9">
        <f t="shared" si="344"/>
        <v>145470697.17</v>
      </c>
      <c r="AM1571" s="16"/>
      <c r="AN1571" s="16"/>
      <c r="AO1571" s="16"/>
      <c r="AP1571" s="16"/>
      <c r="AQ1571" s="12" t="e">
        <f>#REF!+#REF!+#REF!</f>
        <v>#REF!</v>
      </c>
      <c r="AR1571" s="12">
        <f t="shared" si="341"/>
        <v>-190822.64</v>
      </c>
      <c r="AS1571" s="12" t="e">
        <f>#REF!-AU1571+#REF!+#REF!</f>
        <v>#REF!</v>
      </c>
      <c r="AT1571" s="12" t="e">
        <f>AS1571-VLOOKUP(A1571,[1]选股结果!$A$2:$BJ$3005,48,FALSE)*0.08</f>
        <v>#REF!</v>
      </c>
      <c r="AU1571" s="12">
        <f t="shared" si="345"/>
        <v>9605636.09999999</v>
      </c>
      <c r="AV1571" s="12" t="e">
        <f>#REF!+S1571+H1571</f>
        <v>#REF!</v>
      </c>
      <c r="AW1571" s="12" t="e">
        <f t="shared" si="346"/>
        <v>#REF!</v>
      </c>
      <c r="AX1571" s="12" t="e">
        <f t="shared" si="347"/>
        <v>#REF!</v>
      </c>
      <c r="AY1571" s="12" t="e">
        <f t="shared" si="348"/>
        <v>#REF!</v>
      </c>
      <c r="AZ1571" s="12">
        <f t="shared" si="342"/>
        <v>-2165413433.45</v>
      </c>
      <c r="BA1571" s="12">
        <f t="shared" si="343"/>
        <v>143147812.5</v>
      </c>
      <c r="BB1571" s="12" t="e">
        <f t="shared" si="349"/>
        <v>#REF!</v>
      </c>
    </row>
    <row r="1572" spans="1:54">
      <c r="A1572" s="5" t="s">
        <v>3193</v>
      </c>
      <c r="B1572" s="5" t="s">
        <v>3194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350"/>
        <v>2141724744.76</v>
      </c>
      <c r="AF1572" s="9">
        <f t="shared" si="351"/>
        <v>1883950792.56</v>
      </c>
      <c r="AG1572" s="9">
        <f t="shared" si="352"/>
        <v>274221758.18</v>
      </c>
      <c r="AH1572" s="9">
        <f t="shared" si="353"/>
        <v>272403171.42</v>
      </c>
      <c r="AI1572" s="9">
        <f t="shared" si="354"/>
        <v>234264777.47</v>
      </c>
      <c r="AJ1572" s="12" t="e">
        <f>#REF!-A1572</f>
        <v>#REF!</v>
      </c>
      <c r="AK1572" s="16"/>
      <c r="AL1572" s="9">
        <f t="shared" si="344"/>
        <v>151856445.91</v>
      </c>
      <c r="AM1572" s="16"/>
      <c r="AN1572" s="16"/>
      <c r="AO1572" s="16"/>
      <c r="AP1572" s="16"/>
      <c r="AQ1572" s="12" t="e">
        <f>#REF!+#REF!+#REF!</f>
        <v>#REF!</v>
      </c>
      <c r="AR1572" s="12">
        <f t="shared" si="341"/>
        <v>-13.44</v>
      </c>
      <c r="AS1572" s="12" t="e">
        <f>#REF!-AU1572+#REF!+#REF!</f>
        <v>#REF!</v>
      </c>
      <c r="AT1572" s="12" t="e">
        <f>AS1572-VLOOKUP(A1572,[1]选股结果!$A$2:$BJ$3005,48,FALSE)*0.08</f>
        <v>#REF!</v>
      </c>
      <c r="AU1572" s="12">
        <f t="shared" si="345"/>
        <v>38138393.95</v>
      </c>
      <c r="AV1572" s="12" t="e">
        <f>#REF!+S1572+H1572</f>
        <v>#REF!</v>
      </c>
      <c r="AW1572" s="12" t="e">
        <f t="shared" si="346"/>
        <v>#REF!</v>
      </c>
      <c r="AX1572" s="12" t="e">
        <f t="shared" si="347"/>
        <v>#REF!</v>
      </c>
      <c r="AY1572" s="12" t="e">
        <f t="shared" si="348"/>
        <v>#REF!</v>
      </c>
      <c r="AZ1572" s="12">
        <f t="shared" si="342"/>
        <v>-2173753216.62</v>
      </c>
      <c r="BA1572" s="12">
        <f t="shared" si="343"/>
        <v>274221758.18</v>
      </c>
      <c r="BB1572" s="12" t="e">
        <f t="shared" si="349"/>
        <v>#REF!</v>
      </c>
    </row>
    <row r="1573" spans="1:54">
      <c r="A1573" s="5" t="s">
        <v>3195</v>
      </c>
      <c r="B1573" s="5" t="s">
        <v>3196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350"/>
        <v>2136380294.87</v>
      </c>
      <c r="AF1573" s="9">
        <f t="shared" si="351"/>
        <v>1356786467.13</v>
      </c>
      <c r="AG1573" s="9">
        <f t="shared" si="352"/>
        <v>806596005.57</v>
      </c>
      <c r="AH1573" s="9">
        <f t="shared" si="353"/>
        <v>806438152.64</v>
      </c>
      <c r="AI1573" s="9">
        <f t="shared" si="354"/>
        <v>700753951.16</v>
      </c>
      <c r="AJ1573" s="12" t="e">
        <f>#REF!-A1573</f>
        <v>#REF!</v>
      </c>
      <c r="AK1573" s="16"/>
      <c r="AL1573" s="9">
        <f t="shared" si="344"/>
        <v>194532571.49</v>
      </c>
      <c r="AM1573" s="16"/>
      <c r="AN1573" s="16"/>
      <c r="AO1573" s="16"/>
      <c r="AP1573" s="16"/>
      <c r="AQ1573" s="12" t="e">
        <f>#REF!+#REF!+#REF!</f>
        <v>#REF!</v>
      </c>
      <c r="AR1573" s="12">
        <f t="shared" si="341"/>
        <v>-1091059.2</v>
      </c>
      <c r="AS1573" s="12" t="e">
        <f>#REF!-AU1573+#REF!+#REF!</f>
        <v>#REF!</v>
      </c>
      <c r="AT1573" s="12" t="e">
        <f>AS1573-VLOOKUP(A1573,[1]选股结果!$A$2:$BJ$3005,48,FALSE)*0.08</f>
        <v>#REF!</v>
      </c>
      <c r="AU1573" s="12">
        <f t="shared" si="345"/>
        <v>105684201.48</v>
      </c>
      <c r="AV1573" s="12" t="e">
        <f>#REF!+S1573+H1573</f>
        <v>#REF!</v>
      </c>
      <c r="AW1573" s="12" t="e">
        <f t="shared" si="346"/>
        <v>#REF!</v>
      </c>
      <c r="AX1573" s="12" t="e">
        <f t="shared" si="347"/>
        <v>#REF!</v>
      </c>
      <c r="AY1573" s="12" t="e">
        <f t="shared" si="348"/>
        <v>#REF!</v>
      </c>
      <c r="AZ1573" s="12">
        <f t="shared" si="342"/>
        <v>-2258968297.87</v>
      </c>
      <c r="BA1573" s="12">
        <f t="shared" si="343"/>
        <v>806596005.57</v>
      </c>
      <c r="BB1573" s="12" t="e">
        <f t="shared" si="349"/>
        <v>#REF!</v>
      </c>
    </row>
    <row r="1574" spans="1:54">
      <c r="A1574" s="5" t="s">
        <v>3197</v>
      </c>
      <c r="B1574" s="5" t="s">
        <v>3198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350"/>
        <v>2134496787.02</v>
      </c>
      <c r="AF1574" s="9">
        <f t="shared" si="351"/>
        <v>1894111712.01</v>
      </c>
      <c r="AG1574" s="9">
        <f t="shared" si="352"/>
        <v>239971858.8</v>
      </c>
      <c r="AH1574" s="9">
        <f t="shared" si="353"/>
        <v>240803777.25</v>
      </c>
      <c r="AI1574" s="9">
        <f t="shared" si="354"/>
        <v>203959586.34</v>
      </c>
      <c r="AJ1574" s="12" t="e">
        <f>#REF!-A1574</f>
        <v>#REF!</v>
      </c>
      <c r="AK1574" s="16"/>
      <c r="AL1574" s="9">
        <f t="shared" si="344"/>
        <v>159346948.75</v>
      </c>
      <c r="AM1574" s="16"/>
      <c r="AN1574" s="16"/>
      <c r="AO1574" s="16"/>
      <c r="AP1574" s="16"/>
      <c r="AQ1574" s="12" t="e">
        <f>#REF!+#REF!+#REF!</f>
        <v>#REF!</v>
      </c>
      <c r="AR1574" s="12">
        <f t="shared" si="341"/>
        <v>-1087796.17</v>
      </c>
      <c r="AS1574" s="12" t="e">
        <f>#REF!-AU1574+#REF!+#REF!</f>
        <v>#REF!</v>
      </c>
      <c r="AT1574" s="12" t="e">
        <f>AS1574-VLOOKUP(A1574,[1]选股结果!$A$2:$BJ$3005,48,FALSE)*0.08</f>
        <v>#REF!</v>
      </c>
      <c r="AU1574" s="12">
        <f t="shared" si="345"/>
        <v>36844190.91</v>
      </c>
      <c r="AV1574" s="12" t="e">
        <f>#REF!+S1574+H1574</f>
        <v>#REF!</v>
      </c>
      <c r="AW1574" s="12" t="e">
        <f t="shared" si="346"/>
        <v>#REF!</v>
      </c>
      <c r="AX1574" s="12" t="e">
        <f t="shared" si="347"/>
        <v>#REF!</v>
      </c>
      <c r="AY1574" s="12" t="e">
        <f t="shared" si="348"/>
        <v>#REF!</v>
      </c>
      <c r="AZ1574" s="12">
        <f t="shared" si="342"/>
        <v>-2155820494.42</v>
      </c>
      <c r="BA1574" s="12">
        <f t="shared" si="343"/>
        <v>239971858.8</v>
      </c>
      <c r="BB1574" s="12" t="e">
        <f t="shared" si="349"/>
        <v>#REF!</v>
      </c>
    </row>
    <row r="1575" spans="1:54">
      <c r="A1575" s="5" t="s">
        <v>3199</v>
      </c>
      <c r="B1575" s="5" t="s">
        <v>3200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350"/>
        <v>2132176455.65</v>
      </c>
      <c r="AF1575" s="9">
        <f t="shared" si="351"/>
        <v>2033424856.76</v>
      </c>
      <c r="AG1575" s="9">
        <f t="shared" si="352"/>
        <v>86601310.7900001</v>
      </c>
      <c r="AH1575" s="9">
        <f t="shared" si="353"/>
        <v>93773840.8500001</v>
      </c>
      <c r="AI1575" s="9">
        <f t="shared" si="354"/>
        <v>80177512.5200001</v>
      </c>
      <c r="AJ1575" s="12" t="e">
        <f>#REF!-A1575</f>
        <v>#REF!</v>
      </c>
      <c r="AK1575" s="16"/>
      <c r="AL1575" s="9">
        <f t="shared" si="344"/>
        <v>401948523.95</v>
      </c>
      <c r="AM1575" s="16"/>
      <c r="AN1575" s="16"/>
      <c r="AO1575" s="16"/>
      <c r="AP1575" s="16"/>
      <c r="AQ1575" s="12" t="e">
        <f>#REF!+#REF!+#REF!</f>
        <v>#REF!</v>
      </c>
      <c r="AR1575" s="12">
        <f t="shared" si="341"/>
        <v>-7994810.6</v>
      </c>
      <c r="AS1575" s="12" t="e">
        <f>#REF!-AU1575+#REF!+#REF!</f>
        <v>#REF!</v>
      </c>
      <c r="AT1575" s="12" t="e">
        <f>AS1575-VLOOKUP(A1575,[1]选股结果!$A$2:$BJ$3005,48,FALSE)*0.08</f>
        <v>#REF!</v>
      </c>
      <c r="AU1575" s="12">
        <f t="shared" si="345"/>
        <v>13596328.33</v>
      </c>
      <c r="AV1575" s="12" t="e">
        <f>#REF!+S1575+H1575</f>
        <v>#REF!</v>
      </c>
      <c r="AW1575" s="12" t="e">
        <f t="shared" si="346"/>
        <v>#REF!</v>
      </c>
      <c r="AX1575" s="12" t="e">
        <f t="shared" si="347"/>
        <v>#REF!</v>
      </c>
      <c r="AY1575" s="12" t="e">
        <f t="shared" si="348"/>
        <v>#REF!</v>
      </c>
      <c r="AZ1575" s="12">
        <f t="shared" si="342"/>
        <v>-2148042710.31</v>
      </c>
      <c r="BA1575" s="12">
        <f t="shared" si="343"/>
        <v>86601310.7900001</v>
      </c>
      <c r="BB1575" s="12" t="e">
        <f t="shared" si="349"/>
        <v>#REF!</v>
      </c>
    </row>
    <row r="1576" spans="1:54">
      <c r="A1576" s="5" t="s">
        <v>3201</v>
      </c>
      <c r="B1576" s="5" t="s">
        <v>3202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350"/>
        <v>2131354866.26</v>
      </c>
      <c r="AF1576" s="9">
        <f t="shared" si="351"/>
        <v>2121206572.37</v>
      </c>
      <c r="AG1576" s="9">
        <f t="shared" si="352"/>
        <v>12085125.0099996</v>
      </c>
      <c r="AH1576" s="9">
        <f t="shared" si="353"/>
        <v>16002393.2099996</v>
      </c>
      <c r="AI1576" s="9">
        <f t="shared" si="354"/>
        <v>16926676.8399996</v>
      </c>
      <c r="AJ1576" s="12" t="e">
        <f>#REF!-A1576</f>
        <v>#REF!</v>
      </c>
      <c r="AK1576" s="16"/>
      <c r="AL1576" s="9">
        <f t="shared" si="344"/>
        <v>214925948.74</v>
      </c>
      <c r="AM1576" s="16"/>
      <c r="AN1576" s="16"/>
      <c r="AO1576" s="16"/>
      <c r="AP1576" s="16"/>
      <c r="AQ1576" s="12" t="e">
        <f>#REF!+#REF!+#REF!</f>
        <v>#REF!</v>
      </c>
      <c r="AR1576" s="12">
        <f t="shared" si="341"/>
        <v>-5577361.79</v>
      </c>
      <c r="AS1576" s="12" t="e">
        <f>#REF!-AU1576+#REF!+#REF!</f>
        <v>#REF!</v>
      </c>
      <c r="AT1576" s="12" t="e">
        <f>AS1576-VLOOKUP(A1576,[1]选股结果!$A$2:$BJ$3005,48,FALSE)*0.08</f>
        <v>#REF!</v>
      </c>
      <c r="AU1576" s="12">
        <f t="shared" si="345"/>
        <v>-924283.630000001</v>
      </c>
      <c r="AV1576" s="12" t="e">
        <f>#REF!+S1576+H1576</f>
        <v>#REF!</v>
      </c>
      <c r="AW1576" s="12" t="e">
        <f t="shared" si="346"/>
        <v>#REF!</v>
      </c>
      <c r="AX1576" s="12" t="e">
        <f t="shared" si="347"/>
        <v>#REF!</v>
      </c>
      <c r="AY1576" s="12" t="e">
        <f t="shared" si="348"/>
        <v>#REF!</v>
      </c>
      <c r="AZ1576" s="12">
        <f t="shared" si="342"/>
        <v>-2149396513.08</v>
      </c>
      <c r="BA1576" s="12">
        <f t="shared" si="343"/>
        <v>12085125.0099996</v>
      </c>
      <c r="BB1576" s="12" t="e">
        <f t="shared" si="349"/>
        <v>#REF!</v>
      </c>
    </row>
    <row r="1577" spans="1:54">
      <c r="A1577" s="5" t="s">
        <v>3203</v>
      </c>
      <c r="B1577" s="5" t="s">
        <v>3204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350"/>
        <v>2127145496.2</v>
      </c>
      <c r="AF1577" s="9">
        <f t="shared" si="351"/>
        <v>2140225171.33</v>
      </c>
      <c r="AG1577" s="9">
        <f t="shared" si="352"/>
        <v>113435642.79</v>
      </c>
      <c r="AH1577" s="9">
        <f t="shared" si="353"/>
        <v>116313991.47</v>
      </c>
      <c r="AI1577" s="9">
        <f t="shared" si="354"/>
        <v>99119545.56</v>
      </c>
      <c r="AJ1577" s="12" t="e">
        <f>#REF!-A1577</f>
        <v>#REF!</v>
      </c>
      <c r="AK1577" s="16"/>
      <c r="AL1577" s="9">
        <f t="shared" si="344"/>
        <v>369956589.82</v>
      </c>
      <c r="AM1577" s="16"/>
      <c r="AN1577" s="16"/>
      <c r="AO1577" s="16"/>
      <c r="AP1577" s="16"/>
      <c r="AQ1577" s="12" t="e">
        <f>#REF!+#REF!+#REF!</f>
        <v>#REF!</v>
      </c>
      <c r="AR1577" s="12">
        <f t="shared" si="341"/>
        <v>-3445729</v>
      </c>
      <c r="AS1577" s="12" t="e">
        <f>#REF!-AU1577+#REF!+#REF!</f>
        <v>#REF!</v>
      </c>
      <c r="AT1577" s="12" t="e">
        <f>AS1577-VLOOKUP(A1577,[1]选股结果!$A$2:$BJ$3005,48,FALSE)*0.08</f>
        <v>#REF!</v>
      </c>
      <c r="AU1577" s="12">
        <f t="shared" si="345"/>
        <v>17194445.91</v>
      </c>
      <c r="AV1577" s="12" t="e">
        <f>#REF!+S1577+H1577</f>
        <v>#REF!</v>
      </c>
      <c r="AW1577" s="12" t="e">
        <f t="shared" si="346"/>
        <v>#REF!</v>
      </c>
      <c r="AX1577" s="12" t="e">
        <f t="shared" si="347"/>
        <v>#REF!</v>
      </c>
      <c r="AY1577" s="12" t="e">
        <f t="shared" si="348"/>
        <v>#REF!</v>
      </c>
      <c r="AZ1577" s="12">
        <f t="shared" si="342"/>
        <v>-2135841160.9</v>
      </c>
      <c r="BA1577" s="12">
        <f t="shared" si="343"/>
        <v>113435642.79</v>
      </c>
      <c r="BB1577" s="12" t="e">
        <f t="shared" si="349"/>
        <v>#REF!</v>
      </c>
    </row>
    <row r="1578" spans="1:54">
      <c r="A1578" s="5" t="s">
        <v>3205</v>
      </c>
      <c r="B1578" s="5" t="s">
        <v>3206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350"/>
        <v>2124485822.01</v>
      </c>
      <c r="AF1578" s="9">
        <f t="shared" si="351"/>
        <v>1684303096.79</v>
      </c>
      <c r="AG1578" s="9">
        <f t="shared" si="352"/>
        <v>436577361.5</v>
      </c>
      <c r="AH1578" s="9">
        <f t="shared" si="353"/>
        <v>437178993.09</v>
      </c>
      <c r="AI1578" s="9">
        <f t="shared" si="354"/>
        <v>379684016.92</v>
      </c>
      <c r="AJ1578" s="12" t="e">
        <f>#REF!-A1578</f>
        <v>#REF!</v>
      </c>
      <c r="AK1578" s="16"/>
      <c r="AL1578" s="9">
        <f t="shared" si="344"/>
        <v>185417853.73</v>
      </c>
      <c r="AM1578" s="16"/>
      <c r="AN1578" s="16"/>
      <c r="AO1578" s="16"/>
      <c r="AP1578" s="16"/>
      <c r="AQ1578" s="12" t="e">
        <f>#REF!+#REF!+#REF!</f>
        <v>#REF!</v>
      </c>
      <c r="AR1578" s="12">
        <f t="shared" si="341"/>
        <v>-748455.56</v>
      </c>
      <c r="AS1578" s="12" t="e">
        <f>#REF!-AU1578+#REF!+#REF!</f>
        <v>#REF!</v>
      </c>
      <c r="AT1578" s="12" t="e">
        <f>AS1578-VLOOKUP(A1578,[1]选股结果!$A$2:$BJ$3005,48,FALSE)*0.08</f>
        <v>#REF!</v>
      </c>
      <c r="AU1578" s="12">
        <f t="shared" si="345"/>
        <v>57494976.17</v>
      </c>
      <c r="AV1578" s="12" t="e">
        <f>#REF!+S1578+H1578</f>
        <v>#REF!</v>
      </c>
      <c r="AW1578" s="12" t="e">
        <f t="shared" si="346"/>
        <v>#REF!</v>
      </c>
      <c r="AX1578" s="12" t="e">
        <f t="shared" si="347"/>
        <v>#REF!</v>
      </c>
      <c r="AY1578" s="12" t="e">
        <f t="shared" si="348"/>
        <v>#REF!</v>
      </c>
      <c r="AZ1578" s="12">
        <f t="shared" si="342"/>
        <v>-2185531812.5</v>
      </c>
      <c r="BA1578" s="12">
        <f t="shared" si="343"/>
        <v>436577361.5</v>
      </c>
      <c r="BB1578" s="12" t="e">
        <f t="shared" si="349"/>
        <v>#REF!</v>
      </c>
    </row>
    <row r="1579" spans="1:54">
      <c r="A1579" s="5" t="s">
        <v>3207</v>
      </c>
      <c r="B1579" s="5" t="s">
        <v>3208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350"/>
        <v>2118103555.06</v>
      </c>
      <c r="AF1579" s="9">
        <f t="shared" si="351"/>
        <v>1947123194.17</v>
      </c>
      <c r="AG1579" s="9">
        <f t="shared" si="352"/>
        <v>134871417.46</v>
      </c>
      <c r="AH1579" s="9">
        <f t="shared" si="353"/>
        <v>133037931.78</v>
      </c>
      <c r="AI1579" s="9">
        <f t="shared" si="354"/>
        <v>119459504.93</v>
      </c>
      <c r="AJ1579" s="12" t="e">
        <f>#REF!-A1579</f>
        <v>#REF!</v>
      </c>
      <c r="AK1579" s="16"/>
      <c r="AL1579" s="9">
        <f t="shared" si="344"/>
        <v>177748649.3</v>
      </c>
      <c r="AM1579" s="16"/>
      <c r="AN1579" s="16"/>
      <c r="AO1579" s="16"/>
      <c r="AP1579" s="16"/>
      <c r="AQ1579" s="12" t="e">
        <f>#REF!+#REF!+#REF!</f>
        <v>#REF!</v>
      </c>
      <c r="AR1579" s="12">
        <f t="shared" si="341"/>
        <v>-700801.95</v>
      </c>
      <c r="AS1579" s="12" t="e">
        <f>#REF!-AU1579+#REF!+#REF!</f>
        <v>#REF!</v>
      </c>
      <c r="AT1579" s="12" t="e">
        <f>AS1579-VLOOKUP(A1579,[1]选股结果!$A$2:$BJ$3005,48,FALSE)*0.08</f>
        <v>#REF!</v>
      </c>
      <c r="AU1579" s="12">
        <f t="shared" si="345"/>
        <v>13578426.85</v>
      </c>
      <c r="AV1579" s="12" t="e">
        <f>#REF!+S1579+H1579</f>
        <v>#REF!</v>
      </c>
      <c r="AW1579" s="12" t="e">
        <f t="shared" si="346"/>
        <v>#REF!</v>
      </c>
      <c r="AX1579" s="12" t="e">
        <f t="shared" si="347"/>
        <v>#REF!</v>
      </c>
      <c r="AY1579" s="12" t="e">
        <f t="shared" si="348"/>
        <v>#REF!</v>
      </c>
      <c r="AZ1579" s="12">
        <f t="shared" si="342"/>
        <v>-2118172511.6</v>
      </c>
      <c r="BA1579" s="12">
        <f t="shared" si="343"/>
        <v>134871417.46</v>
      </c>
      <c r="BB1579" s="12" t="e">
        <f t="shared" si="349"/>
        <v>#REF!</v>
      </c>
    </row>
    <row r="1580" spans="1:54">
      <c r="A1580" s="5" t="s">
        <v>3209</v>
      </c>
      <c r="B1580" s="5" t="s">
        <v>3210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350"/>
        <v>2116856551.49</v>
      </c>
      <c r="AF1580" s="9">
        <f t="shared" si="351"/>
        <v>1957850050.97</v>
      </c>
      <c r="AG1580" s="9">
        <f t="shared" si="352"/>
        <v>191841372.8</v>
      </c>
      <c r="AH1580" s="9">
        <f t="shared" si="353"/>
        <v>187454106.18</v>
      </c>
      <c r="AI1580" s="9">
        <f t="shared" si="354"/>
        <v>159858348.98</v>
      </c>
      <c r="AJ1580" s="12" t="e">
        <f>#REF!-A1580</f>
        <v>#REF!</v>
      </c>
      <c r="AK1580" s="16"/>
      <c r="AL1580" s="9">
        <f t="shared" si="344"/>
        <v>248067412.17</v>
      </c>
      <c r="AM1580" s="16"/>
      <c r="AN1580" s="16"/>
      <c r="AO1580" s="16"/>
      <c r="AP1580" s="16"/>
      <c r="AQ1580" s="12" t="e">
        <f>#REF!+#REF!+#REF!</f>
        <v>#REF!</v>
      </c>
      <c r="AR1580" s="12">
        <f t="shared" si="341"/>
        <v>-375712.46</v>
      </c>
      <c r="AS1580" s="12" t="e">
        <f>#REF!-AU1580+#REF!+#REF!</f>
        <v>#REF!</v>
      </c>
      <c r="AT1580" s="12" t="e">
        <f>AS1580-VLOOKUP(A1580,[1]选股结果!$A$2:$BJ$3005,48,FALSE)*0.08</f>
        <v>#REF!</v>
      </c>
      <c r="AU1580" s="12">
        <f t="shared" si="345"/>
        <v>27595757.2</v>
      </c>
      <c r="AV1580" s="12" t="e">
        <f>#REF!+S1580+H1580</f>
        <v>#REF!</v>
      </c>
      <c r="AW1580" s="12" t="e">
        <f t="shared" si="346"/>
        <v>#REF!</v>
      </c>
      <c r="AX1580" s="12" t="e">
        <f t="shared" si="347"/>
        <v>#REF!</v>
      </c>
      <c r="AY1580" s="12" t="e">
        <f t="shared" si="348"/>
        <v>#REF!</v>
      </c>
      <c r="AZ1580" s="12">
        <f t="shared" si="342"/>
        <v>-2149666598.57</v>
      </c>
      <c r="BA1580" s="12">
        <f t="shared" si="343"/>
        <v>191841372.8</v>
      </c>
      <c r="BB1580" s="12" t="e">
        <f t="shared" si="349"/>
        <v>#REF!</v>
      </c>
    </row>
    <row r="1581" spans="1:54">
      <c r="A1581" s="5" t="s">
        <v>3211</v>
      </c>
      <c r="B1581" s="5" t="s">
        <v>3212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350"/>
        <v>2115602202.75</v>
      </c>
      <c r="AF1581" s="9">
        <f t="shared" si="351"/>
        <v>2028767007.26</v>
      </c>
      <c r="AG1581" s="9">
        <f t="shared" si="352"/>
        <v>101322058.79</v>
      </c>
      <c r="AH1581" s="9">
        <f t="shared" si="353"/>
        <v>101027728.34</v>
      </c>
      <c r="AI1581" s="9">
        <f t="shared" si="354"/>
        <v>86208866.83</v>
      </c>
      <c r="AJ1581" s="12" t="e">
        <f>#REF!-A1581</f>
        <v>#REF!</v>
      </c>
      <c r="AK1581" s="16"/>
      <c r="AL1581" s="9">
        <f t="shared" si="344"/>
        <v>104774696.78</v>
      </c>
      <c r="AM1581" s="16"/>
      <c r="AN1581" s="16"/>
      <c r="AO1581" s="16"/>
      <c r="AP1581" s="16"/>
      <c r="AQ1581" s="12" t="e">
        <f>#REF!+#REF!+#REF!</f>
        <v>#REF!</v>
      </c>
      <c r="AR1581" s="12">
        <f t="shared" si="341"/>
        <v>-36900.03</v>
      </c>
      <c r="AS1581" s="12" t="e">
        <f>#REF!-AU1581+#REF!+#REF!</f>
        <v>#REF!</v>
      </c>
      <c r="AT1581" s="12" t="e">
        <f>AS1581-VLOOKUP(A1581,[1]选股结果!$A$2:$BJ$3005,48,FALSE)*0.08</f>
        <v>#REF!</v>
      </c>
      <c r="AU1581" s="12">
        <f t="shared" si="345"/>
        <v>14818861.51</v>
      </c>
      <c r="AV1581" s="12" t="e">
        <f>#REF!+S1581+H1581</f>
        <v>#REF!</v>
      </c>
      <c r="AW1581" s="12" t="e">
        <f t="shared" si="346"/>
        <v>#REF!</v>
      </c>
      <c r="AX1581" s="12" t="e">
        <f t="shared" si="347"/>
        <v>#REF!</v>
      </c>
      <c r="AY1581" s="12" t="e">
        <f t="shared" si="348"/>
        <v>#REF!</v>
      </c>
      <c r="AZ1581" s="12">
        <f t="shared" si="342"/>
        <v>-2129717053.36</v>
      </c>
      <c r="BA1581" s="12">
        <f t="shared" si="343"/>
        <v>101322058.79</v>
      </c>
      <c r="BB1581" s="12" t="e">
        <f t="shared" si="349"/>
        <v>#REF!</v>
      </c>
    </row>
    <row r="1582" spans="1:54">
      <c r="A1582" s="5" t="s">
        <v>3213</v>
      </c>
      <c r="B1582" s="5" t="s">
        <v>3214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350"/>
        <v>2111452344.65</v>
      </c>
      <c r="AF1582" s="9">
        <f t="shared" si="351"/>
        <v>2015464754.96</v>
      </c>
      <c r="AG1582" s="9">
        <f t="shared" si="352"/>
        <v>289287145.2</v>
      </c>
      <c r="AH1582" s="9">
        <f t="shared" si="353"/>
        <v>288735212.6</v>
      </c>
      <c r="AI1582" s="9">
        <f t="shared" si="354"/>
        <v>288984027.23</v>
      </c>
      <c r="AJ1582" s="12" t="e">
        <f>#REF!-A1582</f>
        <v>#REF!</v>
      </c>
      <c r="AK1582" s="16"/>
      <c r="AL1582" s="9">
        <f t="shared" si="344"/>
        <v>118059333.84</v>
      </c>
      <c r="AM1582" s="16"/>
      <c r="AN1582" s="16"/>
      <c r="AO1582" s="16"/>
      <c r="AP1582" s="16"/>
      <c r="AQ1582" s="12" t="e">
        <f>#REF!+#REF!+#REF!</f>
        <v>#REF!</v>
      </c>
      <c r="AR1582" s="12">
        <f t="shared" si="341"/>
        <v>-588365.87</v>
      </c>
      <c r="AS1582" s="12" t="e">
        <f>#REF!-AU1582+#REF!+#REF!</f>
        <v>#REF!</v>
      </c>
      <c r="AT1582" s="12" t="e">
        <f>AS1582-VLOOKUP(A1582,[1]选股结果!$A$2:$BJ$3005,48,FALSE)*0.08</f>
        <v>#REF!</v>
      </c>
      <c r="AU1582" s="12">
        <f t="shared" si="345"/>
        <v>-248814.629999995</v>
      </c>
      <c r="AV1582" s="12" t="e">
        <f>#REF!+S1582+H1582</f>
        <v>#REF!</v>
      </c>
      <c r="AW1582" s="12" t="e">
        <f t="shared" si="346"/>
        <v>#REF!</v>
      </c>
      <c r="AX1582" s="12" t="e">
        <f t="shared" si="347"/>
        <v>#REF!</v>
      </c>
      <c r="AY1582" s="12" t="e">
        <f t="shared" si="348"/>
        <v>#REF!</v>
      </c>
      <c r="AZ1582" s="12">
        <f t="shared" si="342"/>
        <v>-2158543567.86</v>
      </c>
      <c r="BA1582" s="12">
        <f t="shared" si="343"/>
        <v>289287145.2</v>
      </c>
      <c r="BB1582" s="12" t="e">
        <f t="shared" si="349"/>
        <v>#REF!</v>
      </c>
    </row>
    <row r="1583" spans="1:54">
      <c r="A1583" s="5" t="s">
        <v>3215</v>
      </c>
      <c r="B1583" s="5" t="s">
        <v>3216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350"/>
        <v>2111076393.18</v>
      </c>
      <c r="AF1583" s="9">
        <f t="shared" si="351"/>
        <v>1984746775.56</v>
      </c>
      <c r="AG1583" s="9">
        <f t="shared" si="352"/>
        <v>133618873.65</v>
      </c>
      <c r="AH1583" s="9">
        <f t="shared" si="353"/>
        <v>132137983.41</v>
      </c>
      <c r="AI1583" s="9">
        <f t="shared" si="354"/>
        <v>105788519.28</v>
      </c>
      <c r="AJ1583" s="12" t="e">
        <f>#REF!-A1583</f>
        <v>#REF!</v>
      </c>
      <c r="AK1583" s="16"/>
      <c r="AL1583" s="9">
        <f t="shared" si="344"/>
        <v>94433052.59</v>
      </c>
      <c r="AM1583" s="16"/>
      <c r="AN1583" s="16"/>
      <c r="AO1583" s="16"/>
      <c r="AP1583" s="16"/>
      <c r="AQ1583" s="12" t="e">
        <f>#REF!+#REF!+#REF!</f>
        <v>#REF!</v>
      </c>
      <c r="AR1583" s="12">
        <f t="shared" si="341"/>
        <v>-190307.37</v>
      </c>
      <c r="AS1583" s="12" t="e">
        <f>#REF!-AU1583+#REF!+#REF!</f>
        <v>#REF!</v>
      </c>
      <c r="AT1583" s="12" t="e">
        <f>AS1583-VLOOKUP(A1583,[1]选股结果!$A$2:$BJ$3005,48,FALSE)*0.08</f>
        <v>#REF!</v>
      </c>
      <c r="AU1583" s="12">
        <f t="shared" si="345"/>
        <v>26349464.13</v>
      </c>
      <c r="AV1583" s="12" t="e">
        <f>#REF!+S1583+H1583</f>
        <v>#REF!</v>
      </c>
      <c r="AW1583" s="12" t="e">
        <f t="shared" si="346"/>
        <v>#REF!</v>
      </c>
      <c r="AX1583" s="12" t="e">
        <f t="shared" si="347"/>
        <v>#REF!</v>
      </c>
      <c r="AY1583" s="12" t="e">
        <f t="shared" si="348"/>
        <v>#REF!</v>
      </c>
      <c r="AZ1583" s="12">
        <f t="shared" si="342"/>
        <v>-2117932073.27</v>
      </c>
      <c r="BA1583" s="12">
        <f t="shared" si="343"/>
        <v>133618873.65</v>
      </c>
      <c r="BB1583" s="12" t="e">
        <f t="shared" si="349"/>
        <v>#REF!</v>
      </c>
    </row>
    <row r="1584" spans="1:54">
      <c r="A1584" s="5" t="s">
        <v>3217</v>
      </c>
      <c r="B1584" s="5" t="s">
        <v>3218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350"/>
        <v>2111013131.98</v>
      </c>
      <c r="AF1584" s="9">
        <f t="shared" si="351"/>
        <v>1955018761.76</v>
      </c>
      <c r="AG1584" s="9">
        <f t="shared" si="352"/>
        <v>154452614.73</v>
      </c>
      <c r="AH1584" s="9">
        <f t="shared" si="353"/>
        <v>154022492.89</v>
      </c>
      <c r="AI1584" s="9">
        <f t="shared" si="354"/>
        <v>119617529.72</v>
      </c>
      <c r="AJ1584" s="12" t="e">
        <f>#REF!-A1584</f>
        <v>#REF!</v>
      </c>
      <c r="AK1584" s="16"/>
      <c r="AL1584" s="9">
        <f t="shared" si="344"/>
        <v>303345685.73</v>
      </c>
      <c r="AM1584" s="16"/>
      <c r="AN1584" s="16"/>
      <c r="AO1584" s="16"/>
      <c r="AP1584" s="16"/>
      <c r="AQ1584" s="12" t="e">
        <f>#REF!+#REF!+#REF!</f>
        <v>#REF!</v>
      </c>
      <c r="AR1584" s="12">
        <f t="shared" si="341"/>
        <v>-1235754.92</v>
      </c>
      <c r="AS1584" s="12" t="e">
        <f>#REF!-AU1584+#REF!+#REF!</f>
        <v>#REF!</v>
      </c>
      <c r="AT1584" s="12" t="e">
        <f>AS1584-VLOOKUP(A1584,[1]选股结果!$A$2:$BJ$3005,48,FALSE)*0.08</f>
        <v>#REF!</v>
      </c>
      <c r="AU1584" s="12">
        <f t="shared" si="345"/>
        <v>34404963.17</v>
      </c>
      <c r="AV1584" s="12" t="e">
        <f>#REF!+S1584+H1584</f>
        <v>#REF!</v>
      </c>
      <c r="AW1584" s="12" t="e">
        <f t="shared" si="346"/>
        <v>#REF!</v>
      </c>
      <c r="AX1584" s="12" t="e">
        <f t="shared" si="347"/>
        <v>#REF!</v>
      </c>
      <c r="AY1584" s="12" t="e">
        <f t="shared" si="348"/>
        <v>#REF!</v>
      </c>
      <c r="AZ1584" s="12">
        <f t="shared" si="342"/>
        <v>-2123182369.86</v>
      </c>
      <c r="BA1584" s="12">
        <f t="shared" si="343"/>
        <v>154452614.73</v>
      </c>
      <c r="BB1584" s="12" t="e">
        <f t="shared" si="349"/>
        <v>#REF!</v>
      </c>
    </row>
    <row r="1585" spans="1:54">
      <c r="A1585" s="5" t="s">
        <v>3219</v>
      </c>
      <c r="B1585" s="5" t="s">
        <v>3220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350"/>
        <v>2109747083.6</v>
      </c>
      <c r="AF1585" s="9">
        <f t="shared" si="351"/>
        <v>19092099.58</v>
      </c>
      <c r="AG1585" s="9">
        <f t="shared" si="352"/>
        <v>2620310347.91</v>
      </c>
      <c r="AH1585" s="9">
        <f t="shared" si="353"/>
        <v>2619853185.29</v>
      </c>
      <c r="AI1585" s="9">
        <f t="shared" si="354"/>
        <v>2370431560.1</v>
      </c>
      <c r="AJ1585" s="12" t="e">
        <f>#REF!-A1585</f>
        <v>#REF!</v>
      </c>
      <c r="AK1585" s="16"/>
      <c r="AL1585" s="9">
        <f t="shared" si="344"/>
        <v>19549262.2</v>
      </c>
      <c r="AM1585" s="16"/>
      <c r="AN1585" s="16"/>
      <c r="AO1585" s="16"/>
      <c r="AP1585" s="16"/>
      <c r="AQ1585" s="12" t="e">
        <f>#REF!+#REF!+#REF!</f>
        <v>#REF!</v>
      </c>
      <c r="AR1585" s="12">
        <f t="shared" si="341"/>
        <v>-1574590.3</v>
      </c>
      <c r="AS1585" s="12" t="e">
        <f>#REF!-AU1585+#REF!+#REF!</f>
        <v>#REF!</v>
      </c>
      <c r="AT1585" s="12" t="e">
        <f>AS1585-VLOOKUP(A1585,[1]选股结果!$A$2:$BJ$3005,48,FALSE)*0.08</f>
        <v>#REF!</v>
      </c>
      <c r="AU1585" s="12">
        <f t="shared" si="345"/>
        <v>249421625.19</v>
      </c>
      <c r="AV1585" s="12" t="e">
        <f>#REF!+S1585+H1585</f>
        <v>#REF!</v>
      </c>
      <c r="AW1585" s="12" t="e">
        <f t="shared" si="346"/>
        <v>#REF!</v>
      </c>
      <c r="AX1585" s="12" t="e">
        <f t="shared" si="347"/>
        <v>#REF!</v>
      </c>
      <c r="AY1585" s="12" t="e">
        <f t="shared" si="348"/>
        <v>#REF!</v>
      </c>
      <c r="AZ1585" s="12">
        <f t="shared" si="342"/>
        <v>-2343682952.43</v>
      </c>
      <c r="BA1585" s="12">
        <f t="shared" si="343"/>
        <v>2620310347.91</v>
      </c>
      <c r="BB1585" s="12" t="e">
        <f t="shared" si="349"/>
        <v>#REF!</v>
      </c>
    </row>
    <row r="1586" spans="1:54">
      <c r="A1586" s="5" t="s">
        <v>3221</v>
      </c>
      <c r="B1586" s="5" t="s">
        <v>3222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350"/>
        <v>2106555578.24</v>
      </c>
      <c r="AF1586" s="9">
        <f t="shared" si="351"/>
        <v>2203569675.38</v>
      </c>
      <c r="AG1586" s="9">
        <f t="shared" si="352"/>
        <v>3567751.95999988</v>
      </c>
      <c r="AH1586" s="9">
        <f t="shared" si="353"/>
        <v>4152221.93999988</v>
      </c>
      <c r="AI1586" s="9">
        <f t="shared" si="354"/>
        <v>-10730319.8600001</v>
      </c>
      <c r="AJ1586" s="12" t="e">
        <f>#REF!-A1586</f>
        <v>#REF!</v>
      </c>
      <c r="AK1586" s="16"/>
      <c r="AL1586" s="9">
        <f t="shared" si="344"/>
        <v>291010980.81</v>
      </c>
      <c r="AM1586" s="16"/>
      <c r="AN1586" s="16"/>
      <c r="AO1586" s="16"/>
      <c r="AP1586" s="16"/>
      <c r="AQ1586" s="12" t="e">
        <f>#REF!+#REF!+#REF!</f>
        <v>#REF!</v>
      </c>
      <c r="AR1586" s="12">
        <f t="shared" si="341"/>
        <v>-739052.55</v>
      </c>
      <c r="AS1586" s="12" t="e">
        <f>#REF!-AU1586+#REF!+#REF!</f>
        <v>#REF!</v>
      </c>
      <c r="AT1586" s="12" t="e">
        <f>AS1586-VLOOKUP(A1586,[1]选股结果!$A$2:$BJ$3005,48,FALSE)*0.08</f>
        <v>#REF!</v>
      </c>
      <c r="AU1586" s="12">
        <f t="shared" si="345"/>
        <v>14882541.8</v>
      </c>
      <c r="AV1586" s="12" t="e">
        <f>#REF!+S1586+H1586</f>
        <v>#REF!</v>
      </c>
      <c r="AW1586" s="12" t="e">
        <f t="shared" si="346"/>
        <v>#REF!</v>
      </c>
      <c r="AX1586" s="12" t="e">
        <f t="shared" si="347"/>
        <v>#REF!</v>
      </c>
      <c r="AY1586" s="12" t="e">
        <f t="shared" si="348"/>
        <v>#REF!</v>
      </c>
      <c r="AZ1586" s="12">
        <f t="shared" si="342"/>
        <v>-2156319951.41</v>
      </c>
      <c r="BA1586" s="12">
        <f t="shared" si="343"/>
        <v>3567751.95999988</v>
      </c>
      <c r="BB1586" s="12" t="e">
        <f t="shared" si="349"/>
        <v>#REF!</v>
      </c>
    </row>
    <row r="1587" spans="1:54">
      <c r="A1587" s="5" t="s">
        <v>3223</v>
      </c>
      <c r="B1587" s="5" t="s">
        <v>3224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350"/>
        <v>2105272989.34</v>
      </c>
      <c r="AF1587" s="9">
        <f t="shared" si="351"/>
        <v>1422338730.04</v>
      </c>
      <c r="AG1587" s="9">
        <f t="shared" si="352"/>
        <v>683341961.27</v>
      </c>
      <c r="AH1587" s="9">
        <f t="shared" si="353"/>
        <v>680245866.17</v>
      </c>
      <c r="AI1587" s="9">
        <f t="shared" si="354"/>
        <v>507605115.43</v>
      </c>
      <c r="AJ1587" s="12" t="e">
        <f>#REF!-A1587</f>
        <v>#REF!</v>
      </c>
      <c r="AK1587" s="16"/>
      <c r="AL1587" s="9">
        <f t="shared" si="344"/>
        <v>497249299.94</v>
      </c>
      <c r="AM1587" s="16"/>
      <c r="AN1587" s="16"/>
      <c r="AO1587" s="16"/>
      <c r="AP1587" s="16"/>
      <c r="AQ1587" s="12" t="e">
        <f>#REF!+#REF!+#REF!</f>
        <v>#REF!</v>
      </c>
      <c r="AR1587" s="12">
        <f t="shared" si="341"/>
        <v>-56927.19</v>
      </c>
      <c r="AS1587" s="12" t="e">
        <f>#REF!-AU1587+#REF!+#REF!</f>
        <v>#REF!</v>
      </c>
      <c r="AT1587" s="12" t="e">
        <f>AS1587-VLOOKUP(A1587,[1]选股结果!$A$2:$BJ$3005,48,FALSE)*0.08</f>
        <v>#REF!</v>
      </c>
      <c r="AU1587" s="12">
        <f t="shared" si="345"/>
        <v>172640750.74</v>
      </c>
      <c r="AV1587" s="12" t="e">
        <f>#REF!+S1587+H1587</f>
        <v>#REF!</v>
      </c>
      <c r="AW1587" s="12" t="e">
        <f t="shared" si="346"/>
        <v>#REF!</v>
      </c>
      <c r="AX1587" s="12" t="e">
        <f t="shared" si="347"/>
        <v>#REF!</v>
      </c>
      <c r="AY1587" s="12" t="e">
        <f t="shared" si="348"/>
        <v>#REF!</v>
      </c>
      <c r="AZ1587" s="12">
        <f t="shared" si="342"/>
        <v>-1854638189</v>
      </c>
      <c r="BA1587" s="12">
        <f t="shared" si="343"/>
        <v>683341961.27</v>
      </c>
      <c r="BB1587" s="12" t="e">
        <f t="shared" si="349"/>
        <v>#REF!</v>
      </c>
    </row>
    <row r="1588" spans="1:54">
      <c r="A1588" s="5" t="s">
        <v>3225</v>
      </c>
      <c r="B1588" s="5" t="s">
        <v>3226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350"/>
        <v>2103980038.66</v>
      </c>
      <c r="AF1588" s="9">
        <f t="shared" si="351"/>
        <v>1800392710.76</v>
      </c>
      <c r="AG1588" s="9">
        <f t="shared" si="352"/>
        <v>381863460.72</v>
      </c>
      <c r="AH1588" s="9">
        <f t="shared" si="353"/>
        <v>382064359.26</v>
      </c>
      <c r="AI1588" s="9">
        <f t="shared" si="354"/>
        <v>320776782.51</v>
      </c>
      <c r="AJ1588" s="12" t="e">
        <f>#REF!-A1588</f>
        <v>#REF!</v>
      </c>
      <c r="AK1588" s="16"/>
      <c r="AL1588" s="9">
        <f t="shared" si="344"/>
        <v>141893658.59</v>
      </c>
      <c r="AM1588" s="16"/>
      <c r="AN1588" s="16"/>
      <c r="AO1588" s="16"/>
      <c r="AP1588" s="16"/>
      <c r="AQ1588" s="12" t="e">
        <f>#REF!+#REF!+#REF!</f>
        <v>#REF!</v>
      </c>
      <c r="AR1588" s="12">
        <f t="shared" si="341"/>
        <v>-1209206.42</v>
      </c>
      <c r="AS1588" s="12" t="e">
        <f>#REF!-AU1588+#REF!+#REF!</f>
        <v>#REF!</v>
      </c>
      <c r="AT1588" s="12" t="e">
        <f>AS1588-VLOOKUP(A1588,[1]选股结果!$A$2:$BJ$3005,48,FALSE)*0.08</f>
        <v>#REF!</v>
      </c>
      <c r="AU1588" s="12">
        <f t="shared" si="345"/>
        <v>61287576.75</v>
      </c>
      <c r="AV1588" s="12" t="e">
        <f>#REF!+S1588+H1588</f>
        <v>#REF!</v>
      </c>
      <c r="AW1588" s="12" t="e">
        <f t="shared" si="346"/>
        <v>#REF!</v>
      </c>
      <c r="AX1588" s="12" t="e">
        <f t="shared" si="347"/>
        <v>#REF!</v>
      </c>
      <c r="AY1588" s="12" t="e">
        <f t="shared" si="348"/>
        <v>#REF!</v>
      </c>
      <c r="AZ1588" s="12">
        <f t="shared" si="342"/>
        <v>-2168636428.92</v>
      </c>
      <c r="BA1588" s="12">
        <f t="shared" si="343"/>
        <v>381863460.72</v>
      </c>
      <c r="BB1588" s="12" t="e">
        <f t="shared" si="349"/>
        <v>#REF!</v>
      </c>
    </row>
    <row r="1589" spans="1:54">
      <c r="A1589" s="5" t="s">
        <v>3227</v>
      </c>
      <c r="B1589" s="5" t="s">
        <v>3228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350"/>
        <v>2099386781.26</v>
      </c>
      <c r="AF1589" s="9">
        <f t="shared" si="351"/>
        <v>1348508534.81</v>
      </c>
      <c r="AG1589" s="9">
        <f t="shared" si="352"/>
        <v>967985418.53</v>
      </c>
      <c r="AH1589" s="9">
        <f t="shared" si="353"/>
        <v>953966558.59</v>
      </c>
      <c r="AI1589" s="9">
        <f t="shared" si="354"/>
        <v>822569091.02</v>
      </c>
      <c r="AJ1589" s="12" t="e">
        <f>#REF!-A1589</f>
        <v>#REF!</v>
      </c>
      <c r="AK1589" s="16"/>
      <c r="AL1589" s="9">
        <f t="shared" si="344"/>
        <v>311805413.53</v>
      </c>
      <c r="AM1589" s="16"/>
      <c r="AN1589" s="16"/>
      <c r="AO1589" s="16"/>
      <c r="AP1589" s="16"/>
      <c r="AQ1589" s="12" t="e">
        <f>#REF!+#REF!+#REF!</f>
        <v>#REF!</v>
      </c>
      <c r="AR1589" s="12">
        <f t="shared" si="341"/>
        <v>-2301066.35</v>
      </c>
      <c r="AS1589" s="12" t="e">
        <f>#REF!-AU1589+#REF!+#REF!</f>
        <v>#REF!</v>
      </c>
      <c r="AT1589" s="12" t="e">
        <f>AS1589-VLOOKUP(A1589,[1]选股结果!$A$2:$BJ$3005,48,FALSE)*0.08</f>
        <v>#REF!</v>
      </c>
      <c r="AU1589" s="12">
        <f t="shared" si="345"/>
        <v>131397467.57</v>
      </c>
      <c r="AV1589" s="12" t="e">
        <f>#REF!+S1589+H1589</f>
        <v>#REF!</v>
      </c>
      <c r="AW1589" s="12" t="e">
        <f t="shared" si="346"/>
        <v>#REF!</v>
      </c>
      <c r="AX1589" s="12" t="e">
        <f t="shared" si="347"/>
        <v>#REF!</v>
      </c>
      <c r="AY1589" s="12" t="e">
        <f t="shared" si="348"/>
        <v>#REF!</v>
      </c>
      <c r="AZ1589" s="12">
        <f t="shared" si="342"/>
        <v>-2122179898.34</v>
      </c>
      <c r="BA1589" s="12">
        <f t="shared" si="343"/>
        <v>967985418.53</v>
      </c>
      <c r="BB1589" s="12" t="e">
        <f t="shared" si="349"/>
        <v>#REF!</v>
      </c>
    </row>
    <row r="1590" spans="1:54">
      <c r="A1590" s="5" t="s">
        <v>3229</v>
      </c>
      <c r="B1590" s="5" t="s">
        <v>3230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350"/>
        <v>2097950139.17</v>
      </c>
      <c r="AF1590" s="9">
        <f t="shared" si="351"/>
        <v>1815763369.81</v>
      </c>
      <c r="AG1590" s="9">
        <f t="shared" si="352"/>
        <v>279028852.03</v>
      </c>
      <c r="AH1590" s="9">
        <f t="shared" si="353"/>
        <v>278390328.89</v>
      </c>
      <c r="AI1590" s="9">
        <f t="shared" si="354"/>
        <v>235811357.54</v>
      </c>
      <c r="AJ1590" s="12" t="e">
        <f>#REF!-A1590</f>
        <v>#REF!</v>
      </c>
      <c r="AK1590" s="16"/>
      <c r="AL1590" s="9">
        <f t="shared" si="344"/>
        <v>133131744.86</v>
      </c>
      <c r="AM1590" s="16"/>
      <c r="AN1590" s="16"/>
      <c r="AO1590" s="16"/>
      <c r="AP1590" s="16"/>
      <c r="AQ1590" s="12" t="e">
        <f>#REF!+#REF!+#REF!</f>
        <v>#REF!</v>
      </c>
      <c r="AR1590" s="12">
        <f t="shared" si="341"/>
        <v>-183514.68</v>
      </c>
      <c r="AS1590" s="12" t="e">
        <f>#REF!-AU1590+#REF!+#REF!</f>
        <v>#REF!</v>
      </c>
      <c r="AT1590" s="12" t="e">
        <f>AS1590-VLOOKUP(A1590,[1]选股结果!$A$2:$BJ$3005,48,FALSE)*0.08</f>
        <v>#REF!</v>
      </c>
      <c r="AU1590" s="12">
        <f t="shared" si="345"/>
        <v>42578971.35</v>
      </c>
      <c r="AV1590" s="12" t="e">
        <f>#REF!+S1590+H1590</f>
        <v>#REF!</v>
      </c>
      <c r="AW1590" s="12" t="e">
        <f t="shared" si="346"/>
        <v>#REF!</v>
      </c>
      <c r="AX1590" s="12" t="e">
        <f t="shared" si="347"/>
        <v>#REF!</v>
      </c>
      <c r="AY1590" s="12" t="e">
        <f t="shared" si="348"/>
        <v>#REF!</v>
      </c>
      <c r="AZ1590" s="12">
        <f t="shared" si="342"/>
        <v>-2138109359.08</v>
      </c>
      <c r="BA1590" s="12">
        <f t="shared" si="343"/>
        <v>279028852.03</v>
      </c>
      <c r="BB1590" s="12" t="e">
        <f t="shared" si="349"/>
        <v>#REF!</v>
      </c>
    </row>
    <row r="1591" spans="1:54">
      <c r="A1591" s="5" t="s">
        <v>3231</v>
      </c>
      <c r="B1591" s="5" t="s">
        <v>3232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350"/>
        <v>2097252898.58</v>
      </c>
      <c r="AF1591" s="9">
        <f t="shared" si="351"/>
        <v>2353710246.18</v>
      </c>
      <c r="AG1591" s="9">
        <f t="shared" si="352"/>
        <v>-237958388.03</v>
      </c>
      <c r="AH1591" s="9">
        <f t="shared" si="353"/>
        <v>-237917678.33</v>
      </c>
      <c r="AI1591" s="9">
        <f t="shared" si="354"/>
        <v>-170055315.76</v>
      </c>
      <c r="AJ1591" s="12" t="e">
        <f>#REF!-A1591</f>
        <v>#REF!</v>
      </c>
      <c r="AK1591" s="16"/>
      <c r="AL1591" s="9">
        <f t="shared" si="344"/>
        <v>999344668.21</v>
      </c>
      <c r="AM1591" s="16"/>
      <c r="AN1591" s="16"/>
      <c r="AO1591" s="16"/>
      <c r="AP1591" s="16"/>
      <c r="AQ1591" s="12" t="e">
        <f>#REF!+#REF!+#REF!</f>
        <v>#REF!</v>
      </c>
      <c r="AR1591" s="12">
        <f t="shared" si="341"/>
        <v>-530763.43</v>
      </c>
      <c r="AS1591" s="12" t="e">
        <f>#REF!-AU1591+#REF!+#REF!</f>
        <v>#REF!</v>
      </c>
      <c r="AT1591" s="12" t="e">
        <f>AS1591-VLOOKUP(A1591,[1]选股结果!$A$2:$BJ$3005,48,FALSE)*0.08</f>
        <v>#REF!</v>
      </c>
      <c r="AU1591" s="12">
        <f t="shared" si="345"/>
        <v>-67862362.57</v>
      </c>
      <c r="AV1591" s="12" t="e">
        <f>#REF!+S1591+H1591</f>
        <v>#REF!</v>
      </c>
      <c r="AW1591" s="12" t="e">
        <f t="shared" si="346"/>
        <v>#REF!</v>
      </c>
      <c r="AX1591" s="12" t="e">
        <f t="shared" si="347"/>
        <v>#REF!</v>
      </c>
      <c r="AY1591" s="12" t="e">
        <f t="shared" si="348"/>
        <v>#REF!</v>
      </c>
      <c r="AZ1591" s="12">
        <f t="shared" si="342"/>
        <v>-1998147514.69</v>
      </c>
      <c r="BA1591" s="12">
        <f t="shared" si="343"/>
        <v>-237958388.03</v>
      </c>
      <c r="BB1591" s="12" t="e">
        <f t="shared" si="349"/>
        <v>#REF!</v>
      </c>
    </row>
    <row r="1592" spans="1:54">
      <c r="A1592" s="5" t="s">
        <v>3233</v>
      </c>
      <c r="B1592" s="5" t="s">
        <v>3234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350"/>
        <v>2093646732.96</v>
      </c>
      <c r="AF1592" s="9">
        <f t="shared" si="351"/>
        <v>2062324235.42</v>
      </c>
      <c r="AG1592" s="9">
        <f t="shared" si="352"/>
        <v>12332979.49</v>
      </c>
      <c r="AH1592" s="9">
        <f t="shared" si="353"/>
        <v>11962032.18</v>
      </c>
      <c r="AI1592" s="9">
        <f t="shared" si="354"/>
        <v>9135357.22</v>
      </c>
      <c r="AJ1592" s="12" t="e">
        <f>#REF!-A1592</f>
        <v>#REF!</v>
      </c>
      <c r="AK1592" s="16"/>
      <c r="AL1592" s="9">
        <f t="shared" si="344"/>
        <v>179068662.82</v>
      </c>
      <c r="AM1592" s="16"/>
      <c r="AN1592" s="16"/>
      <c r="AO1592" s="16"/>
      <c r="AP1592" s="16"/>
      <c r="AQ1592" s="12" t="e">
        <f>#REF!+#REF!+#REF!</f>
        <v>#REF!</v>
      </c>
      <c r="AR1592" s="12">
        <f t="shared" si="341"/>
        <v>-303249.68</v>
      </c>
      <c r="AS1592" s="12" t="e">
        <f>#REF!-AU1592+#REF!+#REF!</f>
        <v>#REF!</v>
      </c>
      <c r="AT1592" s="12" t="e">
        <f>AS1592-VLOOKUP(A1592,[1]选股结果!$A$2:$BJ$3005,48,FALSE)*0.08</f>
        <v>#REF!</v>
      </c>
      <c r="AU1592" s="12">
        <f t="shared" si="345"/>
        <v>2826674.96</v>
      </c>
      <c r="AV1592" s="12" t="e">
        <f>#REF!+S1592+H1592</f>
        <v>#REF!</v>
      </c>
      <c r="AW1592" s="12" t="e">
        <f t="shared" si="346"/>
        <v>#REF!</v>
      </c>
      <c r="AX1592" s="12" t="e">
        <f t="shared" si="347"/>
        <v>#REF!</v>
      </c>
      <c r="AY1592" s="12" t="e">
        <f t="shared" si="348"/>
        <v>#REF!</v>
      </c>
      <c r="AZ1592" s="12">
        <f t="shared" si="342"/>
        <v>-2095376120.25</v>
      </c>
      <c r="BA1592" s="12">
        <f t="shared" si="343"/>
        <v>12332979.49</v>
      </c>
      <c r="BB1592" s="12" t="e">
        <f t="shared" si="349"/>
        <v>#REF!</v>
      </c>
    </row>
    <row r="1593" spans="1:54">
      <c r="A1593" s="5" t="s">
        <v>3235</v>
      </c>
      <c r="B1593" s="5" t="s">
        <v>3236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350"/>
        <v>2092111768.14</v>
      </c>
      <c r="AF1593" s="9">
        <f t="shared" si="351"/>
        <v>1962502462.56</v>
      </c>
      <c r="AG1593" s="9">
        <f t="shared" si="352"/>
        <v>119730016.13</v>
      </c>
      <c r="AH1593" s="9">
        <f t="shared" si="353"/>
        <v>113345437.68</v>
      </c>
      <c r="AI1593" s="9">
        <f t="shared" si="354"/>
        <v>101054530.7</v>
      </c>
      <c r="AJ1593" s="12" t="e">
        <f>#REF!-A1593</f>
        <v>#REF!</v>
      </c>
      <c r="AK1593" s="16"/>
      <c r="AL1593" s="9">
        <f t="shared" si="344"/>
        <v>77821214.39</v>
      </c>
      <c r="AM1593" s="16"/>
      <c r="AN1593" s="16"/>
      <c r="AO1593" s="16"/>
      <c r="AP1593" s="16"/>
      <c r="AQ1593" s="12" t="e">
        <f>#REF!+#REF!+#REF!</f>
        <v>#REF!</v>
      </c>
      <c r="AR1593" s="12">
        <f t="shared" si="341"/>
        <v>-560692.64</v>
      </c>
      <c r="AS1593" s="12" t="e">
        <f>#REF!-AU1593+#REF!+#REF!</f>
        <v>#REF!</v>
      </c>
      <c r="AT1593" s="12" t="e">
        <f>AS1593-VLOOKUP(A1593,[1]选股结果!$A$2:$BJ$3005,48,FALSE)*0.08</f>
        <v>#REF!</v>
      </c>
      <c r="AU1593" s="12">
        <f t="shared" si="345"/>
        <v>12290906.98</v>
      </c>
      <c r="AV1593" s="12" t="e">
        <f>#REF!+S1593+H1593</f>
        <v>#REF!</v>
      </c>
      <c r="AW1593" s="12" t="e">
        <f t="shared" si="346"/>
        <v>#REF!</v>
      </c>
      <c r="AX1593" s="12" t="e">
        <f t="shared" si="347"/>
        <v>#REF!</v>
      </c>
      <c r="AY1593" s="12" t="e">
        <f t="shared" si="348"/>
        <v>#REF!</v>
      </c>
      <c r="AZ1593" s="12">
        <f t="shared" si="342"/>
        <v>-2125748000.03</v>
      </c>
      <c r="BA1593" s="12">
        <f t="shared" si="343"/>
        <v>119730016.13</v>
      </c>
      <c r="BB1593" s="12" t="e">
        <f t="shared" si="349"/>
        <v>#REF!</v>
      </c>
    </row>
    <row r="1594" spans="1:54">
      <c r="A1594" s="5" t="s">
        <v>3237</v>
      </c>
      <c r="B1594" s="5" t="s">
        <v>3238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350"/>
        <v>2089504196.51</v>
      </c>
      <c r="AF1594" s="9">
        <f t="shared" si="351"/>
        <v>1936966778.94</v>
      </c>
      <c r="AG1594" s="9">
        <f t="shared" si="352"/>
        <v>99432575.8900004</v>
      </c>
      <c r="AH1594" s="9">
        <f t="shared" si="353"/>
        <v>99625123.9000004</v>
      </c>
      <c r="AI1594" s="9">
        <f t="shared" si="354"/>
        <v>83571474.6100004</v>
      </c>
      <c r="AJ1594" s="12" t="e">
        <f>#REF!-A1594</f>
        <v>#REF!</v>
      </c>
      <c r="AK1594" s="16"/>
      <c r="AL1594" s="9">
        <f t="shared" si="344"/>
        <v>128518080.71</v>
      </c>
      <c r="AM1594" s="16"/>
      <c r="AN1594" s="16"/>
      <c r="AO1594" s="16"/>
      <c r="AP1594" s="16"/>
      <c r="AQ1594" s="12" t="e">
        <f>#REF!+#REF!+#REF!</f>
        <v>#REF!</v>
      </c>
      <c r="AR1594" s="12">
        <f t="shared" si="341"/>
        <v>-196507.68</v>
      </c>
      <c r="AS1594" s="12" t="e">
        <f>#REF!-AU1594+#REF!+#REF!</f>
        <v>#REF!</v>
      </c>
      <c r="AT1594" s="12" t="e">
        <f>AS1594-VLOOKUP(A1594,[1]选股结果!$A$2:$BJ$3005,48,FALSE)*0.08</f>
        <v>#REF!</v>
      </c>
      <c r="AU1594" s="12">
        <f t="shared" si="345"/>
        <v>16053649.29</v>
      </c>
      <c r="AV1594" s="12" t="e">
        <f>#REF!+S1594+H1594</f>
        <v>#REF!</v>
      </c>
      <c r="AW1594" s="12" t="e">
        <f t="shared" si="346"/>
        <v>#REF!</v>
      </c>
      <c r="AX1594" s="12" t="e">
        <f t="shared" si="347"/>
        <v>#REF!</v>
      </c>
      <c r="AY1594" s="12" t="e">
        <f t="shared" si="348"/>
        <v>#REF!</v>
      </c>
      <c r="AZ1594" s="12">
        <f t="shared" si="342"/>
        <v>-2127942669.48</v>
      </c>
      <c r="BA1594" s="12">
        <f t="shared" si="343"/>
        <v>99432575.8900004</v>
      </c>
      <c r="BB1594" s="12" t="e">
        <f t="shared" si="349"/>
        <v>#REF!</v>
      </c>
    </row>
    <row r="1595" spans="1:54">
      <c r="A1595" s="5" t="s">
        <v>3239</v>
      </c>
      <c r="B1595" s="5" t="s">
        <v>3240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350"/>
        <v>2086491527.22</v>
      </c>
      <c r="AF1595" s="9">
        <f t="shared" si="351"/>
        <v>1785676558.46</v>
      </c>
      <c r="AG1595" s="9">
        <f t="shared" si="352"/>
        <v>338288549.35</v>
      </c>
      <c r="AH1595" s="9">
        <f t="shared" si="353"/>
        <v>353505285.74</v>
      </c>
      <c r="AI1595" s="9">
        <f t="shared" si="354"/>
        <v>301367481.91</v>
      </c>
      <c r="AJ1595" s="12" t="e">
        <f>#REF!-A1595</f>
        <v>#REF!</v>
      </c>
      <c r="AK1595" s="16"/>
      <c r="AL1595" s="9">
        <f t="shared" si="344"/>
        <v>599523257.82</v>
      </c>
      <c r="AM1595" s="16"/>
      <c r="AN1595" s="16"/>
      <c r="AO1595" s="16"/>
      <c r="AP1595" s="16"/>
      <c r="AQ1595" s="12" t="e">
        <f>#REF!+#REF!+#REF!</f>
        <v>#REF!</v>
      </c>
      <c r="AR1595" s="12">
        <f t="shared" si="341"/>
        <v>-15604669.96</v>
      </c>
      <c r="AS1595" s="12" t="e">
        <f>#REF!-AU1595+#REF!+#REF!</f>
        <v>#REF!</v>
      </c>
      <c r="AT1595" s="12" t="e">
        <f>AS1595-VLOOKUP(A1595,[1]选股结果!$A$2:$BJ$3005,48,FALSE)*0.08</f>
        <v>#REF!</v>
      </c>
      <c r="AU1595" s="12">
        <f t="shared" si="345"/>
        <v>52137803.83</v>
      </c>
      <c r="AV1595" s="12" t="e">
        <f>#REF!+S1595+H1595</f>
        <v>#REF!</v>
      </c>
      <c r="AW1595" s="12" t="e">
        <f t="shared" si="346"/>
        <v>#REF!</v>
      </c>
      <c r="AX1595" s="12" t="e">
        <f t="shared" si="347"/>
        <v>#REF!</v>
      </c>
      <c r="AY1595" s="12" t="e">
        <f t="shared" si="348"/>
        <v>#REF!</v>
      </c>
      <c r="AZ1595" s="12">
        <f t="shared" si="342"/>
        <v>-2134961765.92</v>
      </c>
      <c r="BA1595" s="12">
        <f t="shared" si="343"/>
        <v>338288549.35</v>
      </c>
      <c r="BB1595" s="12" t="e">
        <f t="shared" si="349"/>
        <v>#REF!</v>
      </c>
    </row>
    <row r="1596" spans="1:54">
      <c r="A1596" s="5" t="s">
        <v>3241</v>
      </c>
      <c r="B1596" s="5" t="s">
        <v>3242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350"/>
        <v>2084352046.14</v>
      </c>
      <c r="AF1596" s="9">
        <f t="shared" si="351"/>
        <v>1669484201.78</v>
      </c>
      <c r="AG1596" s="9">
        <f t="shared" si="352"/>
        <v>411301743.37</v>
      </c>
      <c r="AH1596" s="9">
        <f t="shared" si="353"/>
        <v>405123237.17</v>
      </c>
      <c r="AI1596" s="9">
        <f t="shared" si="354"/>
        <v>322893513.52</v>
      </c>
      <c r="AJ1596" s="12" t="e">
        <f>#REF!-A1596</f>
        <v>#REF!</v>
      </c>
      <c r="AK1596" s="16"/>
      <c r="AL1596" s="9">
        <f t="shared" si="344"/>
        <v>989855268.89</v>
      </c>
      <c r="AM1596" s="16"/>
      <c r="AN1596" s="16"/>
      <c r="AO1596" s="16"/>
      <c r="AP1596" s="16"/>
      <c r="AQ1596" s="12" t="e">
        <f>#REF!+#REF!+#REF!</f>
        <v>#REF!</v>
      </c>
      <c r="AR1596" s="12">
        <f t="shared" si="341"/>
        <v>-4099707.02</v>
      </c>
      <c r="AS1596" s="12" t="e">
        <f>#REF!-AU1596+#REF!+#REF!</f>
        <v>#REF!</v>
      </c>
      <c r="AT1596" s="12" t="e">
        <f>AS1596-VLOOKUP(A1596,[1]选股结果!$A$2:$BJ$3005,48,FALSE)*0.08</f>
        <v>#REF!</v>
      </c>
      <c r="AU1596" s="12">
        <f t="shared" si="345"/>
        <v>82229723.65</v>
      </c>
      <c r="AV1596" s="12" t="e">
        <f>#REF!+S1596+H1596</f>
        <v>#REF!</v>
      </c>
      <c r="AW1596" s="12" t="e">
        <f t="shared" si="346"/>
        <v>#REF!</v>
      </c>
      <c r="AX1596" s="12" t="e">
        <f t="shared" si="347"/>
        <v>#REF!</v>
      </c>
      <c r="AY1596" s="12" t="e">
        <f t="shared" si="348"/>
        <v>#REF!</v>
      </c>
      <c r="AZ1596" s="12">
        <f t="shared" si="342"/>
        <v>-2173159296.87</v>
      </c>
      <c r="BA1596" s="12">
        <f t="shared" si="343"/>
        <v>411301743.37</v>
      </c>
      <c r="BB1596" s="12" t="e">
        <f t="shared" si="349"/>
        <v>#REF!</v>
      </c>
    </row>
    <row r="1597" spans="1:54">
      <c r="A1597" s="5" t="s">
        <v>3243</v>
      </c>
      <c r="B1597" s="5" t="s">
        <v>3244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350"/>
        <v>2084151253.31</v>
      </c>
      <c r="AF1597" s="9">
        <f t="shared" si="351"/>
        <v>1839363094.4</v>
      </c>
      <c r="AG1597" s="9">
        <f t="shared" si="352"/>
        <v>224192037.04</v>
      </c>
      <c r="AH1597" s="9">
        <f t="shared" si="353"/>
        <v>212221031.01</v>
      </c>
      <c r="AI1597" s="9">
        <f t="shared" si="354"/>
        <v>202887790.09</v>
      </c>
      <c r="AJ1597" s="12" t="e">
        <f>#REF!-A1597</f>
        <v>#REF!</v>
      </c>
      <c r="AK1597" s="16"/>
      <c r="AL1597" s="9">
        <f t="shared" si="344"/>
        <v>159421136.45</v>
      </c>
      <c r="AM1597" s="16"/>
      <c r="AN1597" s="16"/>
      <c r="AO1597" s="16"/>
      <c r="AP1597" s="16"/>
      <c r="AQ1597" s="12" t="e">
        <f>#REF!+#REF!+#REF!</f>
        <v>#REF!</v>
      </c>
      <c r="AR1597" s="12">
        <f t="shared" si="341"/>
        <v>-20145144.95</v>
      </c>
      <c r="AS1597" s="12" t="e">
        <f>#REF!-AU1597+#REF!+#REF!</f>
        <v>#REF!</v>
      </c>
      <c r="AT1597" s="12" t="e">
        <f>AS1597-VLOOKUP(A1597,[1]选股结果!$A$2:$BJ$3005,48,FALSE)*0.08</f>
        <v>#REF!</v>
      </c>
      <c r="AU1597" s="12">
        <f t="shared" si="345"/>
        <v>9333240.91999999</v>
      </c>
      <c r="AV1597" s="12" t="e">
        <f>#REF!+S1597+H1597</f>
        <v>#REF!</v>
      </c>
      <c r="AW1597" s="12" t="e">
        <f t="shared" si="346"/>
        <v>#REF!</v>
      </c>
      <c r="AX1597" s="12" t="e">
        <f t="shared" si="347"/>
        <v>#REF!</v>
      </c>
      <c r="AY1597" s="12" t="e">
        <f t="shared" si="348"/>
        <v>#REF!</v>
      </c>
      <c r="AZ1597" s="12">
        <f t="shared" si="342"/>
        <v>-2172615220.6</v>
      </c>
      <c r="BA1597" s="12">
        <f t="shared" si="343"/>
        <v>224192037.04</v>
      </c>
      <c r="BB1597" s="12" t="e">
        <f t="shared" si="349"/>
        <v>#REF!</v>
      </c>
    </row>
    <row r="1598" spans="1:54">
      <c r="A1598" s="5" t="s">
        <v>3245</v>
      </c>
      <c r="B1598" s="5" t="s">
        <v>3246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350"/>
        <v>2083728520.18</v>
      </c>
      <c r="AF1598" s="9">
        <f t="shared" si="351"/>
        <v>2241172462.41</v>
      </c>
      <c r="AG1598" s="9">
        <f t="shared" si="352"/>
        <v>-273588934.87</v>
      </c>
      <c r="AH1598" s="9">
        <f t="shared" si="353"/>
        <v>-292957108.56</v>
      </c>
      <c r="AI1598" s="9">
        <f t="shared" si="354"/>
        <v>-264308115.52</v>
      </c>
      <c r="AJ1598" s="12" t="e">
        <f>#REF!-A1598</f>
        <v>#REF!</v>
      </c>
      <c r="AK1598" s="16"/>
      <c r="AL1598" s="9">
        <f t="shared" si="344"/>
        <v>226811736.77</v>
      </c>
      <c r="AM1598" s="16"/>
      <c r="AN1598" s="16"/>
      <c r="AO1598" s="16"/>
      <c r="AP1598" s="16"/>
      <c r="AQ1598" s="12" t="e">
        <f>#REF!+#REF!+#REF!</f>
        <v>#REF!</v>
      </c>
      <c r="AR1598" s="12">
        <f t="shared" si="341"/>
        <v>-5008669.02</v>
      </c>
      <c r="AS1598" s="12" t="e">
        <f>#REF!-AU1598+#REF!+#REF!</f>
        <v>#REF!</v>
      </c>
      <c r="AT1598" s="12" t="e">
        <f>AS1598-VLOOKUP(A1598,[1]选股结果!$A$2:$BJ$3005,48,FALSE)*0.08</f>
        <v>#REF!</v>
      </c>
      <c r="AU1598" s="12">
        <f t="shared" si="345"/>
        <v>-28648993.04</v>
      </c>
      <c r="AV1598" s="12" t="e">
        <f>#REF!+S1598+H1598</f>
        <v>#REF!</v>
      </c>
      <c r="AW1598" s="12" t="e">
        <f t="shared" si="346"/>
        <v>#REF!</v>
      </c>
      <c r="AX1598" s="12" t="e">
        <f t="shared" si="347"/>
        <v>#REF!</v>
      </c>
      <c r="AY1598" s="12" t="e">
        <f t="shared" si="348"/>
        <v>#REF!</v>
      </c>
      <c r="AZ1598" s="12">
        <f t="shared" si="342"/>
        <v>-2150200441.72</v>
      </c>
      <c r="BA1598" s="12">
        <f t="shared" si="343"/>
        <v>-273588934.87</v>
      </c>
      <c r="BB1598" s="12" t="e">
        <f t="shared" si="349"/>
        <v>#REF!</v>
      </c>
    </row>
    <row r="1599" spans="1:54">
      <c r="A1599" s="5" t="s">
        <v>3247</v>
      </c>
      <c r="B1599" s="5" t="s">
        <v>3248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350"/>
        <v>2076758624.43</v>
      </c>
      <c r="AF1599" s="9">
        <f t="shared" si="351"/>
        <v>1912547277.13</v>
      </c>
      <c r="AG1599" s="9">
        <f t="shared" si="352"/>
        <v>176856576.93</v>
      </c>
      <c r="AH1599" s="9">
        <f t="shared" si="353"/>
        <v>176955106.67</v>
      </c>
      <c r="AI1599" s="9">
        <f t="shared" si="354"/>
        <v>150669699.39</v>
      </c>
      <c r="AJ1599" s="12" t="e">
        <f>#REF!-A1599</f>
        <v>#REF!</v>
      </c>
      <c r="AK1599" s="16"/>
      <c r="AL1599" s="9">
        <f t="shared" si="344"/>
        <v>100727145.65</v>
      </c>
      <c r="AM1599" s="16"/>
      <c r="AN1599" s="16"/>
      <c r="AO1599" s="16"/>
      <c r="AP1599" s="16"/>
      <c r="AQ1599" s="12" t="e">
        <f>#REF!+#REF!+#REF!</f>
        <v>#REF!</v>
      </c>
      <c r="AR1599" s="12">
        <f t="shared" si="341"/>
        <v>-116369.48</v>
      </c>
      <c r="AS1599" s="12" t="e">
        <f>#REF!-AU1599+#REF!+#REF!</f>
        <v>#REF!</v>
      </c>
      <c r="AT1599" s="12" t="e">
        <f>AS1599-VLOOKUP(A1599,[1]选股结果!$A$2:$BJ$3005,48,FALSE)*0.08</f>
        <v>#REF!</v>
      </c>
      <c r="AU1599" s="12">
        <f t="shared" si="345"/>
        <v>26285407.28</v>
      </c>
      <c r="AV1599" s="12" t="e">
        <f>#REF!+S1599+H1599</f>
        <v>#REF!</v>
      </c>
      <c r="AW1599" s="12" t="e">
        <f t="shared" si="346"/>
        <v>#REF!</v>
      </c>
      <c r="AX1599" s="12" t="e">
        <f t="shared" si="347"/>
        <v>#REF!</v>
      </c>
      <c r="AY1599" s="12" t="e">
        <f t="shared" si="348"/>
        <v>#REF!</v>
      </c>
      <c r="AZ1599" s="12">
        <f t="shared" si="342"/>
        <v>-2100159599.78</v>
      </c>
      <c r="BA1599" s="12">
        <f t="shared" si="343"/>
        <v>176856576.93</v>
      </c>
      <c r="BB1599" s="12" t="e">
        <f t="shared" si="349"/>
        <v>#REF!</v>
      </c>
    </row>
    <row r="1600" spans="1:54">
      <c r="A1600" s="5" t="s">
        <v>3249</v>
      </c>
      <c r="B1600" s="5" t="s">
        <v>3250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350"/>
        <v>2057752264.03</v>
      </c>
      <c r="AF1600" s="9">
        <f t="shared" si="351"/>
        <v>1527428229.78</v>
      </c>
      <c r="AG1600" s="9">
        <f t="shared" si="352"/>
        <v>531391913.35</v>
      </c>
      <c r="AH1600" s="9">
        <f t="shared" si="353"/>
        <v>532058125.21</v>
      </c>
      <c r="AI1600" s="9">
        <f t="shared" si="354"/>
        <v>442373284.68</v>
      </c>
      <c r="AJ1600" s="12" t="e">
        <f>#REF!-A1600</f>
        <v>#REF!</v>
      </c>
      <c r="AK1600" s="16"/>
      <c r="AL1600" s="9">
        <f t="shared" si="344"/>
        <v>104430838.96</v>
      </c>
      <c r="AM1600" s="16"/>
      <c r="AN1600" s="16"/>
      <c r="AO1600" s="16"/>
      <c r="AP1600" s="16"/>
      <c r="AQ1600" s="12" t="e">
        <f>#REF!+#REF!+#REF!</f>
        <v>#REF!</v>
      </c>
      <c r="AR1600" s="12">
        <f t="shared" si="341"/>
        <v>-757515.99</v>
      </c>
      <c r="AS1600" s="12" t="e">
        <f>#REF!-AU1600+#REF!+#REF!</f>
        <v>#REF!</v>
      </c>
      <c r="AT1600" s="12" t="e">
        <f>AS1600-VLOOKUP(A1600,[1]选股结果!$A$2:$BJ$3005,48,FALSE)*0.08</f>
        <v>#REF!</v>
      </c>
      <c r="AU1600" s="12">
        <f t="shared" si="345"/>
        <v>89684840.53</v>
      </c>
      <c r="AV1600" s="12" t="e">
        <f>#REF!+S1600+H1600</f>
        <v>#REF!</v>
      </c>
      <c r="AW1600" s="12" t="e">
        <f t="shared" si="346"/>
        <v>#REF!</v>
      </c>
      <c r="AX1600" s="12" t="e">
        <f t="shared" si="347"/>
        <v>#REF!</v>
      </c>
      <c r="AY1600" s="12" t="e">
        <f t="shared" si="348"/>
        <v>#REF!</v>
      </c>
      <c r="AZ1600" s="12">
        <f t="shared" si="342"/>
        <v>-2215152067</v>
      </c>
      <c r="BA1600" s="12">
        <f t="shared" si="343"/>
        <v>531391913.35</v>
      </c>
      <c r="BB1600" s="12" t="e">
        <f t="shared" si="349"/>
        <v>#REF!</v>
      </c>
    </row>
    <row r="1601" spans="1:54">
      <c r="A1601" s="5" t="s">
        <v>3251</v>
      </c>
      <c r="B1601" s="5" t="s">
        <v>3252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350"/>
        <v>2057016145.66</v>
      </c>
      <c r="AF1601" s="9">
        <f t="shared" si="351"/>
        <v>1726254160.69</v>
      </c>
      <c r="AG1601" s="9">
        <f t="shared" si="352"/>
        <v>363622962.6</v>
      </c>
      <c r="AH1601" s="9">
        <f t="shared" si="353"/>
        <v>363757831.15</v>
      </c>
      <c r="AI1601" s="9">
        <f t="shared" si="354"/>
        <v>340959741.93</v>
      </c>
      <c r="AJ1601" s="12" t="e">
        <f>#REF!-A1601</f>
        <v>#REF!</v>
      </c>
      <c r="AK1601" s="16"/>
      <c r="AL1601" s="9">
        <f t="shared" si="344"/>
        <v>130457478.92</v>
      </c>
      <c r="AM1601" s="16"/>
      <c r="AN1601" s="16"/>
      <c r="AO1601" s="16"/>
      <c r="AP1601" s="16"/>
      <c r="AQ1601" s="12" t="e">
        <f>#REF!+#REF!+#REF!</f>
        <v>#REF!</v>
      </c>
      <c r="AR1601" s="12">
        <f t="shared" si="341"/>
        <v>-428666.63</v>
      </c>
      <c r="AS1601" s="12" t="e">
        <f>#REF!-AU1601+#REF!+#REF!</f>
        <v>#REF!</v>
      </c>
      <c r="AT1601" s="12" t="e">
        <f>AS1601-VLOOKUP(A1601,[1]选股结果!$A$2:$BJ$3005,48,FALSE)*0.08</f>
        <v>#REF!</v>
      </c>
      <c r="AU1601" s="12">
        <f t="shared" si="345"/>
        <v>22798089.22</v>
      </c>
      <c r="AV1601" s="12" t="e">
        <f>#REF!+S1601+H1601</f>
        <v>#REF!</v>
      </c>
      <c r="AW1601" s="12" t="e">
        <f t="shared" si="346"/>
        <v>#REF!</v>
      </c>
      <c r="AX1601" s="12" t="e">
        <f t="shared" si="347"/>
        <v>#REF!</v>
      </c>
      <c r="AY1601" s="12" t="e">
        <f t="shared" si="348"/>
        <v>#REF!</v>
      </c>
      <c r="AZ1601" s="12">
        <f t="shared" si="342"/>
        <v>-2041309372.58</v>
      </c>
      <c r="BA1601" s="12">
        <f t="shared" si="343"/>
        <v>363622962.6</v>
      </c>
      <c r="BB1601" s="12" t="e">
        <f t="shared" si="349"/>
        <v>#REF!</v>
      </c>
    </row>
    <row r="1602" spans="1:54">
      <c r="A1602" s="5" t="s">
        <v>3253</v>
      </c>
      <c r="B1602" s="5" t="s">
        <v>3254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350"/>
        <v>2056359346.12</v>
      </c>
      <c r="AF1602" s="9">
        <f t="shared" si="351"/>
        <v>2026992702.01</v>
      </c>
      <c r="AG1602" s="9">
        <f t="shared" si="352"/>
        <v>17084392.0599999</v>
      </c>
      <c r="AH1602" s="9">
        <f t="shared" si="353"/>
        <v>17058659.8699999</v>
      </c>
      <c r="AI1602" s="9">
        <f t="shared" si="354"/>
        <v>14133168.4599999</v>
      </c>
      <c r="AJ1602" s="12" t="e">
        <f>#REF!-A1602</f>
        <v>#REF!</v>
      </c>
      <c r="AK1602" s="16"/>
      <c r="AL1602" s="9">
        <f t="shared" si="344"/>
        <v>152017109.31</v>
      </c>
      <c r="AM1602" s="16"/>
      <c r="AN1602" s="16"/>
      <c r="AO1602" s="16"/>
      <c r="AP1602" s="16"/>
      <c r="AQ1602" s="12" t="e">
        <f>#REF!+#REF!+#REF!</f>
        <v>#REF!</v>
      </c>
      <c r="AR1602" s="12">
        <f t="shared" ref="AR1602:AR1665" si="355">AA1602-AB1602</f>
        <v>-289746.98</v>
      </c>
      <c r="AS1602" s="12" t="e">
        <f>#REF!-AU1602+#REF!+#REF!</f>
        <v>#REF!</v>
      </c>
      <c r="AT1602" s="12" t="e">
        <f>AS1602-VLOOKUP(A1602,[1]选股结果!$A$2:$BJ$3005,48,FALSE)*0.08</f>
        <v>#REF!</v>
      </c>
      <c r="AU1602" s="12">
        <f t="shared" si="345"/>
        <v>2925491.41</v>
      </c>
      <c r="AV1602" s="12" t="e">
        <f>#REF!+S1602+H1602</f>
        <v>#REF!</v>
      </c>
      <c r="AW1602" s="12" t="e">
        <f t="shared" si="346"/>
        <v>#REF!</v>
      </c>
      <c r="AX1602" s="12" t="e">
        <f t="shared" si="347"/>
        <v>#REF!</v>
      </c>
      <c r="AY1602" s="12" t="e">
        <f t="shared" si="348"/>
        <v>#REF!</v>
      </c>
      <c r="AZ1602" s="12">
        <f t="shared" ref="AZ1602:AZ1665" si="356">O1602-S1602-AA1602-AB1602-AC1602-AD1602+AK1602-AE1602</f>
        <v>-2068347504.45</v>
      </c>
      <c r="BA1602" s="12">
        <f t="shared" ref="BA1602:BA1665" si="357">AG1602</f>
        <v>17084392.0599999</v>
      </c>
      <c r="BB1602" s="12" t="e">
        <f t="shared" si="349"/>
        <v>#REF!</v>
      </c>
    </row>
    <row r="1603" spans="1:54">
      <c r="A1603" s="5" t="s">
        <v>3255</v>
      </c>
      <c r="B1603" s="5" t="s">
        <v>3256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350"/>
        <v>2055470173.06</v>
      </c>
      <c r="AF1603" s="9">
        <f t="shared" si="351"/>
        <v>1725099462.61</v>
      </c>
      <c r="AG1603" s="9">
        <f t="shared" si="352"/>
        <v>328515079.4</v>
      </c>
      <c r="AH1603" s="9">
        <f t="shared" si="353"/>
        <v>333218701.42</v>
      </c>
      <c r="AI1603" s="9">
        <f t="shared" si="354"/>
        <v>263745252.33</v>
      </c>
      <c r="AJ1603" s="12" t="e">
        <f>#REF!-A1603</f>
        <v>#REF!</v>
      </c>
      <c r="AK1603" s="16"/>
      <c r="AL1603" s="9">
        <f t="shared" ref="AL1603:AL1666" si="358">O1603+P1603+Q1603+Y1603-AB1603+AC1603</f>
        <v>347437041.07</v>
      </c>
      <c r="AM1603" s="16"/>
      <c r="AN1603" s="16"/>
      <c r="AO1603" s="16"/>
      <c r="AP1603" s="16"/>
      <c r="AQ1603" s="12" t="e">
        <f>#REF!+#REF!+#REF!</f>
        <v>#REF!</v>
      </c>
      <c r="AR1603" s="12">
        <f t="shared" si="355"/>
        <v>-6859573.84</v>
      </c>
      <c r="AS1603" s="12" t="e">
        <f>#REF!-AU1603+#REF!+#REF!</f>
        <v>#REF!</v>
      </c>
      <c r="AT1603" s="12" t="e">
        <f>AS1603-VLOOKUP(A1603,[1]选股结果!$A$2:$BJ$3005,48,FALSE)*0.08</f>
        <v>#REF!</v>
      </c>
      <c r="AU1603" s="12">
        <f t="shared" ref="AU1603:AU1666" si="359">AH1603-AI1603</f>
        <v>69473449.09</v>
      </c>
      <c r="AV1603" s="12" t="e">
        <f>#REF!+S1603+H1603</f>
        <v>#REF!</v>
      </c>
      <c r="AW1603" s="12" t="e">
        <f t="shared" ref="AW1603:AW1666" si="360">AV1603-AU1603</f>
        <v>#REF!</v>
      </c>
      <c r="AX1603" s="12" t="e">
        <f t="shared" ref="AX1603:AX1666" si="361">AV1603-H1603</f>
        <v>#REF!</v>
      </c>
      <c r="AY1603" s="12" t="e">
        <f t="shared" ref="AY1603:AY1666" si="362">AV1603-H1603-AU1603</f>
        <v>#REF!</v>
      </c>
      <c r="AZ1603" s="12">
        <f t="shared" si="356"/>
        <v>-2103738040.37</v>
      </c>
      <c r="BA1603" s="12">
        <f t="shared" si="357"/>
        <v>328515079.4</v>
      </c>
      <c r="BB1603" s="12" t="e">
        <f t="shared" ref="BB1603:BB1666" si="363">AF1603-AG1603+AH1603+AI1603-AJ1603+AL1603+AM1603-AO1603+AN1603</f>
        <v>#REF!</v>
      </c>
    </row>
    <row r="1604" spans="1:54">
      <c r="A1604" s="5" t="s">
        <v>3257</v>
      </c>
      <c r="B1604" s="5" t="s">
        <v>3258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350"/>
        <v>2053834496.06</v>
      </c>
      <c r="AF1604" s="9">
        <f t="shared" si="351"/>
        <v>14760562.35</v>
      </c>
      <c r="AG1604" s="9">
        <f t="shared" si="352"/>
        <v>2997513068.94</v>
      </c>
      <c r="AH1604" s="9">
        <f t="shared" si="353"/>
        <v>2997859859.74</v>
      </c>
      <c r="AI1604" s="9">
        <f t="shared" si="354"/>
        <v>2781350341.95</v>
      </c>
      <c r="AJ1604" s="12" t="e">
        <f>#REF!-A1604</f>
        <v>#REF!</v>
      </c>
      <c r="AK1604" s="16"/>
      <c r="AL1604" s="9">
        <f t="shared" si="358"/>
        <v>14413771.55</v>
      </c>
      <c r="AM1604" s="16"/>
      <c r="AN1604" s="16"/>
      <c r="AO1604" s="16"/>
      <c r="AP1604" s="16"/>
      <c r="AQ1604" s="12" t="e">
        <f>#REF!+#REF!+#REF!</f>
        <v>#REF!</v>
      </c>
      <c r="AR1604" s="12">
        <f t="shared" si="355"/>
        <v>-4064490.57</v>
      </c>
      <c r="AS1604" s="12" t="e">
        <f>#REF!-AU1604+#REF!+#REF!</f>
        <v>#REF!</v>
      </c>
      <c r="AT1604" s="12" t="e">
        <f>AS1604-VLOOKUP(A1604,[1]选股结果!$A$2:$BJ$3005,48,FALSE)*0.08</f>
        <v>#REF!</v>
      </c>
      <c r="AU1604" s="12">
        <f t="shared" si="359"/>
        <v>216509517.79</v>
      </c>
      <c r="AV1604" s="12" t="e">
        <f>#REF!+S1604+H1604</f>
        <v>#REF!</v>
      </c>
      <c r="AW1604" s="12" t="e">
        <f t="shared" si="360"/>
        <v>#REF!</v>
      </c>
      <c r="AX1604" s="12" t="e">
        <f t="shared" si="361"/>
        <v>#REF!</v>
      </c>
      <c r="AY1604" s="12" t="e">
        <f t="shared" si="362"/>
        <v>#REF!</v>
      </c>
      <c r="AZ1604" s="12">
        <f t="shared" si="356"/>
        <v>-2263365641.84</v>
      </c>
      <c r="BA1604" s="12">
        <f t="shared" si="357"/>
        <v>2997513068.94</v>
      </c>
      <c r="BB1604" s="12" t="e">
        <f t="shared" si="363"/>
        <v>#REF!</v>
      </c>
    </row>
    <row r="1605" spans="1:54">
      <c r="A1605" s="5" t="s">
        <v>3259</v>
      </c>
      <c r="B1605" s="5" t="s">
        <v>3260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350"/>
        <v>2053040234.42</v>
      </c>
      <c r="AF1605" s="9">
        <f t="shared" si="351"/>
        <v>1705795475.2</v>
      </c>
      <c r="AG1605" s="9">
        <f t="shared" si="352"/>
        <v>361480052.52</v>
      </c>
      <c r="AH1605" s="9">
        <f t="shared" si="353"/>
        <v>361953030.56</v>
      </c>
      <c r="AI1605" s="9">
        <f t="shared" si="354"/>
        <v>313186239.46</v>
      </c>
      <c r="AJ1605" s="12" t="e">
        <f>#REF!-A1605</f>
        <v>#REF!</v>
      </c>
      <c r="AK1605" s="16"/>
      <c r="AL1605" s="9">
        <f t="shared" si="358"/>
        <v>1148190317.01</v>
      </c>
      <c r="AM1605" s="16"/>
      <c r="AN1605" s="16"/>
      <c r="AO1605" s="16"/>
      <c r="AP1605" s="16"/>
      <c r="AQ1605" s="12" t="e">
        <f>#REF!+#REF!+#REF!</f>
        <v>#REF!</v>
      </c>
      <c r="AR1605" s="12">
        <f t="shared" si="355"/>
        <v>-1750618.58</v>
      </c>
      <c r="AS1605" s="12" t="e">
        <f>#REF!-AU1605+#REF!+#REF!</f>
        <v>#REF!</v>
      </c>
      <c r="AT1605" s="12" t="e">
        <f>AS1605-VLOOKUP(A1605,[1]选股结果!$A$2:$BJ$3005,48,FALSE)*0.08</f>
        <v>#REF!</v>
      </c>
      <c r="AU1605" s="12">
        <f t="shared" si="359"/>
        <v>48766791.1</v>
      </c>
      <c r="AV1605" s="12" t="e">
        <f>#REF!+S1605+H1605</f>
        <v>#REF!</v>
      </c>
      <c r="AW1605" s="12" t="e">
        <f t="shared" si="360"/>
        <v>#REF!</v>
      </c>
      <c r="AX1605" s="12" t="e">
        <f t="shared" si="361"/>
        <v>#REF!</v>
      </c>
      <c r="AY1605" s="12" t="e">
        <f t="shared" si="362"/>
        <v>#REF!</v>
      </c>
      <c r="AZ1605" s="12">
        <f t="shared" si="356"/>
        <v>-2066309080.19</v>
      </c>
      <c r="BA1605" s="12">
        <f t="shared" si="357"/>
        <v>361480052.52</v>
      </c>
      <c r="BB1605" s="12" t="e">
        <f t="shared" si="363"/>
        <v>#REF!</v>
      </c>
    </row>
    <row r="1606" spans="1:54">
      <c r="A1606" s="5" t="s">
        <v>3261</v>
      </c>
      <c r="B1606" s="5" t="s">
        <v>3262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350"/>
        <v>2050957981.29</v>
      </c>
      <c r="AF1606" s="9">
        <f t="shared" si="351"/>
        <v>2026745515.51</v>
      </c>
      <c r="AG1606" s="9">
        <f t="shared" si="352"/>
        <v>34444636.27</v>
      </c>
      <c r="AH1606" s="9">
        <f t="shared" si="353"/>
        <v>33026226.26</v>
      </c>
      <c r="AI1606" s="9">
        <f t="shared" si="354"/>
        <v>35122503.28</v>
      </c>
      <c r="AJ1606" s="12" t="e">
        <f>#REF!-A1606</f>
        <v>#REF!</v>
      </c>
      <c r="AK1606" s="16"/>
      <c r="AL1606" s="9">
        <f t="shared" si="358"/>
        <v>169096814.48</v>
      </c>
      <c r="AM1606" s="16"/>
      <c r="AN1606" s="16"/>
      <c r="AO1606" s="16"/>
      <c r="AP1606" s="16"/>
      <c r="AQ1606" s="12" t="e">
        <f>#REF!+#REF!+#REF!</f>
        <v>#REF!</v>
      </c>
      <c r="AR1606" s="12">
        <f t="shared" si="355"/>
        <v>-818804.06</v>
      </c>
      <c r="AS1606" s="12" t="e">
        <f>#REF!-AU1606+#REF!+#REF!</f>
        <v>#REF!</v>
      </c>
      <c r="AT1606" s="12" t="e">
        <f>AS1606-VLOOKUP(A1606,[1]选股结果!$A$2:$BJ$3005,48,FALSE)*0.08</f>
        <v>#REF!</v>
      </c>
      <c r="AU1606" s="12">
        <f t="shared" si="359"/>
        <v>-2096277.02</v>
      </c>
      <c r="AV1606" s="12" t="e">
        <f>#REF!+S1606+H1606</f>
        <v>#REF!</v>
      </c>
      <c r="AW1606" s="12" t="e">
        <f t="shared" si="360"/>
        <v>#REF!</v>
      </c>
      <c r="AX1606" s="12" t="e">
        <f t="shared" si="361"/>
        <v>#REF!</v>
      </c>
      <c r="AY1606" s="12" t="e">
        <f t="shared" si="362"/>
        <v>#REF!</v>
      </c>
      <c r="AZ1606" s="12">
        <f t="shared" si="356"/>
        <v>-2109569460.47</v>
      </c>
      <c r="BA1606" s="12">
        <f t="shared" si="357"/>
        <v>34444636.27</v>
      </c>
      <c r="BB1606" s="12" t="e">
        <f t="shared" si="363"/>
        <v>#REF!</v>
      </c>
    </row>
    <row r="1607" spans="1:54">
      <c r="A1607" s="5" t="s">
        <v>3263</v>
      </c>
      <c r="B1607" s="5" t="s">
        <v>3264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350"/>
        <v>2049202007.45</v>
      </c>
      <c r="AF1607" s="9">
        <f t="shared" si="351"/>
        <v>1979830078.81</v>
      </c>
      <c r="AG1607" s="9">
        <f t="shared" si="352"/>
        <v>62260459.9800001</v>
      </c>
      <c r="AH1607" s="9">
        <f t="shared" si="353"/>
        <v>62775747.2500001</v>
      </c>
      <c r="AI1607" s="9">
        <f t="shared" si="354"/>
        <v>62621519.7900001</v>
      </c>
      <c r="AJ1607" s="12" t="e">
        <f>#REF!-A1607</f>
        <v>#REF!</v>
      </c>
      <c r="AK1607" s="16"/>
      <c r="AL1607" s="9">
        <f t="shared" si="358"/>
        <v>339807282.28</v>
      </c>
      <c r="AM1607" s="16"/>
      <c r="AN1607" s="16"/>
      <c r="AO1607" s="16"/>
      <c r="AP1607" s="16"/>
      <c r="AQ1607" s="12" t="e">
        <f>#REF!+#REF!+#REF!</f>
        <v>#REF!</v>
      </c>
      <c r="AR1607" s="12">
        <f t="shared" si="355"/>
        <v>-791660.19</v>
      </c>
      <c r="AS1607" s="12" t="e">
        <f>#REF!-AU1607+#REF!+#REF!</f>
        <v>#REF!</v>
      </c>
      <c r="AT1607" s="12" t="e">
        <f>AS1607-VLOOKUP(A1607,[1]选股结果!$A$2:$BJ$3005,48,FALSE)*0.08</f>
        <v>#REF!</v>
      </c>
      <c r="AU1607" s="12">
        <f t="shared" si="359"/>
        <v>154227.459999993</v>
      </c>
      <c r="AV1607" s="12" t="e">
        <f>#REF!+S1607+H1607</f>
        <v>#REF!</v>
      </c>
      <c r="AW1607" s="12" t="e">
        <f t="shared" si="360"/>
        <v>#REF!</v>
      </c>
      <c r="AX1607" s="12" t="e">
        <f t="shared" si="361"/>
        <v>#REF!</v>
      </c>
      <c r="AY1607" s="12" t="e">
        <f t="shared" si="362"/>
        <v>#REF!</v>
      </c>
      <c r="AZ1607" s="12">
        <f t="shared" si="356"/>
        <v>-2033812748.92</v>
      </c>
      <c r="BA1607" s="12">
        <f t="shared" si="357"/>
        <v>62260459.9800001</v>
      </c>
      <c r="BB1607" s="12" t="e">
        <f t="shared" si="363"/>
        <v>#REF!</v>
      </c>
    </row>
    <row r="1608" spans="1:54">
      <c r="A1608" s="5" t="s">
        <v>3265</v>
      </c>
      <c r="B1608" s="5" t="s">
        <v>3266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350"/>
        <v>2044528929.02</v>
      </c>
      <c r="AF1608" s="9">
        <f t="shared" si="351"/>
        <v>1724808371.47</v>
      </c>
      <c r="AG1608" s="9">
        <f t="shared" si="352"/>
        <v>325376184.8</v>
      </c>
      <c r="AH1608" s="9">
        <f t="shared" si="353"/>
        <v>327852691.75</v>
      </c>
      <c r="AI1608" s="9">
        <f t="shared" si="354"/>
        <v>287780122.44</v>
      </c>
      <c r="AJ1608" s="12" t="e">
        <f>#REF!-A1608</f>
        <v>#REF!</v>
      </c>
      <c r="AK1608" s="16"/>
      <c r="AL1608" s="9">
        <f t="shared" si="358"/>
        <v>183371991.57</v>
      </c>
      <c r="AM1608" s="16"/>
      <c r="AN1608" s="16"/>
      <c r="AO1608" s="16"/>
      <c r="AP1608" s="16"/>
      <c r="AQ1608" s="12" t="e">
        <f>#REF!+#REF!+#REF!</f>
        <v>#REF!</v>
      </c>
      <c r="AR1608" s="12">
        <f t="shared" si="355"/>
        <v>-2844848.68</v>
      </c>
      <c r="AS1608" s="12" t="e">
        <f>#REF!-AU1608+#REF!+#REF!</f>
        <v>#REF!</v>
      </c>
      <c r="AT1608" s="12" t="e">
        <f>AS1608-VLOOKUP(A1608,[1]选股结果!$A$2:$BJ$3005,48,FALSE)*0.08</f>
        <v>#REF!</v>
      </c>
      <c r="AU1608" s="12">
        <f t="shared" si="359"/>
        <v>40072569.31</v>
      </c>
      <c r="AV1608" s="12" t="e">
        <f>#REF!+S1608+H1608</f>
        <v>#REF!</v>
      </c>
      <c r="AW1608" s="12" t="e">
        <f t="shared" si="360"/>
        <v>#REF!</v>
      </c>
      <c r="AX1608" s="12" t="e">
        <f t="shared" si="361"/>
        <v>#REF!</v>
      </c>
      <c r="AY1608" s="12" t="e">
        <f t="shared" si="362"/>
        <v>#REF!</v>
      </c>
      <c r="AZ1608" s="12">
        <f t="shared" si="356"/>
        <v>-2091303994.11</v>
      </c>
      <c r="BA1608" s="12">
        <f t="shared" si="357"/>
        <v>325376184.8</v>
      </c>
      <c r="BB1608" s="12" t="e">
        <f t="shared" si="363"/>
        <v>#REF!</v>
      </c>
    </row>
    <row r="1609" spans="1:54">
      <c r="A1609" s="5" t="s">
        <v>3267</v>
      </c>
      <c r="B1609" s="5" t="s">
        <v>3268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350"/>
        <v>2041325411.81</v>
      </c>
      <c r="AF1609" s="9">
        <f t="shared" si="351"/>
        <v>1820713509.74</v>
      </c>
      <c r="AG1609" s="9">
        <f t="shared" si="352"/>
        <v>218112925.96</v>
      </c>
      <c r="AH1609" s="9">
        <f t="shared" si="353"/>
        <v>216177905.81</v>
      </c>
      <c r="AI1609" s="9">
        <f t="shared" si="354"/>
        <v>164621763.18</v>
      </c>
      <c r="AJ1609" s="12" t="e">
        <f>#REF!-A1609</f>
        <v>#REF!</v>
      </c>
      <c r="AK1609" s="16"/>
      <c r="AL1609" s="9">
        <f t="shared" si="358"/>
        <v>177203703.4</v>
      </c>
      <c r="AM1609" s="16"/>
      <c r="AN1609" s="16"/>
      <c r="AO1609" s="16"/>
      <c r="AP1609" s="16"/>
      <c r="AQ1609" s="12" t="e">
        <f>#REF!+#REF!+#REF!</f>
        <v>#REF!</v>
      </c>
      <c r="AR1609" s="12">
        <f t="shared" si="355"/>
        <v>-2313037.69</v>
      </c>
      <c r="AS1609" s="12" t="e">
        <f>#REF!-AU1609+#REF!+#REF!</f>
        <v>#REF!</v>
      </c>
      <c r="AT1609" s="12" t="e">
        <f>AS1609-VLOOKUP(A1609,[1]选股结果!$A$2:$BJ$3005,48,FALSE)*0.08</f>
        <v>#REF!</v>
      </c>
      <c r="AU1609" s="12">
        <f t="shared" si="359"/>
        <v>51556142.63</v>
      </c>
      <c r="AV1609" s="12" t="e">
        <f>#REF!+S1609+H1609</f>
        <v>#REF!</v>
      </c>
      <c r="AW1609" s="12" t="e">
        <f t="shared" si="360"/>
        <v>#REF!</v>
      </c>
      <c r="AX1609" s="12" t="e">
        <f t="shared" si="361"/>
        <v>#REF!</v>
      </c>
      <c r="AY1609" s="12" t="e">
        <f t="shared" si="362"/>
        <v>#REF!</v>
      </c>
      <c r="AZ1609" s="12">
        <f t="shared" si="356"/>
        <v>-2099829706.58</v>
      </c>
      <c r="BA1609" s="12">
        <f t="shared" si="357"/>
        <v>218112925.96</v>
      </c>
      <c r="BB1609" s="12" t="e">
        <f t="shared" si="363"/>
        <v>#REF!</v>
      </c>
    </row>
    <row r="1610" spans="1:54">
      <c r="A1610" s="5" t="s">
        <v>3269</v>
      </c>
      <c r="B1610" s="5" t="s">
        <v>3270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350"/>
        <v>2036839263.26</v>
      </c>
      <c r="AF1610" s="9">
        <f t="shared" si="351"/>
        <v>1946170083.07</v>
      </c>
      <c r="AG1610" s="9">
        <f t="shared" si="352"/>
        <v>78621228.6899998</v>
      </c>
      <c r="AH1610" s="9">
        <f t="shared" si="353"/>
        <v>76035704.0699998</v>
      </c>
      <c r="AI1610" s="9">
        <f t="shared" si="354"/>
        <v>66844783.6999998</v>
      </c>
      <c r="AJ1610" s="12" t="e">
        <f>#REF!-A1610</f>
        <v>#REF!</v>
      </c>
      <c r="AK1610" s="16"/>
      <c r="AL1610" s="9">
        <f t="shared" si="358"/>
        <v>117908555.04</v>
      </c>
      <c r="AM1610" s="16"/>
      <c r="AN1610" s="16"/>
      <c r="AO1610" s="16"/>
      <c r="AP1610" s="16"/>
      <c r="AQ1610" s="12" t="e">
        <f>#REF!+#REF!+#REF!</f>
        <v>#REF!</v>
      </c>
      <c r="AR1610" s="12">
        <f t="shared" si="355"/>
        <v>-542363.45</v>
      </c>
      <c r="AS1610" s="12" t="e">
        <f>#REF!-AU1610+#REF!+#REF!</f>
        <v>#REF!</v>
      </c>
      <c r="AT1610" s="12" t="e">
        <f>AS1610-VLOOKUP(A1610,[1]选股结果!$A$2:$BJ$3005,48,FALSE)*0.08</f>
        <v>#REF!</v>
      </c>
      <c r="AU1610" s="12">
        <f t="shared" si="359"/>
        <v>9190920.37</v>
      </c>
      <c r="AV1610" s="12" t="e">
        <f>#REF!+S1610+H1610</f>
        <v>#REF!</v>
      </c>
      <c r="AW1610" s="12" t="e">
        <f t="shared" si="360"/>
        <v>#REF!</v>
      </c>
      <c r="AX1610" s="12" t="e">
        <f t="shared" si="361"/>
        <v>#REF!</v>
      </c>
      <c r="AY1610" s="12" t="e">
        <f t="shared" si="362"/>
        <v>#REF!</v>
      </c>
      <c r="AZ1610" s="12">
        <f t="shared" si="356"/>
        <v>-2099969862.89</v>
      </c>
      <c r="BA1610" s="12">
        <f t="shared" si="357"/>
        <v>78621228.6899998</v>
      </c>
      <c r="BB1610" s="12" t="e">
        <f t="shared" si="363"/>
        <v>#REF!</v>
      </c>
    </row>
    <row r="1611" spans="1:54">
      <c r="A1611" s="5" t="s">
        <v>3271</v>
      </c>
      <c r="B1611" s="5" t="s">
        <v>3272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364">C1611</f>
        <v>2036652604.14</v>
      </c>
      <c r="AF1611" s="9">
        <f t="shared" ref="AF1611:AF1674" si="365">(G1611+O1611+P1611+Q1611+R1611)+S1611</f>
        <v>1856423909.38</v>
      </c>
      <c r="AG1611" s="9">
        <f t="shared" ref="AG1611:AG1674" si="366">AE1611-AF1611+T1611+V1611+W1611-X1611-Y1611+Z1611+AA1611</f>
        <v>159525818.35</v>
      </c>
      <c r="AH1611" s="9">
        <f t="shared" ref="AH1611:AH1674" si="367">AG1611+AB1611-AC1611</f>
        <v>158788802.04</v>
      </c>
      <c r="AI1611" s="9">
        <f t="shared" ref="AI1611:AI1674" si="368">AH1611-AD1611</f>
        <v>119490467.41</v>
      </c>
      <c r="AJ1611" s="12" t="e">
        <f>#REF!-A1611</f>
        <v>#REF!</v>
      </c>
      <c r="AK1611" s="16"/>
      <c r="AL1611" s="9">
        <f t="shared" si="358"/>
        <v>425128921.88</v>
      </c>
      <c r="AM1611" s="16"/>
      <c r="AN1611" s="16"/>
      <c r="AO1611" s="16"/>
      <c r="AP1611" s="16"/>
      <c r="AQ1611" s="12" t="e">
        <f>#REF!+#REF!+#REF!</f>
        <v>#REF!</v>
      </c>
      <c r="AR1611" s="12">
        <f t="shared" si="355"/>
        <v>-547785.85</v>
      </c>
      <c r="AS1611" s="12" t="e">
        <f>#REF!-AU1611+#REF!+#REF!</f>
        <v>#REF!</v>
      </c>
      <c r="AT1611" s="12" t="e">
        <f>AS1611-VLOOKUP(A1611,[1]选股结果!$A$2:$BJ$3005,48,FALSE)*0.08</f>
        <v>#REF!</v>
      </c>
      <c r="AU1611" s="12">
        <f t="shared" si="359"/>
        <v>39298334.63</v>
      </c>
      <c r="AV1611" s="12" t="e">
        <f>#REF!+S1611+H1611</f>
        <v>#REF!</v>
      </c>
      <c r="AW1611" s="12" t="e">
        <f t="shared" si="360"/>
        <v>#REF!</v>
      </c>
      <c r="AX1611" s="12" t="e">
        <f t="shared" si="361"/>
        <v>#REF!</v>
      </c>
      <c r="AY1611" s="12" t="e">
        <f t="shared" si="362"/>
        <v>#REF!</v>
      </c>
      <c r="AZ1611" s="12">
        <f t="shared" si="356"/>
        <v>-2095744435.17</v>
      </c>
      <c r="BA1611" s="12">
        <f t="shared" si="357"/>
        <v>159525818.35</v>
      </c>
      <c r="BB1611" s="12" t="e">
        <f t="shared" si="363"/>
        <v>#REF!</v>
      </c>
    </row>
    <row r="1612" spans="1:54">
      <c r="A1612" s="5" t="s">
        <v>3273</v>
      </c>
      <c r="B1612" s="5" t="s">
        <v>3274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364"/>
        <v>2036452893.92</v>
      </c>
      <c r="AF1612" s="9">
        <f t="shared" si="365"/>
        <v>2244793195.32</v>
      </c>
      <c r="AG1612" s="9">
        <f t="shared" si="366"/>
        <v>-257380221.79</v>
      </c>
      <c r="AH1612" s="9">
        <f t="shared" si="367"/>
        <v>-262700627.55</v>
      </c>
      <c r="AI1612" s="9">
        <f t="shared" si="368"/>
        <v>-260574050.01</v>
      </c>
      <c r="AJ1612" s="12" t="e">
        <f>#REF!-A1612</f>
        <v>#REF!</v>
      </c>
      <c r="AK1612" s="16"/>
      <c r="AL1612" s="9">
        <f t="shared" si="358"/>
        <v>210145732.4</v>
      </c>
      <c r="AM1612" s="16"/>
      <c r="AN1612" s="16"/>
      <c r="AO1612" s="16"/>
      <c r="AP1612" s="16"/>
      <c r="AQ1612" s="12" t="e">
        <f>#REF!+#REF!+#REF!</f>
        <v>#REF!</v>
      </c>
      <c r="AR1612" s="12">
        <f t="shared" si="355"/>
        <v>-4939751.89</v>
      </c>
      <c r="AS1612" s="12" t="e">
        <f>#REF!-AU1612+#REF!+#REF!</f>
        <v>#REF!</v>
      </c>
      <c r="AT1612" s="12" t="e">
        <f>AS1612-VLOOKUP(A1612,[1]选股结果!$A$2:$BJ$3005,48,FALSE)*0.08</f>
        <v>#REF!</v>
      </c>
      <c r="AU1612" s="12">
        <f t="shared" si="359"/>
        <v>-2126577.54000002</v>
      </c>
      <c r="AV1612" s="12" t="e">
        <f>#REF!+S1612+H1612</f>
        <v>#REF!</v>
      </c>
      <c r="AW1612" s="12" t="e">
        <f t="shared" si="360"/>
        <v>#REF!</v>
      </c>
      <c r="AX1612" s="12" t="e">
        <f t="shared" si="361"/>
        <v>#REF!</v>
      </c>
      <c r="AY1612" s="12" t="e">
        <f t="shared" si="362"/>
        <v>#REF!</v>
      </c>
      <c r="AZ1612" s="12">
        <f t="shared" si="356"/>
        <v>-2116836198.98</v>
      </c>
      <c r="BA1612" s="12">
        <f t="shared" si="357"/>
        <v>-257380221.79</v>
      </c>
      <c r="BB1612" s="12" t="e">
        <f t="shared" si="363"/>
        <v>#REF!</v>
      </c>
    </row>
    <row r="1613" spans="1:54">
      <c r="A1613" s="5" t="s">
        <v>3275</v>
      </c>
      <c r="B1613" s="5" t="s">
        <v>3276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364"/>
        <v>2031985188.34</v>
      </c>
      <c r="AF1613" s="9">
        <f t="shared" si="365"/>
        <v>1929911501.33</v>
      </c>
      <c r="AG1613" s="9">
        <f t="shared" si="366"/>
        <v>102956070.38</v>
      </c>
      <c r="AH1613" s="9">
        <f t="shared" si="367"/>
        <v>103981282.58</v>
      </c>
      <c r="AI1613" s="9">
        <f t="shared" si="368"/>
        <v>61342330.48</v>
      </c>
      <c r="AJ1613" s="12" t="e">
        <f>#REF!-A1613</f>
        <v>#REF!</v>
      </c>
      <c r="AK1613" s="16"/>
      <c r="AL1613" s="9">
        <f t="shared" si="358"/>
        <v>181517201.75</v>
      </c>
      <c r="AM1613" s="16"/>
      <c r="AN1613" s="16"/>
      <c r="AO1613" s="16"/>
      <c r="AP1613" s="16"/>
      <c r="AQ1613" s="12" t="e">
        <f>#REF!+#REF!+#REF!</f>
        <v>#REF!</v>
      </c>
      <c r="AR1613" s="12">
        <f t="shared" si="355"/>
        <v>-4700321.99</v>
      </c>
      <c r="AS1613" s="12" t="e">
        <f>#REF!-AU1613+#REF!+#REF!</f>
        <v>#REF!</v>
      </c>
      <c r="AT1613" s="12" t="e">
        <f>AS1613-VLOOKUP(A1613,[1]选股结果!$A$2:$BJ$3005,48,FALSE)*0.08</f>
        <v>#REF!</v>
      </c>
      <c r="AU1613" s="12">
        <f t="shared" si="359"/>
        <v>42638952.1</v>
      </c>
      <c r="AV1613" s="12" t="e">
        <f>#REF!+S1613+H1613</f>
        <v>#REF!</v>
      </c>
      <c r="AW1613" s="12" t="e">
        <f t="shared" si="360"/>
        <v>#REF!</v>
      </c>
      <c r="AX1613" s="12" t="e">
        <f t="shared" si="361"/>
        <v>#REF!</v>
      </c>
      <c r="AY1613" s="12" t="e">
        <f t="shared" si="362"/>
        <v>#REF!</v>
      </c>
      <c r="AZ1613" s="12">
        <f t="shared" si="356"/>
        <v>-2121106917.65</v>
      </c>
      <c r="BA1613" s="12">
        <f t="shared" si="357"/>
        <v>102956070.38</v>
      </c>
      <c r="BB1613" s="12" t="e">
        <f t="shared" si="363"/>
        <v>#REF!</v>
      </c>
    </row>
    <row r="1614" spans="1:54">
      <c r="A1614" s="5" t="s">
        <v>3277</v>
      </c>
      <c r="B1614" s="5" t="s">
        <v>3278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364"/>
        <v>2029621166.01</v>
      </c>
      <c r="AF1614" s="9">
        <f t="shared" si="365"/>
        <v>1768524744.16</v>
      </c>
      <c r="AG1614" s="9">
        <f t="shared" si="366"/>
        <v>264413310.47</v>
      </c>
      <c r="AH1614" s="9">
        <f t="shared" si="367"/>
        <v>281647505.28</v>
      </c>
      <c r="AI1614" s="9">
        <f t="shared" si="368"/>
        <v>227710051.32</v>
      </c>
      <c r="AJ1614" s="12" t="e">
        <f>#REF!-A1614</f>
        <v>#REF!</v>
      </c>
      <c r="AK1614" s="16"/>
      <c r="AL1614" s="9">
        <f t="shared" si="358"/>
        <v>105486616.77</v>
      </c>
      <c r="AM1614" s="16"/>
      <c r="AN1614" s="16"/>
      <c r="AO1614" s="16"/>
      <c r="AP1614" s="16"/>
      <c r="AQ1614" s="12" t="e">
        <f>#REF!+#REF!+#REF!</f>
        <v>#REF!</v>
      </c>
      <c r="AR1614" s="12">
        <f t="shared" si="355"/>
        <v>-18655038.47</v>
      </c>
      <c r="AS1614" s="12" t="e">
        <f>#REF!-AU1614+#REF!+#REF!</f>
        <v>#REF!</v>
      </c>
      <c r="AT1614" s="12" t="e">
        <f>AS1614-VLOOKUP(A1614,[1]选股结果!$A$2:$BJ$3005,48,FALSE)*0.08</f>
        <v>#REF!</v>
      </c>
      <c r="AU1614" s="12">
        <f t="shared" si="359"/>
        <v>53937453.96</v>
      </c>
      <c r="AV1614" s="12" t="e">
        <f>#REF!+S1614+H1614</f>
        <v>#REF!</v>
      </c>
      <c r="AW1614" s="12" t="e">
        <f t="shared" si="360"/>
        <v>#REF!</v>
      </c>
      <c r="AX1614" s="12" t="e">
        <f t="shared" si="361"/>
        <v>#REF!</v>
      </c>
      <c r="AY1614" s="12" t="e">
        <f t="shared" si="362"/>
        <v>#REF!</v>
      </c>
      <c r="AZ1614" s="12">
        <f t="shared" si="356"/>
        <v>-2128506674.78</v>
      </c>
      <c r="BA1614" s="12">
        <f t="shared" si="357"/>
        <v>264413310.47</v>
      </c>
      <c r="BB1614" s="12" t="e">
        <f t="shared" si="363"/>
        <v>#REF!</v>
      </c>
    </row>
    <row r="1615" spans="1:54">
      <c r="A1615" s="5" t="s">
        <v>3279</v>
      </c>
      <c r="B1615" s="5" t="s">
        <v>3280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364"/>
        <v>2027253157.65</v>
      </c>
      <c r="AF1615" s="9">
        <f t="shared" si="365"/>
        <v>2390727560.47</v>
      </c>
      <c r="AG1615" s="9">
        <f t="shared" si="366"/>
        <v>-201125088.35</v>
      </c>
      <c r="AH1615" s="9">
        <f t="shared" si="367"/>
        <v>-183860016.35</v>
      </c>
      <c r="AI1615" s="9">
        <f t="shared" si="368"/>
        <v>-128242083.78</v>
      </c>
      <c r="AJ1615" s="12" t="e">
        <f>#REF!-A1615</f>
        <v>#REF!</v>
      </c>
      <c r="AK1615" s="16"/>
      <c r="AL1615" s="9">
        <f t="shared" si="358"/>
        <v>204528256.39</v>
      </c>
      <c r="AM1615" s="16"/>
      <c r="AN1615" s="16"/>
      <c r="AO1615" s="16"/>
      <c r="AP1615" s="16"/>
      <c r="AQ1615" s="12" t="e">
        <f>#REF!+#REF!+#REF!</f>
        <v>#REF!</v>
      </c>
      <c r="AR1615" s="12">
        <f t="shared" si="355"/>
        <v>-20724408.88</v>
      </c>
      <c r="AS1615" s="12" t="e">
        <f>#REF!-AU1615+#REF!+#REF!</f>
        <v>#REF!</v>
      </c>
      <c r="AT1615" s="12" t="e">
        <f>AS1615-VLOOKUP(A1615,[1]选股结果!$A$2:$BJ$3005,48,FALSE)*0.08</f>
        <v>#REF!</v>
      </c>
      <c r="AU1615" s="12">
        <f t="shared" si="359"/>
        <v>-55617932.57</v>
      </c>
      <c r="AV1615" s="12" t="e">
        <f>#REF!+S1615+H1615</f>
        <v>#REF!</v>
      </c>
      <c r="AW1615" s="12" t="e">
        <f t="shared" si="360"/>
        <v>#REF!</v>
      </c>
      <c r="AX1615" s="12" t="e">
        <f t="shared" si="361"/>
        <v>#REF!</v>
      </c>
      <c r="AY1615" s="12" t="e">
        <f t="shared" si="362"/>
        <v>#REF!</v>
      </c>
      <c r="AZ1615" s="12">
        <f t="shared" si="356"/>
        <v>-2168681524.21</v>
      </c>
      <c r="BA1615" s="12">
        <f t="shared" si="357"/>
        <v>-201125088.35</v>
      </c>
      <c r="BB1615" s="12" t="e">
        <f t="shared" si="363"/>
        <v>#REF!</v>
      </c>
    </row>
    <row r="1616" spans="1:54">
      <c r="A1616" s="5" t="s">
        <v>3281</v>
      </c>
      <c r="B1616" s="5" t="s">
        <v>3282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364"/>
        <v>2023479196.71</v>
      </c>
      <c r="AF1616" s="9">
        <f t="shared" si="365"/>
        <v>1311052297.15</v>
      </c>
      <c r="AG1616" s="9">
        <f t="shared" si="366"/>
        <v>698009182.06</v>
      </c>
      <c r="AH1616" s="9">
        <f t="shared" si="367"/>
        <v>738502417.51</v>
      </c>
      <c r="AI1616" s="9">
        <f t="shared" si="368"/>
        <v>553899578.99</v>
      </c>
      <c r="AJ1616" s="12" t="e">
        <f>#REF!-A1616</f>
        <v>#REF!</v>
      </c>
      <c r="AK1616" s="16"/>
      <c r="AL1616" s="9">
        <f t="shared" si="358"/>
        <v>801878767.67</v>
      </c>
      <c r="AM1616" s="16"/>
      <c r="AN1616" s="16"/>
      <c r="AO1616" s="16"/>
      <c r="AP1616" s="16"/>
      <c r="AQ1616" s="12" t="e">
        <f>#REF!+#REF!+#REF!</f>
        <v>#REF!</v>
      </c>
      <c r="AR1616" s="12">
        <f t="shared" si="355"/>
        <v>-41617856.54</v>
      </c>
      <c r="AS1616" s="12" t="e">
        <f>#REF!-AU1616+#REF!+#REF!</f>
        <v>#REF!</v>
      </c>
      <c r="AT1616" s="12" t="e">
        <f>AS1616-VLOOKUP(A1616,[1]选股结果!$A$2:$BJ$3005,48,FALSE)*0.08</f>
        <v>#REF!</v>
      </c>
      <c r="AU1616" s="12">
        <f t="shared" si="359"/>
        <v>184602838.52</v>
      </c>
      <c r="AV1616" s="12" t="e">
        <f>#REF!+S1616+H1616</f>
        <v>#REF!</v>
      </c>
      <c r="AW1616" s="12" t="e">
        <f t="shared" si="360"/>
        <v>#REF!</v>
      </c>
      <c r="AX1616" s="12" t="e">
        <f t="shared" si="361"/>
        <v>#REF!</v>
      </c>
      <c r="AY1616" s="12" t="e">
        <f t="shared" si="362"/>
        <v>#REF!</v>
      </c>
      <c r="AZ1616" s="12">
        <f t="shared" si="356"/>
        <v>-2208916998.85</v>
      </c>
      <c r="BA1616" s="12">
        <f t="shared" si="357"/>
        <v>698009182.06</v>
      </c>
      <c r="BB1616" s="12" t="e">
        <f t="shared" si="363"/>
        <v>#REF!</v>
      </c>
    </row>
    <row r="1617" spans="1:54">
      <c r="A1617" s="5" t="s">
        <v>3283</v>
      </c>
      <c r="B1617" s="5" t="s">
        <v>3284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364"/>
        <v>2022240658.5</v>
      </c>
      <c r="AF1617" s="9">
        <f t="shared" si="365"/>
        <v>1660377584.9</v>
      </c>
      <c r="AG1617" s="9">
        <f t="shared" si="366"/>
        <v>438728416.32</v>
      </c>
      <c r="AH1617" s="9">
        <f t="shared" si="367"/>
        <v>438346923.04</v>
      </c>
      <c r="AI1617" s="9">
        <f t="shared" si="368"/>
        <v>348468554.43</v>
      </c>
      <c r="AJ1617" s="12" t="e">
        <f>#REF!-A1617</f>
        <v>#REF!</v>
      </c>
      <c r="AK1617" s="16"/>
      <c r="AL1617" s="9">
        <f t="shared" si="358"/>
        <v>128678085.04</v>
      </c>
      <c r="AM1617" s="16"/>
      <c r="AN1617" s="16"/>
      <c r="AO1617" s="16"/>
      <c r="AP1617" s="16"/>
      <c r="AQ1617" s="12" t="e">
        <f>#REF!+#REF!+#REF!</f>
        <v>#REF!</v>
      </c>
      <c r="AR1617" s="12">
        <f t="shared" si="355"/>
        <v>-2397599.32</v>
      </c>
      <c r="AS1617" s="12" t="e">
        <f>#REF!-AU1617+#REF!+#REF!</f>
        <v>#REF!</v>
      </c>
      <c r="AT1617" s="12" t="e">
        <f>AS1617-VLOOKUP(A1617,[1]选股结果!$A$2:$BJ$3005,48,FALSE)*0.08</f>
        <v>#REF!</v>
      </c>
      <c r="AU1617" s="12">
        <f t="shared" si="359"/>
        <v>89878368.61</v>
      </c>
      <c r="AV1617" s="12" t="e">
        <f>#REF!+S1617+H1617</f>
        <v>#REF!</v>
      </c>
      <c r="AW1617" s="12" t="e">
        <f t="shared" si="360"/>
        <v>#REF!</v>
      </c>
      <c r="AX1617" s="12" t="e">
        <f t="shared" si="361"/>
        <v>#REF!</v>
      </c>
      <c r="AY1617" s="12" t="e">
        <f t="shared" si="362"/>
        <v>#REF!</v>
      </c>
      <c r="AZ1617" s="12">
        <f t="shared" si="356"/>
        <v>-2127865845.18</v>
      </c>
      <c r="BA1617" s="12">
        <f t="shared" si="357"/>
        <v>438728416.32</v>
      </c>
      <c r="BB1617" s="12" t="e">
        <f t="shared" si="363"/>
        <v>#REF!</v>
      </c>
    </row>
    <row r="1618" spans="1:54">
      <c r="A1618" s="5" t="s">
        <v>3285</v>
      </c>
      <c r="B1618" s="5" t="s">
        <v>3286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364"/>
        <v>2020874216.08</v>
      </c>
      <c r="AF1618" s="9">
        <f t="shared" si="365"/>
        <v>1390982545.47</v>
      </c>
      <c r="AG1618" s="9">
        <f t="shared" si="366"/>
        <v>656130708.05</v>
      </c>
      <c r="AH1618" s="9">
        <f t="shared" si="367"/>
        <v>655584617.27</v>
      </c>
      <c r="AI1618" s="9">
        <f t="shared" si="368"/>
        <v>556053924.7</v>
      </c>
      <c r="AJ1618" s="12" t="e">
        <f>#REF!-A1618</f>
        <v>#REF!</v>
      </c>
      <c r="AK1618" s="16"/>
      <c r="AL1618" s="9">
        <f t="shared" si="358"/>
        <v>162461590.63</v>
      </c>
      <c r="AM1618" s="16"/>
      <c r="AN1618" s="16"/>
      <c r="AO1618" s="16"/>
      <c r="AP1618" s="16"/>
      <c r="AQ1618" s="12" t="e">
        <f>#REF!+#REF!+#REF!</f>
        <v>#REF!</v>
      </c>
      <c r="AR1618" s="12">
        <f t="shared" si="355"/>
        <v>-1338240.72</v>
      </c>
      <c r="AS1618" s="12" t="e">
        <f>#REF!-AU1618+#REF!+#REF!</f>
        <v>#REF!</v>
      </c>
      <c r="AT1618" s="12" t="e">
        <f>AS1618-VLOOKUP(A1618,[1]选股结果!$A$2:$BJ$3005,48,FALSE)*0.08</f>
        <v>#REF!</v>
      </c>
      <c r="AU1618" s="12">
        <f t="shared" si="359"/>
        <v>99530692.5699999</v>
      </c>
      <c r="AV1618" s="12" t="e">
        <f>#REF!+S1618+H1618</f>
        <v>#REF!</v>
      </c>
      <c r="AW1618" s="12" t="e">
        <f t="shared" si="360"/>
        <v>#REF!</v>
      </c>
      <c r="AX1618" s="12" t="e">
        <f t="shared" si="361"/>
        <v>#REF!</v>
      </c>
      <c r="AY1618" s="12" t="e">
        <f t="shared" si="362"/>
        <v>#REF!</v>
      </c>
      <c r="AZ1618" s="12">
        <f t="shared" si="356"/>
        <v>-2094028483.11</v>
      </c>
      <c r="BA1618" s="12">
        <f t="shared" si="357"/>
        <v>656130708.05</v>
      </c>
      <c r="BB1618" s="12" t="e">
        <f t="shared" si="363"/>
        <v>#REF!</v>
      </c>
    </row>
    <row r="1619" spans="1:54">
      <c r="A1619" s="5" t="s">
        <v>3287</v>
      </c>
      <c r="B1619" s="5" t="s">
        <v>3288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364"/>
        <v>2014073642.96</v>
      </c>
      <c r="AF1619" s="9">
        <f t="shared" si="365"/>
        <v>1868690767.78</v>
      </c>
      <c r="AG1619" s="9">
        <f t="shared" si="366"/>
        <v>135980816.64</v>
      </c>
      <c r="AH1619" s="9">
        <f t="shared" si="367"/>
        <v>133800964.12</v>
      </c>
      <c r="AI1619" s="9">
        <f t="shared" si="368"/>
        <v>111992365.77</v>
      </c>
      <c r="AJ1619" s="12" t="e">
        <f>#REF!-A1619</f>
        <v>#REF!</v>
      </c>
      <c r="AK1619" s="16"/>
      <c r="AL1619" s="9">
        <f t="shared" si="358"/>
        <v>120446388.55</v>
      </c>
      <c r="AM1619" s="16"/>
      <c r="AN1619" s="16"/>
      <c r="AO1619" s="16"/>
      <c r="AP1619" s="16"/>
      <c r="AQ1619" s="12" t="e">
        <f>#REF!+#REF!+#REF!</f>
        <v>#REF!</v>
      </c>
      <c r="AR1619" s="12">
        <f t="shared" si="355"/>
        <v>-4284420.59</v>
      </c>
      <c r="AS1619" s="12" t="e">
        <f>#REF!-AU1619+#REF!+#REF!</f>
        <v>#REF!</v>
      </c>
      <c r="AT1619" s="12" t="e">
        <f>AS1619-VLOOKUP(A1619,[1]选股结果!$A$2:$BJ$3005,48,FALSE)*0.08</f>
        <v>#REF!</v>
      </c>
      <c r="AU1619" s="12">
        <f t="shared" si="359"/>
        <v>21808598.35</v>
      </c>
      <c r="AV1619" s="12" t="e">
        <f>#REF!+S1619+H1619</f>
        <v>#REF!</v>
      </c>
      <c r="AW1619" s="12" t="e">
        <f t="shared" si="360"/>
        <v>#REF!</v>
      </c>
      <c r="AX1619" s="12" t="e">
        <f t="shared" si="361"/>
        <v>#REF!</v>
      </c>
      <c r="AY1619" s="12" t="e">
        <f t="shared" si="362"/>
        <v>#REF!</v>
      </c>
      <c r="AZ1619" s="12">
        <f t="shared" si="356"/>
        <v>-2007838050.77</v>
      </c>
      <c r="BA1619" s="12">
        <f t="shared" si="357"/>
        <v>135980816.64</v>
      </c>
      <c r="BB1619" s="12" t="e">
        <f t="shared" si="363"/>
        <v>#REF!</v>
      </c>
    </row>
    <row r="1620" spans="1:54">
      <c r="A1620" s="5" t="s">
        <v>3289</v>
      </c>
      <c r="B1620" s="5" t="s">
        <v>3290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364"/>
        <v>2012903046.5</v>
      </c>
      <c r="AF1620" s="9">
        <f t="shared" si="365"/>
        <v>1846343985.75</v>
      </c>
      <c r="AG1620" s="9">
        <f t="shared" si="366"/>
        <v>168895836.32</v>
      </c>
      <c r="AH1620" s="9">
        <f t="shared" si="367"/>
        <v>174808565.25</v>
      </c>
      <c r="AI1620" s="9">
        <f t="shared" si="368"/>
        <v>152851374.86</v>
      </c>
      <c r="AJ1620" s="12" t="e">
        <f>#REF!-A1620</f>
        <v>#REF!</v>
      </c>
      <c r="AK1620" s="16"/>
      <c r="AL1620" s="9">
        <f t="shared" si="358"/>
        <v>62372856.88</v>
      </c>
      <c r="AM1620" s="16"/>
      <c r="AN1620" s="16"/>
      <c r="AO1620" s="16"/>
      <c r="AP1620" s="16"/>
      <c r="AQ1620" s="12" t="e">
        <f>#REF!+#REF!+#REF!</f>
        <v>#REF!</v>
      </c>
      <c r="AR1620" s="12">
        <f t="shared" si="355"/>
        <v>-9737832.52</v>
      </c>
      <c r="AS1620" s="12" t="e">
        <f>#REF!-AU1620+#REF!+#REF!</f>
        <v>#REF!</v>
      </c>
      <c r="AT1620" s="12" t="e">
        <f>AS1620-VLOOKUP(A1620,[1]选股结果!$A$2:$BJ$3005,48,FALSE)*0.08</f>
        <v>#REF!</v>
      </c>
      <c r="AU1620" s="12">
        <f t="shared" si="359"/>
        <v>21957190.39</v>
      </c>
      <c r="AV1620" s="12" t="e">
        <f>#REF!+S1620+H1620</f>
        <v>#REF!</v>
      </c>
      <c r="AW1620" s="12" t="e">
        <f t="shared" si="360"/>
        <v>#REF!</v>
      </c>
      <c r="AX1620" s="12" t="e">
        <f t="shared" si="361"/>
        <v>#REF!</v>
      </c>
      <c r="AY1620" s="12" t="e">
        <f t="shared" si="362"/>
        <v>#REF!</v>
      </c>
      <c r="AZ1620" s="12">
        <f t="shared" si="356"/>
        <v>-2044318114.05</v>
      </c>
      <c r="BA1620" s="12">
        <f t="shared" si="357"/>
        <v>168895836.32</v>
      </c>
      <c r="BB1620" s="12" t="e">
        <f t="shared" si="363"/>
        <v>#REF!</v>
      </c>
    </row>
    <row r="1621" spans="1:54">
      <c r="A1621" s="5" t="s">
        <v>3291</v>
      </c>
      <c r="B1621" s="5" t="s">
        <v>3292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364"/>
        <v>2012137366.06</v>
      </c>
      <c r="AF1621" s="9">
        <f t="shared" si="365"/>
        <v>1874616244.27</v>
      </c>
      <c r="AG1621" s="9">
        <f t="shared" si="366"/>
        <v>120832481.63</v>
      </c>
      <c r="AH1621" s="9">
        <f t="shared" si="367"/>
        <v>119920030.63</v>
      </c>
      <c r="AI1621" s="9">
        <f t="shared" si="368"/>
        <v>98737331.56</v>
      </c>
      <c r="AJ1621" s="12" t="e">
        <f>#REF!-A1621</f>
        <v>#REF!</v>
      </c>
      <c r="AK1621" s="16"/>
      <c r="AL1621" s="9">
        <f t="shared" si="358"/>
        <v>246916233.15</v>
      </c>
      <c r="AM1621" s="16"/>
      <c r="AN1621" s="16"/>
      <c r="AO1621" s="16"/>
      <c r="AP1621" s="16"/>
      <c r="AQ1621" s="12" t="e">
        <f>#REF!+#REF!+#REF!</f>
        <v>#REF!</v>
      </c>
      <c r="AR1621" s="12">
        <f t="shared" si="355"/>
        <v>-760497.73</v>
      </c>
      <c r="AS1621" s="12" t="e">
        <f>#REF!-AU1621+#REF!+#REF!</f>
        <v>#REF!</v>
      </c>
      <c r="AT1621" s="12" t="e">
        <f>AS1621-VLOOKUP(A1621,[1]选股结果!$A$2:$BJ$3005,48,FALSE)*0.08</f>
        <v>#REF!</v>
      </c>
      <c r="AU1621" s="12">
        <f t="shared" si="359"/>
        <v>21182699.07</v>
      </c>
      <c r="AV1621" s="12" t="e">
        <f>#REF!+S1621+H1621</f>
        <v>#REF!</v>
      </c>
      <c r="AW1621" s="12" t="e">
        <f t="shared" si="360"/>
        <v>#REF!</v>
      </c>
      <c r="AX1621" s="12" t="e">
        <f t="shared" si="361"/>
        <v>#REF!</v>
      </c>
      <c r="AY1621" s="12" t="e">
        <f t="shared" si="362"/>
        <v>#REF!</v>
      </c>
      <c r="AZ1621" s="12">
        <f t="shared" si="356"/>
        <v>-2042189428.57</v>
      </c>
      <c r="BA1621" s="12">
        <f t="shared" si="357"/>
        <v>120832481.63</v>
      </c>
      <c r="BB1621" s="12" t="e">
        <f t="shared" si="363"/>
        <v>#REF!</v>
      </c>
    </row>
    <row r="1622" spans="1:54">
      <c r="A1622" s="5" t="s">
        <v>3293</v>
      </c>
      <c r="B1622" s="5" t="s">
        <v>3294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364"/>
        <v>2012003009.08</v>
      </c>
      <c r="AF1622" s="9">
        <f t="shared" si="365"/>
        <v>1638394705.28</v>
      </c>
      <c r="AG1622" s="9">
        <f t="shared" si="366"/>
        <v>366753120.09</v>
      </c>
      <c r="AH1622" s="9">
        <f t="shared" si="367"/>
        <v>365160651.15</v>
      </c>
      <c r="AI1622" s="9">
        <f t="shared" si="368"/>
        <v>322161173.23</v>
      </c>
      <c r="AJ1622" s="12" t="e">
        <f>#REF!-A1622</f>
        <v>#REF!</v>
      </c>
      <c r="AK1622" s="16"/>
      <c r="AL1622" s="9">
        <f t="shared" si="358"/>
        <v>80814897.42</v>
      </c>
      <c r="AM1622" s="16"/>
      <c r="AN1622" s="16"/>
      <c r="AO1622" s="16"/>
      <c r="AP1622" s="16"/>
      <c r="AQ1622" s="12" t="e">
        <f>#REF!+#REF!+#REF!</f>
        <v>#REF!</v>
      </c>
      <c r="AR1622" s="12">
        <f t="shared" si="355"/>
        <v>-300422.72</v>
      </c>
      <c r="AS1622" s="12" t="e">
        <f>#REF!-AU1622+#REF!+#REF!</f>
        <v>#REF!</v>
      </c>
      <c r="AT1622" s="12" t="e">
        <f>AS1622-VLOOKUP(A1622,[1]选股结果!$A$2:$BJ$3005,48,FALSE)*0.08</f>
        <v>#REF!</v>
      </c>
      <c r="AU1622" s="12">
        <f t="shared" si="359"/>
        <v>42999477.92</v>
      </c>
      <c r="AV1622" s="12" t="e">
        <f>#REF!+S1622+H1622</f>
        <v>#REF!</v>
      </c>
      <c r="AW1622" s="12" t="e">
        <f t="shared" si="360"/>
        <v>#REF!</v>
      </c>
      <c r="AX1622" s="12" t="e">
        <f t="shared" si="361"/>
        <v>#REF!</v>
      </c>
      <c r="AY1622" s="12" t="e">
        <f t="shared" si="362"/>
        <v>#REF!</v>
      </c>
      <c r="AZ1622" s="12">
        <f t="shared" si="356"/>
        <v>-2056063028</v>
      </c>
      <c r="BA1622" s="12">
        <f t="shared" si="357"/>
        <v>366753120.09</v>
      </c>
      <c r="BB1622" s="12" t="e">
        <f t="shared" si="363"/>
        <v>#REF!</v>
      </c>
    </row>
    <row r="1623" spans="1:54">
      <c r="A1623" s="5" t="s">
        <v>3295</v>
      </c>
      <c r="B1623" s="5" t="s">
        <v>3296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364"/>
        <v>2011266023.71</v>
      </c>
      <c r="AF1623" s="9">
        <f t="shared" si="365"/>
        <v>2107096540.14</v>
      </c>
      <c r="AG1623" s="9">
        <f t="shared" si="366"/>
        <v>-12491196.7600001</v>
      </c>
      <c r="AH1623" s="9">
        <f t="shared" si="367"/>
        <v>-6799477.4800001</v>
      </c>
      <c r="AI1623" s="9">
        <f t="shared" si="368"/>
        <v>-8179835.4100001</v>
      </c>
      <c r="AJ1623" s="12" t="e">
        <f>#REF!-A1623</f>
        <v>#REF!</v>
      </c>
      <c r="AK1623" s="16"/>
      <c r="AL1623" s="9">
        <f t="shared" si="358"/>
        <v>82169795.28</v>
      </c>
      <c r="AM1623" s="16"/>
      <c r="AN1623" s="16"/>
      <c r="AO1623" s="16"/>
      <c r="AP1623" s="16"/>
      <c r="AQ1623" s="12" t="e">
        <f>#REF!+#REF!+#REF!</f>
        <v>#REF!</v>
      </c>
      <c r="AR1623" s="12">
        <f t="shared" si="355"/>
        <v>-6008853.19</v>
      </c>
      <c r="AS1623" s="12" t="e">
        <f>#REF!-AU1623+#REF!+#REF!</f>
        <v>#REF!</v>
      </c>
      <c r="AT1623" s="12" t="e">
        <f>AS1623-VLOOKUP(A1623,[1]选股结果!$A$2:$BJ$3005,48,FALSE)*0.08</f>
        <v>#REF!</v>
      </c>
      <c r="AU1623" s="12">
        <f t="shared" si="359"/>
        <v>1380357.93</v>
      </c>
      <c r="AV1623" s="12" t="e">
        <f>#REF!+S1623+H1623</f>
        <v>#REF!</v>
      </c>
      <c r="AW1623" s="12" t="e">
        <f t="shared" si="360"/>
        <v>#REF!</v>
      </c>
      <c r="AX1623" s="12" t="e">
        <f t="shared" si="361"/>
        <v>#REF!</v>
      </c>
      <c r="AY1623" s="12" t="e">
        <f t="shared" si="362"/>
        <v>#REF!</v>
      </c>
      <c r="AZ1623" s="12">
        <f t="shared" si="356"/>
        <v>-2068049205.92</v>
      </c>
      <c r="BA1623" s="12">
        <f t="shared" si="357"/>
        <v>-12491196.7600001</v>
      </c>
      <c r="BB1623" s="12" t="e">
        <f t="shared" si="363"/>
        <v>#REF!</v>
      </c>
    </row>
    <row r="1624" spans="1:54">
      <c r="A1624" s="5" t="s">
        <v>3297</v>
      </c>
      <c r="B1624" s="5" t="s">
        <v>3298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364"/>
        <v>2008822056.28</v>
      </c>
      <c r="AF1624" s="9">
        <f t="shared" si="365"/>
        <v>1714595932.52</v>
      </c>
      <c r="AG1624" s="9">
        <f t="shared" si="366"/>
        <v>276053575.2</v>
      </c>
      <c r="AH1624" s="9">
        <f t="shared" si="367"/>
        <v>286477029.32</v>
      </c>
      <c r="AI1624" s="9">
        <f t="shared" si="368"/>
        <v>253649787.34</v>
      </c>
      <c r="AJ1624" s="12" t="e">
        <f>#REF!-A1624</f>
        <v>#REF!</v>
      </c>
      <c r="AK1624" s="16"/>
      <c r="AL1624" s="9">
        <f t="shared" si="358"/>
        <v>143314182.58</v>
      </c>
      <c r="AM1624" s="16"/>
      <c r="AN1624" s="16"/>
      <c r="AO1624" s="16"/>
      <c r="AP1624" s="16"/>
      <c r="AQ1624" s="12" t="e">
        <f>#REF!+#REF!+#REF!</f>
        <v>#REF!</v>
      </c>
      <c r="AR1624" s="12">
        <f t="shared" si="355"/>
        <v>-11046100</v>
      </c>
      <c r="AS1624" s="12" t="e">
        <f>#REF!-AU1624+#REF!+#REF!</f>
        <v>#REF!</v>
      </c>
      <c r="AT1624" s="12" t="e">
        <f>AS1624-VLOOKUP(A1624,[1]选股结果!$A$2:$BJ$3005,48,FALSE)*0.08</f>
        <v>#REF!</v>
      </c>
      <c r="AU1624" s="12">
        <f t="shared" si="359"/>
        <v>32827241.98</v>
      </c>
      <c r="AV1624" s="12" t="e">
        <f>#REF!+S1624+H1624</f>
        <v>#REF!</v>
      </c>
      <c r="AW1624" s="12" t="e">
        <f t="shared" si="360"/>
        <v>#REF!</v>
      </c>
      <c r="AX1624" s="12" t="e">
        <f t="shared" si="361"/>
        <v>#REF!</v>
      </c>
      <c r="AY1624" s="12" t="e">
        <f t="shared" si="362"/>
        <v>#REF!</v>
      </c>
      <c r="AZ1624" s="12">
        <f t="shared" si="356"/>
        <v>-2036153024.19</v>
      </c>
      <c r="BA1624" s="12">
        <f t="shared" si="357"/>
        <v>276053575.2</v>
      </c>
      <c r="BB1624" s="12" t="e">
        <f t="shared" si="363"/>
        <v>#REF!</v>
      </c>
    </row>
    <row r="1625" spans="1:54">
      <c r="A1625" s="5" t="s">
        <v>3299</v>
      </c>
      <c r="B1625" s="5" t="s">
        <v>3300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364"/>
        <v>2005293983.49</v>
      </c>
      <c r="AF1625" s="9">
        <f t="shared" si="365"/>
        <v>1983928653.51</v>
      </c>
      <c r="AG1625" s="9">
        <f t="shared" si="366"/>
        <v>15567646.3799998</v>
      </c>
      <c r="AH1625" s="9">
        <f t="shared" si="367"/>
        <v>10537238.6299998</v>
      </c>
      <c r="AI1625" s="9">
        <f t="shared" si="368"/>
        <v>4003527.3499998</v>
      </c>
      <c r="AJ1625" s="12" t="e">
        <f>#REF!-A1625</f>
        <v>#REF!</v>
      </c>
      <c r="AK1625" s="16"/>
      <c r="AL1625" s="9">
        <f t="shared" si="358"/>
        <v>193156926.38</v>
      </c>
      <c r="AM1625" s="16"/>
      <c r="AN1625" s="16"/>
      <c r="AO1625" s="16"/>
      <c r="AP1625" s="16"/>
      <c r="AQ1625" s="12" t="e">
        <f>#REF!+#REF!+#REF!</f>
        <v>#REF!</v>
      </c>
      <c r="AR1625" s="12">
        <f t="shared" si="355"/>
        <v>-2130846.9</v>
      </c>
      <c r="AS1625" s="12" t="e">
        <f>#REF!-AU1625+#REF!+#REF!</f>
        <v>#REF!</v>
      </c>
      <c r="AT1625" s="12" t="e">
        <f>AS1625-VLOOKUP(A1625,[1]选股结果!$A$2:$BJ$3005,48,FALSE)*0.08</f>
        <v>#REF!</v>
      </c>
      <c r="AU1625" s="12">
        <f t="shared" si="359"/>
        <v>6533711.28</v>
      </c>
      <c r="AV1625" s="12" t="e">
        <f>#REF!+S1625+H1625</f>
        <v>#REF!</v>
      </c>
      <c r="AW1625" s="12" t="e">
        <f t="shared" si="360"/>
        <v>#REF!</v>
      </c>
      <c r="AX1625" s="12" t="e">
        <f t="shared" si="361"/>
        <v>#REF!</v>
      </c>
      <c r="AY1625" s="12" t="e">
        <f t="shared" si="362"/>
        <v>#REF!</v>
      </c>
      <c r="AZ1625" s="12">
        <f t="shared" si="356"/>
        <v>-2014637750.6</v>
      </c>
      <c r="BA1625" s="12">
        <f t="shared" si="357"/>
        <v>15567646.3799998</v>
      </c>
      <c r="BB1625" s="12" t="e">
        <f t="shared" si="363"/>
        <v>#REF!</v>
      </c>
    </row>
    <row r="1626" spans="1:54">
      <c r="A1626" s="5" t="s">
        <v>3301</v>
      </c>
      <c r="B1626" s="5" t="s">
        <v>3302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364"/>
        <v>2004596756.05</v>
      </c>
      <c r="AF1626" s="9">
        <f t="shared" si="365"/>
        <v>1789007738.37</v>
      </c>
      <c r="AG1626" s="9">
        <f t="shared" si="366"/>
        <v>214195565.76</v>
      </c>
      <c r="AH1626" s="9">
        <f t="shared" si="367"/>
        <v>214300747.55</v>
      </c>
      <c r="AI1626" s="9">
        <f t="shared" si="368"/>
        <v>187280524.38</v>
      </c>
      <c r="AJ1626" s="12" t="e">
        <f>#REF!-A1626</f>
        <v>#REF!</v>
      </c>
      <c r="AK1626" s="16"/>
      <c r="AL1626" s="9">
        <f t="shared" si="358"/>
        <v>376412035.8</v>
      </c>
      <c r="AM1626" s="16"/>
      <c r="AN1626" s="16"/>
      <c r="AO1626" s="16"/>
      <c r="AP1626" s="16"/>
      <c r="AQ1626" s="12" t="e">
        <f>#REF!+#REF!+#REF!</f>
        <v>#REF!</v>
      </c>
      <c r="AR1626" s="12">
        <f t="shared" si="355"/>
        <v>-461752.77</v>
      </c>
      <c r="AS1626" s="12" t="e">
        <f>#REF!-AU1626+#REF!+#REF!</f>
        <v>#REF!</v>
      </c>
      <c r="AT1626" s="12" t="e">
        <f>AS1626-VLOOKUP(A1626,[1]选股结果!$A$2:$BJ$3005,48,FALSE)*0.08</f>
        <v>#REF!</v>
      </c>
      <c r="AU1626" s="12">
        <f t="shared" si="359"/>
        <v>27020223.17</v>
      </c>
      <c r="AV1626" s="12" t="e">
        <f>#REF!+S1626+H1626</f>
        <v>#REF!</v>
      </c>
      <c r="AW1626" s="12" t="e">
        <f t="shared" si="360"/>
        <v>#REF!</v>
      </c>
      <c r="AX1626" s="12" t="e">
        <f t="shared" si="361"/>
        <v>#REF!</v>
      </c>
      <c r="AY1626" s="12" t="e">
        <f t="shared" si="362"/>
        <v>#REF!</v>
      </c>
      <c r="AZ1626" s="12">
        <f t="shared" si="356"/>
        <v>-2039744853.06</v>
      </c>
      <c r="BA1626" s="12">
        <f t="shared" si="357"/>
        <v>214195565.76</v>
      </c>
      <c r="BB1626" s="12" t="e">
        <f t="shared" si="363"/>
        <v>#REF!</v>
      </c>
    </row>
    <row r="1627" spans="1:54">
      <c r="A1627" s="5" t="s">
        <v>3303</v>
      </c>
      <c r="B1627" s="5" t="s">
        <v>3304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364"/>
        <v>2004445367.92</v>
      </c>
      <c r="AF1627" s="9">
        <f t="shared" si="365"/>
        <v>2097259486.07</v>
      </c>
      <c r="AG1627" s="9">
        <f t="shared" si="366"/>
        <v>-136205567.65</v>
      </c>
      <c r="AH1627" s="9">
        <f t="shared" si="367"/>
        <v>-124732358.23</v>
      </c>
      <c r="AI1627" s="9">
        <f t="shared" si="368"/>
        <v>-104270197.75</v>
      </c>
      <c r="AJ1627" s="12" t="e">
        <f>#REF!-A1627</f>
        <v>#REF!</v>
      </c>
      <c r="AK1627" s="16"/>
      <c r="AL1627" s="9">
        <f t="shared" si="358"/>
        <v>552743798.59</v>
      </c>
      <c r="AM1627" s="16"/>
      <c r="AN1627" s="16"/>
      <c r="AO1627" s="16"/>
      <c r="AP1627" s="16"/>
      <c r="AQ1627" s="12" t="e">
        <f>#REF!+#REF!+#REF!</f>
        <v>#REF!</v>
      </c>
      <c r="AR1627" s="12">
        <f t="shared" si="355"/>
        <v>-16000294.59</v>
      </c>
      <c r="AS1627" s="12" t="e">
        <f>#REF!-AU1627+#REF!+#REF!</f>
        <v>#REF!</v>
      </c>
      <c r="AT1627" s="12" t="e">
        <f>AS1627-VLOOKUP(A1627,[1]选股结果!$A$2:$BJ$3005,48,FALSE)*0.08</f>
        <v>#REF!</v>
      </c>
      <c r="AU1627" s="12">
        <f t="shared" si="359"/>
        <v>-20462160.48</v>
      </c>
      <c r="AV1627" s="12" t="e">
        <f>#REF!+S1627+H1627</f>
        <v>#REF!</v>
      </c>
      <c r="AW1627" s="12" t="e">
        <f t="shared" si="360"/>
        <v>#REF!</v>
      </c>
      <c r="AX1627" s="12" t="e">
        <f t="shared" si="361"/>
        <v>#REF!</v>
      </c>
      <c r="AY1627" s="12" t="e">
        <f t="shared" si="362"/>
        <v>#REF!</v>
      </c>
      <c r="AZ1627" s="12">
        <f t="shared" si="356"/>
        <v>-2052863635.44</v>
      </c>
      <c r="BA1627" s="12">
        <f t="shared" si="357"/>
        <v>-136205567.65</v>
      </c>
      <c r="BB1627" s="12" t="e">
        <f t="shared" si="363"/>
        <v>#REF!</v>
      </c>
    </row>
    <row r="1628" spans="1:54">
      <c r="A1628" s="5" t="s">
        <v>3305</v>
      </c>
      <c r="B1628" s="5" t="s">
        <v>3306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364"/>
        <v>2003660924.91</v>
      </c>
      <c r="AF1628" s="9">
        <f t="shared" si="365"/>
        <v>1650945204.4</v>
      </c>
      <c r="AG1628" s="9">
        <f t="shared" si="366"/>
        <v>351075879.07</v>
      </c>
      <c r="AH1628" s="9">
        <f t="shared" si="367"/>
        <v>349686135.95</v>
      </c>
      <c r="AI1628" s="9">
        <f t="shared" si="368"/>
        <v>292466059.5</v>
      </c>
      <c r="AJ1628" s="12" t="e">
        <f>#REF!-A1628</f>
        <v>#REF!</v>
      </c>
      <c r="AK1628" s="16"/>
      <c r="AL1628" s="9">
        <f t="shared" si="358"/>
        <v>88405438.11</v>
      </c>
      <c r="AM1628" s="16"/>
      <c r="AN1628" s="16"/>
      <c r="AO1628" s="16"/>
      <c r="AP1628" s="16"/>
      <c r="AQ1628" s="12" t="e">
        <f>#REF!+#REF!+#REF!</f>
        <v>#REF!</v>
      </c>
      <c r="AR1628" s="12">
        <f t="shared" si="355"/>
        <v>-611223.81</v>
      </c>
      <c r="AS1628" s="12" t="e">
        <f>#REF!-AU1628+#REF!+#REF!</f>
        <v>#REF!</v>
      </c>
      <c r="AT1628" s="12" t="e">
        <f>AS1628-VLOOKUP(A1628,[1]选股结果!$A$2:$BJ$3005,48,FALSE)*0.08</f>
        <v>#REF!</v>
      </c>
      <c r="AU1628" s="12">
        <f t="shared" si="359"/>
        <v>57220076.45</v>
      </c>
      <c r="AV1628" s="12" t="e">
        <f>#REF!+S1628+H1628</f>
        <v>#REF!</v>
      </c>
      <c r="AW1628" s="12" t="e">
        <f t="shared" si="360"/>
        <v>#REF!</v>
      </c>
      <c r="AX1628" s="12" t="e">
        <f t="shared" si="361"/>
        <v>#REF!</v>
      </c>
      <c r="AY1628" s="12" t="e">
        <f t="shared" si="362"/>
        <v>#REF!</v>
      </c>
      <c r="AZ1628" s="12">
        <f t="shared" si="356"/>
        <v>-2057073432.87</v>
      </c>
      <c r="BA1628" s="12">
        <f t="shared" si="357"/>
        <v>351075879.07</v>
      </c>
      <c r="BB1628" s="12" t="e">
        <f t="shared" si="363"/>
        <v>#REF!</v>
      </c>
    </row>
    <row r="1629" spans="1:54">
      <c r="A1629" s="5" t="s">
        <v>3307</v>
      </c>
      <c r="B1629" s="5" t="s">
        <v>3308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364"/>
        <v>2002816825.42</v>
      </c>
      <c r="AF1629" s="9">
        <f t="shared" si="365"/>
        <v>1741674572.16</v>
      </c>
      <c r="AG1629" s="9">
        <f t="shared" si="366"/>
        <v>240572115.14</v>
      </c>
      <c r="AH1629" s="9">
        <f t="shared" si="367"/>
        <v>240685256.69</v>
      </c>
      <c r="AI1629" s="9">
        <f t="shared" si="368"/>
        <v>204416972.32</v>
      </c>
      <c r="AJ1629" s="12" t="e">
        <f>#REF!-A1629</f>
        <v>#REF!</v>
      </c>
      <c r="AK1629" s="16"/>
      <c r="AL1629" s="9">
        <f t="shared" si="358"/>
        <v>68564832.19</v>
      </c>
      <c r="AM1629" s="16"/>
      <c r="AN1629" s="16"/>
      <c r="AO1629" s="16"/>
      <c r="AP1629" s="16"/>
      <c r="AQ1629" s="12" t="e">
        <f>#REF!+#REF!+#REF!</f>
        <v>#REF!</v>
      </c>
      <c r="AR1629" s="12">
        <f t="shared" si="355"/>
        <v>-668906.72</v>
      </c>
      <c r="AS1629" s="12" t="e">
        <f>#REF!-AU1629+#REF!+#REF!</f>
        <v>#REF!</v>
      </c>
      <c r="AT1629" s="12" t="e">
        <f>AS1629-VLOOKUP(A1629,[1]选股结果!$A$2:$BJ$3005,48,FALSE)*0.08</f>
        <v>#REF!</v>
      </c>
      <c r="AU1629" s="12">
        <f t="shared" si="359"/>
        <v>36268284.37</v>
      </c>
      <c r="AV1629" s="12" t="e">
        <f>#REF!+S1629+H1629</f>
        <v>#REF!</v>
      </c>
      <c r="AW1629" s="12" t="e">
        <f t="shared" si="360"/>
        <v>#REF!</v>
      </c>
      <c r="AX1629" s="12" t="e">
        <f t="shared" si="361"/>
        <v>#REF!</v>
      </c>
      <c r="AY1629" s="12" t="e">
        <f t="shared" si="362"/>
        <v>#REF!</v>
      </c>
      <c r="AZ1629" s="12">
        <f t="shared" si="356"/>
        <v>-2056098853.28</v>
      </c>
      <c r="BA1629" s="12">
        <f t="shared" si="357"/>
        <v>240572115.14</v>
      </c>
      <c r="BB1629" s="12" t="e">
        <f t="shared" si="363"/>
        <v>#REF!</v>
      </c>
    </row>
    <row r="1630" spans="1:54">
      <c r="A1630" s="5" t="s">
        <v>3309</v>
      </c>
      <c r="B1630" s="5" t="s">
        <v>3310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364"/>
        <v>1999045322.99</v>
      </c>
      <c r="AF1630" s="9">
        <f t="shared" si="365"/>
        <v>1834727142.7</v>
      </c>
      <c r="AG1630" s="9">
        <f t="shared" si="366"/>
        <v>169405987.05</v>
      </c>
      <c r="AH1630" s="9">
        <f t="shared" si="367"/>
        <v>171881452.11</v>
      </c>
      <c r="AI1630" s="9">
        <f t="shared" si="368"/>
        <v>150595194.57</v>
      </c>
      <c r="AJ1630" s="12" t="e">
        <f>#REF!-A1630</f>
        <v>#REF!</v>
      </c>
      <c r="AK1630" s="16"/>
      <c r="AL1630" s="9">
        <f t="shared" si="358"/>
        <v>111039788.89</v>
      </c>
      <c r="AM1630" s="16"/>
      <c r="AN1630" s="16"/>
      <c r="AO1630" s="16"/>
      <c r="AP1630" s="16"/>
      <c r="AQ1630" s="12" t="e">
        <f>#REF!+#REF!+#REF!</f>
        <v>#REF!</v>
      </c>
      <c r="AR1630" s="12">
        <f t="shared" si="355"/>
        <v>-2914785.06</v>
      </c>
      <c r="AS1630" s="12" t="e">
        <f>#REF!-AU1630+#REF!+#REF!</f>
        <v>#REF!</v>
      </c>
      <c r="AT1630" s="12" t="e">
        <f>AS1630-VLOOKUP(A1630,[1]选股结果!$A$2:$BJ$3005,48,FALSE)*0.08</f>
        <v>#REF!</v>
      </c>
      <c r="AU1630" s="12">
        <f t="shared" si="359"/>
        <v>21286257.54</v>
      </c>
      <c r="AV1630" s="12" t="e">
        <f>#REF!+S1630+H1630</f>
        <v>#REF!</v>
      </c>
      <c r="AW1630" s="12" t="e">
        <f t="shared" si="360"/>
        <v>#REF!</v>
      </c>
      <c r="AX1630" s="12" t="e">
        <f t="shared" si="361"/>
        <v>#REF!</v>
      </c>
      <c r="AY1630" s="12" t="e">
        <f t="shared" si="362"/>
        <v>#REF!</v>
      </c>
      <c r="AZ1630" s="12">
        <f t="shared" si="356"/>
        <v>-2018404959.91</v>
      </c>
      <c r="BA1630" s="12">
        <f t="shared" si="357"/>
        <v>169405987.05</v>
      </c>
      <c r="BB1630" s="12" t="e">
        <f t="shared" si="363"/>
        <v>#REF!</v>
      </c>
    </row>
    <row r="1631" spans="1:54">
      <c r="A1631" s="5" t="s">
        <v>3311</v>
      </c>
      <c r="B1631" s="5" t="s">
        <v>3312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364"/>
        <v>1997469488.18</v>
      </c>
      <c r="AF1631" s="9">
        <f t="shared" si="365"/>
        <v>1773001130.88</v>
      </c>
      <c r="AG1631" s="9">
        <f t="shared" si="366"/>
        <v>234069278.45</v>
      </c>
      <c r="AH1631" s="9">
        <f t="shared" si="367"/>
        <v>234028475.5</v>
      </c>
      <c r="AI1631" s="9">
        <f t="shared" si="368"/>
        <v>196512942.94</v>
      </c>
      <c r="AJ1631" s="12" t="e">
        <f>#REF!-A1631</f>
        <v>#REF!</v>
      </c>
      <c r="AK1631" s="16"/>
      <c r="AL1631" s="9">
        <f t="shared" si="358"/>
        <v>257734713.53</v>
      </c>
      <c r="AM1631" s="16"/>
      <c r="AN1631" s="16"/>
      <c r="AO1631" s="16"/>
      <c r="AP1631" s="16"/>
      <c r="AQ1631" s="12" t="e">
        <f>#REF!+#REF!+#REF!</f>
        <v>#REF!</v>
      </c>
      <c r="AR1631" s="12">
        <f t="shared" si="355"/>
        <v>-1034028.56</v>
      </c>
      <c r="AS1631" s="12" t="e">
        <f>#REF!-AU1631+#REF!+#REF!</f>
        <v>#REF!</v>
      </c>
      <c r="AT1631" s="12" t="e">
        <f>AS1631-VLOOKUP(A1631,[1]选股结果!$A$2:$BJ$3005,48,FALSE)*0.08</f>
        <v>#REF!</v>
      </c>
      <c r="AU1631" s="12">
        <f t="shared" si="359"/>
        <v>37515532.56</v>
      </c>
      <c r="AV1631" s="12" t="e">
        <f>#REF!+S1631+H1631</f>
        <v>#REF!</v>
      </c>
      <c r="AW1631" s="12" t="e">
        <f t="shared" si="360"/>
        <v>#REF!</v>
      </c>
      <c r="AX1631" s="12" t="e">
        <f t="shared" si="361"/>
        <v>#REF!</v>
      </c>
      <c r="AY1631" s="12" t="e">
        <f t="shared" si="362"/>
        <v>#REF!</v>
      </c>
      <c r="AZ1631" s="12">
        <f t="shared" si="356"/>
        <v>-2021483848.86</v>
      </c>
      <c r="BA1631" s="12">
        <f t="shared" si="357"/>
        <v>234069278.45</v>
      </c>
      <c r="BB1631" s="12" t="e">
        <f t="shared" si="363"/>
        <v>#REF!</v>
      </c>
    </row>
    <row r="1632" spans="1:54">
      <c r="A1632" s="5" t="s">
        <v>3313</v>
      </c>
      <c r="B1632" s="5" t="s">
        <v>3314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364"/>
        <v>1996519171.76</v>
      </c>
      <c r="AF1632" s="9">
        <f t="shared" si="365"/>
        <v>1930103888.26</v>
      </c>
      <c r="AG1632" s="9">
        <f t="shared" si="366"/>
        <v>73453965.34</v>
      </c>
      <c r="AH1632" s="9">
        <f t="shared" si="367"/>
        <v>72150590</v>
      </c>
      <c r="AI1632" s="9">
        <f t="shared" si="368"/>
        <v>41855848.39</v>
      </c>
      <c r="AJ1632" s="12" t="e">
        <f>#REF!-A1632</f>
        <v>#REF!</v>
      </c>
      <c r="AK1632" s="16"/>
      <c r="AL1632" s="9">
        <f t="shared" si="358"/>
        <v>295338987.58</v>
      </c>
      <c r="AM1632" s="16"/>
      <c r="AN1632" s="16"/>
      <c r="AO1632" s="16"/>
      <c r="AP1632" s="16"/>
      <c r="AQ1632" s="12" t="e">
        <f>#REF!+#REF!+#REF!</f>
        <v>#REF!</v>
      </c>
      <c r="AR1632" s="12">
        <f t="shared" si="355"/>
        <v>-2460471.94</v>
      </c>
      <c r="AS1632" s="12" t="e">
        <f>#REF!-AU1632+#REF!+#REF!</f>
        <v>#REF!</v>
      </c>
      <c r="AT1632" s="12" t="e">
        <f>AS1632-VLOOKUP(A1632,[1]选股结果!$A$2:$BJ$3005,48,FALSE)*0.08</f>
        <v>#REF!</v>
      </c>
      <c r="AU1632" s="12">
        <f t="shared" si="359"/>
        <v>30294741.61</v>
      </c>
      <c r="AV1632" s="12" t="e">
        <f>#REF!+S1632+H1632</f>
        <v>#REF!</v>
      </c>
      <c r="AW1632" s="12" t="e">
        <f t="shared" si="360"/>
        <v>#REF!</v>
      </c>
      <c r="AX1632" s="12" t="e">
        <f t="shared" si="361"/>
        <v>#REF!</v>
      </c>
      <c r="AY1632" s="12" t="e">
        <f t="shared" si="362"/>
        <v>#REF!</v>
      </c>
      <c r="AZ1632" s="12">
        <f t="shared" si="356"/>
        <v>-2089611080.51</v>
      </c>
      <c r="BA1632" s="12">
        <f t="shared" si="357"/>
        <v>73453965.34</v>
      </c>
      <c r="BB1632" s="12" t="e">
        <f t="shared" si="363"/>
        <v>#REF!</v>
      </c>
    </row>
    <row r="1633" spans="1:54">
      <c r="A1633" s="5" t="s">
        <v>3315</v>
      </c>
      <c r="B1633" s="5" t="s">
        <v>3316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364"/>
        <v>1995524308.6</v>
      </c>
      <c r="AF1633" s="9">
        <f t="shared" si="365"/>
        <v>1764198183.76</v>
      </c>
      <c r="AG1633" s="9">
        <f t="shared" si="366"/>
        <v>242589768.33</v>
      </c>
      <c r="AH1633" s="9">
        <f t="shared" si="367"/>
        <v>238513273.06</v>
      </c>
      <c r="AI1633" s="9">
        <f t="shared" si="368"/>
        <v>205845028.03</v>
      </c>
      <c r="AJ1633" s="12" t="e">
        <f>#REF!-A1633</f>
        <v>#REF!</v>
      </c>
      <c r="AK1633" s="16"/>
      <c r="AL1633" s="9">
        <f t="shared" si="358"/>
        <v>155880534.12</v>
      </c>
      <c r="AM1633" s="16"/>
      <c r="AN1633" s="16"/>
      <c r="AO1633" s="16"/>
      <c r="AP1633" s="16"/>
      <c r="AQ1633" s="12" t="e">
        <f>#REF!+#REF!+#REF!</f>
        <v>#REF!</v>
      </c>
      <c r="AR1633" s="12">
        <f t="shared" si="355"/>
        <v>-1394527.1</v>
      </c>
      <c r="AS1633" s="12" t="e">
        <f>#REF!-AU1633+#REF!+#REF!</f>
        <v>#REF!</v>
      </c>
      <c r="AT1633" s="12" t="e">
        <f>AS1633-VLOOKUP(A1633,[1]选股结果!$A$2:$BJ$3005,48,FALSE)*0.08</f>
        <v>#REF!</v>
      </c>
      <c r="AU1633" s="12">
        <f t="shared" si="359"/>
        <v>32668245.03</v>
      </c>
      <c r="AV1633" s="12" t="e">
        <f>#REF!+S1633+H1633</f>
        <v>#REF!</v>
      </c>
      <c r="AW1633" s="12" t="e">
        <f t="shared" si="360"/>
        <v>#REF!</v>
      </c>
      <c r="AX1633" s="12" t="e">
        <f t="shared" si="361"/>
        <v>#REF!</v>
      </c>
      <c r="AY1633" s="12" t="e">
        <f t="shared" si="362"/>
        <v>#REF!</v>
      </c>
      <c r="AZ1633" s="12">
        <f t="shared" si="356"/>
        <v>-2009507167.12</v>
      </c>
      <c r="BA1633" s="12">
        <f t="shared" si="357"/>
        <v>242589768.33</v>
      </c>
      <c r="BB1633" s="12" t="e">
        <f t="shared" si="363"/>
        <v>#REF!</v>
      </c>
    </row>
    <row r="1634" spans="1:54">
      <c r="A1634" s="5" t="s">
        <v>3317</v>
      </c>
      <c r="B1634" s="5" t="s">
        <v>3318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364"/>
        <v>1994188415.08</v>
      </c>
      <c r="AF1634" s="9">
        <f t="shared" si="365"/>
        <v>1926731300.86</v>
      </c>
      <c r="AG1634" s="9">
        <f t="shared" si="366"/>
        <v>49164259.2800003</v>
      </c>
      <c r="AH1634" s="9">
        <f t="shared" si="367"/>
        <v>45716688.7600003</v>
      </c>
      <c r="AI1634" s="9">
        <f t="shared" si="368"/>
        <v>44445419.3700003</v>
      </c>
      <c r="AJ1634" s="12" t="e">
        <f>#REF!-A1634</f>
        <v>#REF!</v>
      </c>
      <c r="AK1634" s="16"/>
      <c r="AL1634" s="9">
        <f t="shared" si="358"/>
        <v>481257717.05</v>
      </c>
      <c r="AM1634" s="16"/>
      <c r="AN1634" s="16"/>
      <c r="AO1634" s="16"/>
      <c r="AP1634" s="16"/>
      <c r="AQ1634" s="12" t="e">
        <f>#REF!+#REF!+#REF!</f>
        <v>#REF!</v>
      </c>
      <c r="AR1634" s="12">
        <f t="shared" si="355"/>
        <v>-2233232.49</v>
      </c>
      <c r="AS1634" s="12" t="e">
        <f>#REF!-AU1634+#REF!+#REF!</f>
        <v>#REF!</v>
      </c>
      <c r="AT1634" s="12" t="e">
        <f>AS1634-VLOOKUP(A1634,[1]选股结果!$A$2:$BJ$3005,48,FALSE)*0.08</f>
        <v>#REF!</v>
      </c>
      <c r="AU1634" s="12">
        <f t="shared" si="359"/>
        <v>1271269.39</v>
      </c>
      <c r="AV1634" s="12" t="e">
        <f>#REF!+S1634+H1634</f>
        <v>#REF!</v>
      </c>
      <c r="AW1634" s="12" t="e">
        <f t="shared" si="360"/>
        <v>#REF!</v>
      </c>
      <c r="AX1634" s="12" t="e">
        <f t="shared" si="361"/>
        <v>#REF!</v>
      </c>
      <c r="AY1634" s="12" t="e">
        <f t="shared" si="362"/>
        <v>#REF!</v>
      </c>
      <c r="AZ1634" s="12">
        <f t="shared" si="356"/>
        <v>-2067675193.11</v>
      </c>
      <c r="BA1634" s="12">
        <f t="shared" si="357"/>
        <v>49164259.2800003</v>
      </c>
      <c r="BB1634" s="12" t="e">
        <f t="shared" si="363"/>
        <v>#REF!</v>
      </c>
    </row>
    <row r="1635" spans="1:54">
      <c r="A1635" s="5" t="s">
        <v>3319</v>
      </c>
      <c r="B1635" s="5" t="s">
        <v>3320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364"/>
        <v>1989361790.29</v>
      </c>
      <c r="AF1635" s="9">
        <f t="shared" si="365"/>
        <v>1614149462.02</v>
      </c>
      <c r="AG1635" s="9">
        <f t="shared" si="366"/>
        <v>394942645.43</v>
      </c>
      <c r="AH1635" s="9">
        <f t="shared" si="367"/>
        <v>408491288.61</v>
      </c>
      <c r="AI1635" s="9">
        <f t="shared" si="368"/>
        <v>315305602.99</v>
      </c>
      <c r="AJ1635" s="12" t="e">
        <f>#REF!-A1635</f>
        <v>#REF!</v>
      </c>
      <c r="AK1635" s="16"/>
      <c r="AL1635" s="9">
        <f t="shared" si="358"/>
        <v>671103221.9</v>
      </c>
      <c r="AM1635" s="16"/>
      <c r="AN1635" s="16"/>
      <c r="AO1635" s="16"/>
      <c r="AP1635" s="16"/>
      <c r="AQ1635" s="12" t="e">
        <f>#REF!+#REF!+#REF!</f>
        <v>#REF!</v>
      </c>
      <c r="AR1635" s="12">
        <f t="shared" si="355"/>
        <v>-15546782.21</v>
      </c>
      <c r="AS1635" s="12" t="e">
        <f>#REF!-AU1635+#REF!+#REF!</f>
        <v>#REF!</v>
      </c>
      <c r="AT1635" s="12" t="e">
        <f>AS1635-VLOOKUP(A1635,[1]选股结果!$A$2:$BJ$3005,48,FALSE)*0.08</f>
        <v>#REF!</v>
      </c>
      <c r="AU1635" s="12">
        <f t="shared" si="359"/>
        <v>93185685.62</v>
      </c>
      <c r="AV1635" s="12" t="e">
        <f>#REF!+S1635+H1635</f>
        <v>#REF!</v>
      </c>
      <c r="AW1635" s="12" t="e">
        <f t="shared" si="360"/>
        <v>#REF!</v>
      </c>
      <c r="AX1635" s="12" t="e">
        <f t="shared" si="361"/>
        <v>#REF!</v>
      </c>
      <c r="AY1635" s="12" t="e">
        <f t="shared" si="362"/>
        <v>#REF!</v>
      </c>
      <c r="AZ1635" s="12">
        <f t="shared" si="356"/>
        <v>-2088182785.5</v>
      </c>
      <c r="BA1635" s="12">
        <f t="shared" si="357"/>
        <v>394942645.43</v>
      </c>
      <c r="BB1635" s="12" t="e">
        <f t="shared" si="363"/>
        <v>#REF!</v>
      </c>
    </row>
    <row r="1636" spans="1:54">
      <c r="A1636" s="5" t="s">
        <v>3321</v>
      </c>
      <c r="B1636" s="5" t="s">
        <v>3322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364"/>
        <v>1988808460.37</v>
      </c>
      <c r="AF1636" s="9">
        <f t="shared" si="365"/>
        <v>1569765915.49</v>
      </c>
      <c r="AG1636" s="9">
        <f t="shared" si="366"/>
        <v>387407279.6</v>
      </c>
      <c r="AH1636" s="9">
        <f t="shared" si="367"/>
        <v>388898179.46</v>
      </c>
      <c r="AI1636" s="9">
        <f t="shared" si="368"/>
        <v>288749499.78</v>
      </c>
      <c r="AJ1636" s="12" t="e">
        <f>#REF!-A1636</f>
        <v>#REF!</v>
      </c>
      <c r="AK1636" s="16"/>
      <c r="AL1636" s="9">
        <f t="shared" si="358"/>
        <v>938545950.34</v>
      </c>
      <c r="AM1636" s="16"/>
      <c r="AN1636" s="16"/>
      <c r="AO1636" s="16"/>
      <c r="AP1636" s="16"/>
      <c r="AQ1636" s="12" t="e">
        <f>#REF!+#REF!+#REF!</f>
        <v>#REF!</v>
      </c>
      <c r="AR1636" s="12">
        <f t="shared" si="355"/>
        <v>-1995839.95</v>
      </c>
      <c r="AS1636" s="12" t="e">
        <f>#REF!-AU1636+#REF!+#REF!</f>
        <v>#REF!</v>
      </c>
      <c r="AT1636" s="12" t="e">
        <f>AS1636-VLOOKUP(A1636,[1]选股结果!$A$2:$BJ$3005,48,FALSE)*0.08</f>
        <v>#REF!</v>
      </c>
      <c r="AU1636" s="12">
        <f t="shared" si="359"/>
        <v>100148679.68</v>
      </c>
      <c r="AV1636" s="12" t="e">
        <f>#REF!+S1636+H1636</f>
        <v>#REF!</v>
      </c>
      <c r="AW1636" s="12" t="e">
        <f t="shared" si="360"/>
        <v>#REF!</v>
      </c>
      <c r="AX1636" s="12" t="e">
        <f t="shared" si="361"/>
        <v>#REF!</v>
      </c>
      <c r="AY1636" s="12" t="e">
        <f t="shared" si="362"/>
        <v>#REF!</v>
      </c>
      <c r="AZ1636" s="12">
        <f t="shared" si="356"/>
        <v>-2060596547.9</v>
      </c>
      <c r="BA1636" s="12">
        <f t="shared" si="357"/>
        <v>387407279.6</v>
      </c>
      <c r="BB1636" s="12" t="e">
        <f t="shared" si="363"/>
        <v>#REF!</v>
      </c>
    </row>
    <row r="1637" spans="1:54">
      <c r="A1637" s="5" t="s">
        <v>3323</v>
      </c>
      <c r="B1637" s="5" t="s">
        <v>3324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364"/>
        <v>1986449638.03</v>
      </c>
      <c r="AF1637" s="9">
        <f t="shared" si="365"/>
        <v>1976724905.84</v>
      </c>
      <c r="AG1637" s="9">
        <f t="shared" si="366"/>
        <v>57416577.9699998</v>
      </c>
      <c r="AH1637" s="9">
        <f t="shared" si="367"/>
        <v>64225174.9799998</v>
      </c>
      <c r="AI1637" s="9">
        <f t="shared" si="368"/>
        <v>50443493.4099998</v>
      </c>
      <c r="AJ1637" s="12" t="e">
        <f>#REF!-A1637</f>
        <v>#REF!</v>
      </c>
      <c r="AK1637" s="16"/>
      <c r="AL1637" s="9">
        <f t="shared" si="358"/>
        <v>106408199.11</v>
      </c>
      <c r="AM1637" s="16"/>
      <c r="AN1637" s="16"/>
      <c r="AO1637" s="16"/>
      <c r="AP1637" s="16"/>
      <c r="AQ1637" s="12" t="e">
        <f>#REF!+#REF!+#REF!</f>
        <v>#REF!</v>
      </c>
      <c r="AR1637" s="12">
        <f t="shared" si="355"/>
        <v>-8226153.23</v>
      </c>
      <c r="AS1637" s="12" t="e">
        <f>#REF!-AU1637+#REF!+#REF!</f>
        <v>#REF!</v>
      </c>
      <c r="AT1637" s="12" t="e">
        <f>AS1637-VLOOKUP(A1637,[1]选股结果!$A$2:$BJ$3005,48,FALSE)*0.08</f>
        <v>#REF!</v>
      </c>
      <c r="AU1637" s="12">
        <f t="shared" si="359"/>
        <v>13781681.57</v>
      </c>
      <c r="AV1637" s="12" t="e">
        <f>#REF!+S1637+H1637</f>
        <v>#REF!</v>
      </c>
      <c r="AW1637" s="12" t="e">
        <f t="shared" si="360"/>
        <v>#REF!</v>
      </c>
      <c r="AX1637" s="12" t="e">
        <f t="shared" si="361"/>
        <v>#REF!</v>
      </c>
      <c r="AY1637" s="12" t="e">
        <f t="shared" si="362"/>
        <v>#REF!</v>
      </c>
      <c r="AZ1637" s="12">
        <f t="shared" si="356"/>
        <v>-1982229800.43</v>
      </c>
      <c r="BA1637" s="12">
        <f t="shared" si="357"/>
        <v>57416577.9699998</v>
      </c>
      <c r="BB1637" s="12" t="e">
        <f t="shared" si="363"/>
        <v>#REF!</v>
      </c>
    </row>
    <row r="1638" spans="1:54">
      <c r="A1638" s="5" t="s">
        <v>3325</v>
      </c>
      <c r="B1638" s="5" t="s">
        <v>3326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364"/>
        <v>1986270927.48</v>
      </c>
      <c r="AF1638" s="9">
        <f t="shared" si="365"/>
        <v>1989877479.16</v>
      </c>
      <c r="AG1638" s="9">
        <f t="shared" si="366"/>
        <v>139075601.61</v>
      </c>
      <c r="AH1638" s="9">
        <f t="shared" si="367"/>
        <v>138224265.63</v>
      </c>
      <c r="AI1638" s="9">
        <f t="shared" si="368"/>
        <v>84518922.91</v>
      </c>
      <c r="AJ1638" s="12" t="e">
        <f>#REF!-A1638</f>
        <v>#REF!</v>
      </c>
      <c r="AK1638" s="16"/>
      <c r="AL1638" s="9">
        <f t="shared" si="358"/>
        <v>119664662.3</v>
      </c>
      <c r="AM1638" s="16"/>
      <c r="AN1638" s="16"/>
      <c r="AO1638" s="16"/>
      <c r="AP1638" s="16"/>
      <c r="AQ1638" s="12" t="e">
        <f>#REF!+#REF!+#REF!</f>
        <v>#REF!</v>
      </c>
      <c r="AR1638" s="12">
        <f t="shared" si="355"/>
        <v>-66580.17</v>
      </c>
      <c r="AS1638" s="12" t="e">
        <f>#REF!-AU1638+#REF!+#REF!</f>
        <v>#REF!</v>
      </c>
      <c r="AT1638" s="12" t="e">
        <f>AS1638-VLOOKUP(A1638,[1]选股结果!$A$2:$BJ$3005,48,FALSE)*0.08</f>
        <v>#REF!</v>
      </c>
      <c r="AU1638" s="12">
        <f t="shared" si="359"/>
        <v>53705342.72</v>
      </c>
      <c r="AV1638" s="12" t="e">
        <f>#REF!+S1638+H1638</f>
        <v>#REF!</v>
      </c>
      <c r="AW1638" s="12" t="e">
        <f t="shared" si="360"/>
        <v>#REF!</v>
      </c>
      <c r="AX1638" s="12" t="e">
        <f t="shared" si="361"/>
        <v>#REF!</v>
      </c>
      <c r="AY1638" s="12" t="e">
        <f t="shared" si="362"/>
        <v>#REF!</v>
      </c>
      <c r="AZ1638" s="12">
        <f t="shared" si="356"/>
        <v>-2162564503.79</v>
      </c>
      <c r="BA1638" s="12">
        <f t="shared" si="357"/>
        <v>139075601.61</v>
      </c>
      <c r="BB1638" s="12" t="e">
        <f t="shared" si="363"/>
        <v>#REF!</v>
      </c>
    </row>
    <row r="1639" spans="1:54">
      <c r="A1639" s="5" t="s">
        <v>3327</v>
      </c>
      <c r="B1639" s="5" t="s">
        <v>3328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364"/>
        <v>1981354126.38</v>
      </c>
      <c r="AF1639" s="9">
        <f t="shared" si="365"/>
        <v>1942537176.98</v>
      </c>
      <c r="AG1639" s="9">
        <f t="shared" si="366"/>
        <v>127935907.77</v>
      </c>
      <c r="AH1639" s="9">
        <f t="shared" si="367"/>
        <v>128723018.36</v>
      </c>
      <c r="AI1639" s="9">
        <f t="shared" si="368"/>
        <v>105017745.82</v>
      </c>
      <c r="AJ1639" s="12" t="e">
        <f>#REF!-A1639</f>
        <v>#REF!</v>
      </c>
      <c r="AK1639" s="16"/>
      <c r="AL1639" s="9">
        <f t="shared" si="358"/>
        <v>182454188.86</v>
      </c>
      <c r="AM1639" s="16"/>
      <c r="AN1639" s="16"/>
      <c r="AO1639" s="16"/>
      <c r="AP1639" s="16"/>
      <c r="AQ1639" s="12" t="e">
        <f>#REF!+#REF!+#REF!</f>
        <v>#REF!</v>
      </c>
      <c r="AR1639" s="12">
        <f t="shared" si="355"/>
        <v>-1268521.68</v>
      </c>
      <c r="AS1639" s="12" t="e">
        <f>#REF!-AU1639+#REF!+#REF!</f>
        <v>#REF!</v>
      </c>
      <c r="AT1639" s="12" t="e">
        <f>AS1639-VLOOKUP(A1639,[1]选股结果!$A$2:$BJ$3005,48,FALSE)*0.08</f>
        <v>#REF!</v>
      </c>
      <c r="AU1639" s="12">
        <f t="shared" si="359"/>
        <v>23705272.54</v>
      </c>
      <c r="AV1639" s="12" t="e">
        <f>#REF!+S1639+H1639</f>
        <v>#REF!</v>
      </c>
      <c r="AW1639" s="12" t="e">
        <f t="shared" si="360"/>
        <v>#REF!</v>
      </c>
      <c r="AX1639" s="12" t="e">
        <f t="shared" si="361"/>
        <v>#REF!</v>
      </c>
      <c r="AY1639" s="12" t="e">
        <f t="shared" si="362"/>
        <v>#REF!</v>
      </c>
      <c r="AZ1639" s="12">
        <f t="shared" si="356"/>
        <v>-1998033393.45</v>
      </c>
      <c r="BA1639" s="12">
        <f t="shared" si="357"/>
        <v>127935907.77</v>
      </c>
      <c r="BB1639" s="12" t="e">
        <f t="shared" si="363"/>
        <v>#REF!</v>
      </c>
    </row>
    <row r="1640" spans="1:54">
      <c r="A1640" s="5" t="s">
        <v>3329</v>
      </c>
      <c r="B1640" s="5" t="s">
        <v>3330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364"/>
        <v>1980258680.11</v>
      </c>
      <c r="AF1640" s="9">
        <f t="shared" si="365"/>
        <v>1717665519.59</v>
      </c>
      <c r="AG1640" s="9">
        <f t="shared" si="366"/>
        <v>251697065.47</v>
      </c>
      <c r="AH1640" s="9">
        <f t="shared" si="367"/>
        <v>244092954.08</v>
      </c>
      <c r="AI1640" s="9">
        <f t="shared" si="368"/>
        <v>208648164.64</v>
      </c>
      <c r="AJ1640" s="12" t="e">
        <f>#REF!-A1640</f>
        <v>#REF!</v>
      </c>
      <c r="AK1640" s="16"/>
      <c r="AL1640" s="9">
        <f t="shared" si="358"/>
        <v>278594571.62</v>
      </c>
      <c r="AM1640" s="16"/>
      <c r="AN1640" s="16"/>
      <c r="AO1640" s="16"/>
      <c r="AP1640" s="16"/>
      <c r="AQ1640" s="12" t="e">
        <f>#REF!+#REF!+#REF!</f>
        <v>#REF!</v>
      </c>
      <c r="AR1640" s="12">
        <f t="shared" si="355"/>
        <v>-131663.89</v>
      </c>
      <c r="AS1640" s="12" t="e">
        <f>#REF!-AU1640+#REF!+#REF!</f>
        <v>#REF!</v>
      </c>
      <c r="AT1640" s="12" t="e">
        <f>AS1640-VLOOKUP(A1640,[1]选股结果!$A$2:$BJ$3005,48,FALSE)*0.08</f>
        <v>#REF!</v>
      </c>
      <c r="AU1640" s="12">
        <f t="shared" si="359"/>
        <v>35444789.44</v>
      </c>
      <c r="AV1640" s="12" t="e">
        <f>#REF!+S1640+H1640</f>
        <v>#REF!</v>
      </c>
      <c r="AW1640" s="12" t="e">
        <f t="shared" si="360"/>
        <v>#REF!</v>
      </c>
      <c r="AX1640" s="12" t="e">
        <f t="shared" si="361"/>
        <v>#REF!</v>
      </c>
      <c r="AY1640" s="12" t="e">
        <f t="shared" si="362"/>
        <v>#REF!</v>
      </c>
      <c r="AZ1640" s="12">
        <f t="shared" si="356"/>
        <v>-2026378727.63</v>
      </c>
      <c r="BA1640" s="12">
        <f t="shared" si="357"/>
        <v>251697065.47</v>
      </c>
      <c r="BB1640" s="12" t="e">
        <f t="shared" si="363"/>
        <v>#REF!</v>
      </c>
    </row>
    <row r="1641" spans="1:54">
      <c r="A1641" s="5" t="s">
        <v>3331</v>
      </c>
      <c r="B1641" s="5" t="s">
        <v>3332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364"/>
        <v>1979588135.75</v>
      </c>
      <c r="AF1641" s="9">
        <f t="shared" si="365"/>
        <v>1934424865.92</v>
      </c>
      <c r="AG1641" s="9">
        <f t="shared" si="366"/>
        <v>22130802.1800002</v>
      </c>
      <c r="AH1641" s="9">
        <f t="shared" si="367"/>
        <v>21743309.4200002</v>
      </c>
      <c r="AI1641" s="9">
        <f t="shared" si="368"/>
        <v>12554588.4600002</v>
      </c>
      <c r="AJ1641" s="12" t="e">
        <f>#REF!-A1641</f>
        <v>#REF!</v>
      </c>
      <c r="AK1641" s="16"/>
      <c r="AL1641" s="9">
        <f t="shared" si="358"/>
        <v>205582525.02</v>
      </c>
      <c r="AM1641" s="16"/>
      <c r="AN1641" s="16"/>
      <c r="AO1641" s="16"/>
      <c r="AP1641" s="16"/>
      <c r="AQ1641" s="12" t="e">
        <f>#REF!+#REF!+#REF!</f>
        <v>#REF!</v>
      </c>
      <c r="AR1641" s="12">
        <f t="shared" si="355"/>
        <v>-97698.75</v>
      </c>
      <c r="AS1641" s="12" t="e">
        <f>#REF!-AU1641+#REF!+#REF!</f>
        <v>#REF!</v>
      </c>
      <c r="AT1641" s="12" t="e">
        <f>AS1641-VLOOKUP(A1641,[1]选股结果!$A$2:$BJ$3005,48,FALSE)*0.08</f>
        <v>#REF!</v>
      </c>
      <c r="AU1641" s="12">
        <f t="shared" si="359"/>
        <v>9188720.96</v>
      </c>
      <c r="AV1641" s="12" t="e">
        <f>#REF!+S1641+H1641</f>
        <v>#REF!</v>
      </c>
      <c r="AW1641" s="12" t="e">
        <f t="shared" si="360"/>
        <v>#REF!</v>
      </c>
      <c r="AX1641" s="12" t="e">
        <f t="shared" si="361"/>
        <v>#REF!</v>
      </c>
      <c r="AY1641" s="12" t="e">
        <f t="shared" si="362"/>
        <v>#REF!</v>
      </c>
      <c r="AZ1641" s="12">
        <f t="shared" si="356"/>
        <v>-2003027268.81</v>
      </c>
      <c r="BA1641" s="12">
        <f t="shared" si="357"/>
        <v>22130802.1800002</v>
      </c>
      <c r="BB1641" s="12" t="e">
        <f t="shared" si="363"/>
        <v>#REF!</v>
      </c>
    </row>
    <row r="1642" spans="1:54">
      <c r="A1642" s="5" t="s">
        <v>3333</v>
      </c>
      <c r="B1642" s="5" t="s">
        <v>3334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364"/>
        <v>1978256627.57</v>
      </c>
      <c r="AF1642" s="9">
        <f t="shared" si="365"/>
        <v>1817184616.77</v>
      </c>
      <c r="AG1642" s="9">
        <f t="shared" si="366"/>
        <v>139586540.07</v>
      </c>
      <c r="AH1642" s="9">
        <f t="shared" si="367"/>
        <v>139272980.56</v>
      </c>
      <c r="AI1642" s="9">
        <f t="shared" si="368"/>
        <v>110419702.38</v>
      </c>
      <c r="AJ1642" s="12" t="e">
        <f>#REF!-A1642</f>
        <v>#REF!</v>
      </c>
      <c r="AK1642" s="16"/>
      <c r="AL1642" s="9">
        <f t="shared" si="358"/>
        <v>966630837.43</v>
      </c>
      <c r="AM1642" s="16"/>
      <c r="AN1642" s="16"/>
      <c r="AO1642" s="16"/>
      <c r="AP1642" s="16"/>
      <c r="AQ1642" s="12" t="e">
        <f>#REF!+#REF!+#REF!</f>
        <v>#REF!</v>
      </c>
      <c r="AR1642" s="12">
        <f t="shared" si="355"/>
        <v>-2229422.74</v>
      </c>
      <c r="AS1642" s="12" t="e">
        <f>#REF!-AU1642+#REF!+#REF!</f>
        <v>#REF!</v>
      </c>
      <c r="AT1642" s="12" t="e">
        <f>AS1642-VLOOKUP(A1642,[1]选股结果!$A$2:$BJ$3005,48,FALSE)*0.08</f>
        <v>#REF!</v>
      </c>
      <c r="AU1642" s="12">
        <f t="shared" si="359"/>
        <v>28853278.18</v>
      </c>
      <c r="AV1642" s="12" t="e">
        <f>#REF!+S1642+H1642</f>
        <v>#REF!</v>
      </c>
      <c r="AW1642" s="12" t="e">
        <f t="shared" si="360"/>
        <v>#REF!</v>
      </c>
      <c r="AX1642" s="12" t="e">
        <f t="shared" si="361"/>
        <v>#REF!</v>
      </c>
      <c r="AY1642" s="12" t="e">
        <f t="shared" si="362"/>
        <v>#REF!</v>
      </c>
      <c r="AZ1642" s="12">
        <f t="shared" si="356"/>
        <v>-2050037022.36</v>
      </c>
      <c r="BA1642" s="12">
        <f t="shared" si="357"/>
        <v>139586540.07</v>
      </c>
      <c r="BB1642" s="12" t="e">
        <f t="shared" si="363"/>
        <v>#REF!</v>
      </c>
    </row>
    <row r="1643" spans="1:54">
      <c r="A1643" s="5" t="s">
        <v>3335</v>
      </c>
      <c r="B1643" s="5" t="s">
        <v>3336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364"/>
        <v>1977857698.76</v>
      </c>
      <c r="AF1643" s="9">
        <f t="shared" si="365"/>
        <v>1996424269.97</v>
      </c>
      <c r="AG1643" s="9">
        <f t="shared" si="366"/>
        <v>-26700939.06</v>
      </c>
      <c r="AH1643" s="9">
        <f t="shared" si="367"/>
        <v>-35591364.19</v>
      </c>
      <c r="AI1643" s="9">
        <f t="shared" si="368"/>
        <v>-36854750.17</v>
      </c>
      <c r="AJ1643" s="12" t="e">
        <f>#REF!-A1643</f>
        <v>#REF!</v>
      </c>
      <c r="AK1643" s="16"/>
      <c r="AL1643" s="9">
        <f t="shared" si="358"/>
        <v>228107889.52</v>
      </c>
      <c r="AM1643" s="16"/>
      <c r="AN1643" s="16"/>
      <c r="AO1643" s="16"/>
      <c r="AP1643" s="16"/>
      <c r="AQ1643" s="12" t="e">
        <f>#REF!+#REF!+#REF!</f>
        <v>#REF!</v>
      </c>
      <c r="AR1643" s="12">
        <f t="shared" si="355"/>
        <v>-939696.52</v>
      </c>
      <c r="AS1643" s="12" t="e">
        <f>#REF!-AU1643+#REF!+#REF!</f>
        <v>#REF!</v>
      </c>
      <c r="AT1643" s="12" t="e">
        <f>AS1643-VLOOKUP(A1643,[1]选股结果!$A$2:$BJ$3005,48,FALSE)*0.08</f>
        <v>#REF!</v>
      </c>
      <c r="AU1643" s="12">
        <f t="shared" si="359"/>
        <v>1263385.98</v>
      </c>
      <c r="AV1643" s="12" t="e">
        <f>#REF!+S1643+H1643</f>
        <v>#REF!</v>
      </c>
      <c r="AW1643" s="12" t="e">
        <f t="shared" si="360"/>
        <v>#REF!</v>
      </c>
      <c r="AX1643" s="12" t="e">
        <f t="shared" si="361"/>
        <v>#REF!</v>
      </c>
      <c r="AY1643" s="12" t="e">
        <f t="shared" si="362"/>
        <v>#REF!</v>
      </c>
      <c r="AZ1643" s="12">
        <f t="shared" si="356"/>
        <v>-1995169193.5</v>
      </c>
      <c r="BA1643" s="12">
        <f t="shared" si="357"/>
        <v>-26700939.06</v>
      </c>
      <c r="BB1643" s="12" t="e">
        <f t="shared" si="363"/>
        <v>#REF!</v>
      </c>
    </row>
    <row r="1644" spans="1:54">
      <c r="A1644" s="5" t="s">
        <v>3337</v>
      </c>
      <c r="B1644" s="5" t="s">
        <v>3338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364"/>
        <v>1975791164.98</v>
      </c>
      <c r="AF1644" s="9">
        <f t="shared" si="365"/>
        <v>1919913246.49</v>
      </c>
      <c r="AG1644" s="9">
        <f t="shared" si="366"/>
        <v>64807759.27</v>
      </c>
      <c r="AH1644" s="9">
        <f t="shared" si="367"/>
        <v>70891755.85</v>
      </c>
      <c r="AI1644" s="9">
        <f t="shared" si="368"/>
        <v>60292255.21</v>
      </c>
      <c r="AJ1644" s="12" t="e">
        <f>#REF!-A1644</f>
        <v>#REF!</v>
      </c>
      <c r="AK1644" s="16"/>
      <c r="AL1644" s="9">
        <f t="shared" si="358"/>
        <v>247152979.36</v>
      </c>
      <c r="AM1644" s="16"/>
      <c r="AN1644" s="16"/>
      <c r="AO1644" s="16"/>
      <c r="AP1644" s="16"/>
      <c r="AQ1644" s="12" t="e">
        <f>#REF!+#REF!+#REF!</f>
        <v>#REF!</v>
      </c>
      <c r="AR1644" s="12">
        <f t="shared" si="355"/>
        <v>-6183609.96</v>
      </c>
      <c r="AS1644" s="12" t="e">
        <f>#REF!-AU1644+#REF!+#REF!</f>
        <v>#REF!</v>
      </c>
      <c r="AT1644" s="12" t="e">
        <f>AS1644-VLOOKUP(A1644,[1]选股结果!$A$2:$BJ$3005,48,FALSE)*0.08</f>
        <v>#REF!</v>
      </c>
      <c r="AU1644" s="12">
        <f t="shared" si="359"/>
        <v>10599500.64</v>
      </c>
      <c r="AV1644" s="12" t="e">
        <f>#REF!+S1644+H1644</f>
        <v>#REF!</v>
      </c>
      <c r="AW1644" s="12" t="e">
        <f t="shared" si="360"/>
        <v>#REF!</v>
      </c>
      <c r="AX1644" s="12" t="e">
        <f t="shared" si="361"/>
        <v>#REF!</v>
      </c>
      <c r="AY1644" s="12" t="e">
        <f t="shared" si="362"/>
        <v>#REF!</v>
      </c>
      <c r="AZ1644" s="12">
        <f t="shared" si="356"/>
        <v>-1974957022.22</v>
      </c>
      <c r="BA1644" s="12">
        <f t="shared" si="357"/>
        <v>64807759.27</v>
      </c>
      <c r="BB1644" s="12" t="e">
        <f t="shared" si="363"/>
        <v>#REF!</v>
      </c>
    </row>
    <row r="1645" spans="1:54">
      <c r="A1645" s="5" t="s">
        <v>3339</v>
      </c>
      <c r="B1645" s="5" t="s">
        <v>3340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364"/>
        <v>1973997632.23</v>
      </c>
      <c r="AF1645" s="9">
        <f t="shared" si="365"/>
        <v>2020225401.42</v>
      </c>
      <c r="AG1645" s="9">
        <f t="shared" si="366"/>
        <v>-2854887.63999982</v>
      </c>
      <c r="AH1645" s="9">
        <f t="shared" si="367"/>
        <v>-4492216.91999982</v>
      </c>
      <c r="AI1645" s="9">
        <f t="shared" si="368"/>
        <v>-3485523.21999982</v>
      </c>
      <c r="AJ1645" s="12" t="e">
        <f>#REF!-A1645</f>
        <v>#REF!</v>
      </c>
      <c r="AK1645" s="16"/>
      <c r="AL1645" s="9">
        <f t="shared" si="358"/>
        <v>664864878.32</v>
      </c>
      <c r="AM1645" s="16"/>
      <c r="AN1645" s="16"/>
      <c r="AO1645" s="16"/>
      <c r="AP1645" s="16"/>
      <c r="AQ1645" s="12" t="e">
        <f>#REF!+#REF!+#REF!</f>
        <v>#REF!</v>
      </c>
      <c r="AR1645" s="12">
        <f t="shared" si="355"/>
        <v>-956362.3</v>
      </c>
      <c r="AS1645" s="12" t="e">
        <f>#REF!-AU1645+#REF!+#REF!</f>
        <v>#REF!</v>
      </c>
      <c r="AT1645" s="12" t="e">
        <f>AS1645-VLOOKUP(A1645,[1]选股结果!$A$2:$BJ$3005,48,FALSE)*0.08</f>
        <v>#REF!</v>
      </c>
      <c r="AU1645" s="12">
        <f t="shared" si="359"/>
        <v>-1006693.7</v>
      </c>
      <c r="AV1645" s="12" t="e">
        <f>#REF!+S1645+H1645</f>
        <v>#REF!</v>
      </c>
      <c r="AW1645" s="12" t="e">
        <f t="shared" si="360"/>
        <v>#REF!</v>
      </c>
      <c r="AX1645" s="12" t="e">
        <f t="shared" si="361"/>
        <v>#REF!</v>
      </c>
      <c r="AY1645" s="12" t="e">
        <f t="shared" si="362"/>
        <v>#REF!</v>
      </c>
      <c r="AZ1645" s="12">
        <f t="shared" si="356"/>
        <v>-1962260229.79</v>
      </c>
      <c r="BA1645" s="12">
        <f t="shared" si="357"/>
        <v>-2854887.63999982</v>
      </c>
      <c r="BB1645" s="12" t="e">
        <f t="shared" si="363"/>
        <v>#REF!</v>
      </c>
    </row>
    <row r="1646" spans="1:54">
      <c r="A1646" s="5" t="s">
        <v>3341</v>
      </c>
      <c r="B1646" s="5" t="s">
        <v>3342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364"/>
        <v>1968566133.5</v>
      </c>
      <c r="AF1646" s="9">
        <f t="shared" si="365"/>
        <v>1405661372.39</v>
      </c>
      <c r="AG1646" s="9">
        <f t="shared" si="366"/>
        <v>529215390.83</v>
      </c>
      <c r="AH1646" s="9">
        <f t="shared" si="367"/>
        <v>527181772.84</v>
      </c>
      <c r="AI1646" s="9">
        <f t="shared" si="368"/>
        <v>451930532.73</v>
      </c>
      <c r="AJ1646" s="12" t="e">
        <f>#REF!-A1646</f>
        <v>#REF!</v>
      </c>
      <c r="AK1646" s="16"/>
      <c r="AL1646" s="9">
        <f t="shared" si="358"/>
        <v>930296993.25</v>
      </c>
      <c r="AM1646" s="16"/>
      <c r="AN1646" s="16"/>
      <c r="AO1646" s="16"/>
      <c r="AP1646" s="16"/>
      <c r="AQ1646" s="12" t="e">
        <f>#REF!+#REF!+#REF!</f>
        <v>#REF!</v>
      </c>
      <c r="AR1646" s="12">
        <f t="shared" si="355"/>
        <v>-1428587.82</v>
      </c>
      <c r="AS1646" s="12" t="e">
        <f>#REF!-AU1646+#REF!+#REF!</f>
        <v>#REF!</v>
      </c>
      <c r="AT1646" s="12" t="e">
        <f>AS1646-VLOOKUP(A1646,[1]选股结果!$A$2:$BJ$3005,48,FALSE)*0.08</f>
        <v>#REF!</v>
      </c>
      <c r="AU1646" s="12">
        <f t="shared" si="359"/>
        <v>75251240.11</v>
      </c>
      <c r="AV1646" s="12" t="e">
        <f>#REF!+S1646+H1646</f>
        <v>#REF!</v>
      </c>
      <c r="AW1646" s="12" t="e">
        <f t="shared" si="360"/>
        <v>#REF!</v>
      </c>
      <c r="AX1646" s="12" t="e">
        <f t="shared" si="361"/>
        <v>#REF!</v>
      </c>
      <c r="AY1646" s="12" t="e">
        <f t="shared" si="362"/>
        <v>#REF!</v>
      </c>
      <c r="AZ1646" s="12">
        <f t="shared" si="356"/>
        <v>-2033163469.16</v>
      </c>
      <c r="BA1646" s="12">
        <f t="shared" si="357"/>
        <v>529215390.83</v>
      </c>
      <c r="BB1646" s="12" t="e">
        <f t="shared" si="363"/>
        <v>#REF!</v>
      </c>
    </row>
    <row r="1647" spans="1:54">
      <c r="A1647" s="5" t="s">
        <v>3343</v>
      </c>
      <c r="B1647" s="5" t="s">
        <v>3344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364"/>
        <v>1964515019.41</v>
      </c>
      <c r="AF1647" s="9">
        <f t="shared" si="365"/>
        <v>1833895568.18</v>
      </c>
      <c r="AG1647" s="9">
        <f t="shared" si="366"/>
        <v>129949152.32</v>
      </c>
      <c r="AH1647" s="9">
        <f t="shared" si="367"/>
        <v>129655522.87</v>
      </c>
      <c r="AI1647" s="9">
        <f t="shared" si="368"/>
        <v>120172530.52</v>
      </c>
      <c r="AJ1647" s="12" t="e">
        <f>#REF!-A1647</f>
        <v>#REF!</v>
      </c>
      <c r="AK1647" s="16"/>
      <c r="AL1647" s="9">
        <f t="shared" si="358"/>
        <v>117437163.26</v>
      </c>
      <c r="AM1647" s="16"/>
      <c r="AN1647" s="16"/>
      <c r="AO1647" s="16"/>
      <c r="AP1647" s="16"/>
      <c r="AQ1647" s="12" t="e">
        <f>#REF!+#REF!+#REF!</f>
        <v>#REF!</v>
      </c>
      <c r="AR1647" s="12">
        <f t="shared" si="355"/>
        <v>-230430.25</v>
      </c>
      <c r="AS1647" s="12" t="e">
        <f>#REF!-AU1647+#REF!+#REF!</f>
        <v>#REF!</v>
      </c>
      <c r="AT1647" s="12" t="e">
        <f>AS1647-VLOOKUP(A1647,[1]选股结果!$A$2:$BJ$3005,48,FALSE)*0.08</f>
        <v>#REF!</v>
      </c>
      <c r="AU1647" s="12">
        <f t="shared" si="359"/>
        <v>9482992.35000001</v>
      </c>
      <c r="AV1647" s="12" t="e">
        <f>#REF!+S1647+H1647</f>
        <v>#REF!</v>
      </c>
      <c r="AW1647" s="12" t="e">
        <f t="shared" si="360"/>
        <v>#REF!</v>
      </c>
      <c r="AX1647" s="12" t="e">
        <f t="shared" si="361"/>
        <v>#REF!</v>
      </c>
      <c r="AY1647" s="12" t="e">
        <f t="shared" si="362"/>
        <v>#REF!</v>
      </c>
      <c r="AZ1647" s="12">
        <f t="shared" si="356"/>
        <v>-1973981920.18</v>
      </c>
      <c r="BA1647" s="12">
        <f t="shared" si="357"/>
        <v>129949152.32</v>
      </c>
      <c r="BB1647" s="12" t="e">
        <f t="shared" si="363"/>
        <v>#REF!</v>
      </c>
    </row>
    <row r="1648" spans="1:54">
      <c r="A1648" s="5" t="s">
        <v>3345</v>
      </c>
      <c r="B1648" s="5" t="s">
        <v>3346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364"/>
        <v>1963274221.51</v>
      </c>
      <c r="AF1648" s="9">
        <f t="shared" si="365"/>
        <v>14735258.81</v>
      </c>
      <c r="AG1648" s="9">
        <f t="shared" si="366"/>
        <v>2877878642.02</v>
      </c>
      <c r="AH1648" s="9">
        <f t="shared" si="367"/>
        <v>2861528952.4</v>
      </c>
      <c r="AI1648" s="9">
        <f t="shared" si="368"/>
        <v>2638817404.77</v>
      </c>
      <c r="AJ1648" s="12" t="e">
        <f>#REF!-A1648</f>
        <v>#REF!</v>
      </c>
      <c r="AK1648" s="16"/>
      <c r="AL1648" s="9">
        <f t="shared" si="358"/>
        <v>31084948.43</v>
      </c>
      <c r="AM1648" s="16"/>
      <c r="AN1648" s="16"/>
      <c r="AO1648" s="16"/>
      <c r="AP1648" s="16"/>
      <c r="AQ1648" s="12" t="e">
        <f>#REF!+#REF!+#REF!</f>
        <v>#REF!</v>
      </c>
      <c r="AR1648" s="12">
        <f t="shared" si="355"/>
        <v>-4925157.85</v>
      </c>
      <c r="AS1648" s="12" t="e">
        <f>#REF!-AU1648+#REF!+#REF!</f>
        <v>#REF!</v>
      </c>
      <c r="AT1648" s="12" t="e">
        <f>AS1648-VLOOKUP(A1648,[1]选股结果!$A$2:$BJ$3005,48,FALSE)*0.08</f>
        <v>#REF!</v>
      </c>
      <c r="AU1648" s="12">
        <f t="shared" si="359"/>
        <v>222711547.63</v>
      </c>
      <c r="AV1648" s="12" t="e">
        <f>#REF!+S1648+H1648</f>
        <v>#REF!</v>
      </c>
      <c r="AW1648" s="12" t="e">
        <f t="shared" si="360"/>
        <v>#REF!</v>
      </c>
      <c r="AX1648" s="12" t="e">
        <f t="shared" si="361"/>
        <v>#REF!</v>
      </c>
      <c r="AY1648" s="12" t="e">
        <f t="shared" si="362"/>
        <v>#REF!</v>
      </c>
      <c r="AZ1648" s="12">
        <f t="shared" si="356"/>
        <v>-2197450515.65</v>
      </c>
      <c r="BA1648" s="12">
        <f t="shared" si="357"/>
        <v>2877878642.02</v>
      </c>
      <c r="BB1648" s="12" t="e">
        <f t="shared" si="363"/>
        <v>#REF!</v>
      </c>
    </row>
    <row r="1649" spans="1:54">
      <c r="A1649" s="5" t="s">
        <v>3347</v>
      </c>
      <c r="B1649" s="5" t="s">
        <v>3348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364"/>
        <v>1960376366.16</v>
      </c>
      <c r="AF1649" s="9">
        <f t="shared" si="365"/>
        <v>1794902001.22</v>
      </c>
      <c r="AG1649" s="9">
        <f t="shared" si="366"/>
        <v>167528005.19</v>
      </c>
      <c r="AH1649" s="9">
        <f t="shared" si="367"/>
        <v>165576843.85</v>
      </c>
      <c r="AI1649" s="9">
        <f t="shared" si="368"/>
        <v>150805613.21</v>
      </c>
      <c r="AJ1649" s="12" t="e">
        <f>#REF!-A1649</f>
        <v>#REF!</v>
      </c>
      <c r="AK1649" s="16"/>
      <c r="AL1649" s="9">
        <f t="shared" si="358"/>
        <v>159816717.07</v>
      </c>
      <c r="AM1649" s="16"/>
      <c r="AN1649" s="16"/>
      <c r="AO1649" s="16"/>
      <c r="AP1649" s="16"/>
      <c r="AQ1649" s="12" t="e">
        <f>#REF!+#REF!+#REF!</f>
        <v>#REF!</v>
      </c>
      <c r="AR1649" s="12">
        <f t="shared" si="355"/>
        <v>-485126.67</v>
      </c>
      <c r="AS1649" s="12" t="e">
        <f>#REF!-AU1649+#REF!+#REF!</f>
        <v>#REF!</v>
      </c>
      <c r="AT1649" s="12" t="e">
        <f>AS1649-VLOOKUP(A1649,[1]选股结果!$A$2:$BJ$3005,48,FALSE)*0.08</f>
        <v>#REF!</v>
      </c>
      <c r="AU1649" s="12">
        <f t="shared" si="359"/>
        <v>14771230.64</v>
      </c>
      <c r="AV1649" s="12" t="e">
        <f>#REF!+S1649+H1649</f>
        <v>#REF!</v>
      </c>
      <c r="AW1649" s="12" t="e">
        <f t="shared" si="360"/>
        <v>#REF!</v>
      </c>
      <c r="AX1649" s="12" t="e">
        <f t="shared" si="361"/>
        <v>#REF!</v>
      </c>
      <c r="AY1649" s="12" t="e">
        <f t="shared" si="362"/>
        <v>#REF!</v>
      </c>
      <c r="AZ1649" s="12">
        <f t="shared" si="356"/>
        <v>-1992421319.12</v>
      </c>
      <c r="BA1649" s="12">
        <f t="shared" si="357"/>
        <v>167528005.19</v>
      </c>
      <c r="BB1649" s="12" t="e">
        <f t="shared" si="363"/>
        <v>#REF!</v>
      </c>
    </row>
    <row r="1650" spans="1:54">
      <c r="A1650" s="5" t="s">
        <v>3349</v>
      </c>
      <c r="B1650" s="5" t="s">
        <v>3350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364"/>
        <v>1955329427.55</v>
      </c>
      <c r="AF1650" s="9">
        <f t="shared" si="365"/>
        <v>1379174277.85</v>
      </c>
      <c r="AG1650" s="9">
        <f t="shared" si="366"/>
        <v>588671333.46</v>
      </c>
      <c r="AH1650" s="9">
        <f t="shared" si="367"/>
        <v>588496277.28</v>
      </c>
      <c r="AI1650" s="9">
        <f t="shared" si="368"/>
        <v>497604735.29</v>
      </c>
      <c r="AJ1650" s="12" t="e">
        <f>#REF!-A1650</f>
        <v>#REF!</v>
      </c>
      <c r="AK1650" s="16"/>
      <c r="AL1650" s="9">
        <f t="shared" si="358"/>
        <v>607370364.54</v>
      </c>
      <c r="AM1650" s="16"/>
      <c r="AN1650" s="16"/>
      <c r="AO1650" s="16"/>
      <c r="AP1650" s="16"/>
      <c r="AQ1650" s="12" t="e">
        <f>#REF!+#REF!+#REF!</f>
        <v>#REF!</v>
      </c>
      <c r="AR1650" s="12">
        <f t="shared" si="355"/>
        <v>-10717.07</v>
      </c>
      <c r="AS1650" s="12" t="e">
        <f>#REF!-AU1650+#REF!+#REF!</f>
        <v>#REF!</v>
      </c>
      <c r="AT1650" s="12" t="e">
        <f>AS1650-VLOOKUP(A1650,[1]选股结果!$A$2:$BJ$3005,48,FALSE)*0.08</f>
        <v>#REF!</v>
      </c>
      <c r="AU1650" s="12">
        <f t="shared" si="359"/>
        <v>90891541.9899999</v>
      </c>
      <c r="AV1650" s="12" t="e">
        <f>#REF!+S1650+H1650</f>
        <v>#REF!</v>
      </c>
      <c r="AW1650" s="12" t="e">
        <f t="shared" si="360"/>
        <v>#REF!</v>
      </c>
      <c r="AX1650" s="12" t="e">
        <f t="shared" si="361"/>
        <v>#REF!</v>
      </c>
      <c r="AY1650" s="12" t="e">
        <f t="shared" si="362"/>
        <v>#REF!</v>
      </c>
      <c r="AZ1650" s="12">
        <f t="shared" si="356"/>
        <v>-1942737796.29</v>
      </c>
      <c r="BA1650" s="12">
        <f t="shared" si="357"/>
        <v>588671333.46</v>
      </c>
      <c r="BB1650" s="12" t="e">
        <f t="shared" si="363"/>
        <v>#REF!</v>
      </c>
    </row>
    <row r="1651" spans="1:54">
      <c r="A1651" s="5" t="s">
        <v>3351</v>
      </c>
      <c r="B1651" s="5" t="s">
        <v>3352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364"/>
        <v>1949400752.77</v>
      </c>
      <c r="AF1651" s="9">
        <f t="shared" si="365"/>
        <v>1761744483.36</v>
      </c>
      <c r="AG1651" s="9">
        <f t="shared" si="366"/>
        <v>202849179.26</v>
      </c>
      <c r="AH1651" s="9">
        <f t="shared" si="367"/>
        <v>199116407.33</v>
      </c>
      <c r="AI1651" s="9">
        <f t="shared" si="368"/>
        <v>174309779</v>
      </c>
      <c r="AJ1651" s="12" t="e">
        <f>#REF!-A1651</f>
        <v>#REF!</v>
      </c>
      <c r="AK1651" s="16"/>
      <c r="AL1651" s="9">
        <f t="shared" si="358"/>
        <v>100120116.05</v>
      </c>
      <c r="AM1651" s="16"/>
      <c r="AN1651" s="16"/>
      <c r="AO1651" s="16"/>
      <c r="AP1651" s="16"/>
      <c r="AQ1651" s="12" t="e">
        <f>#REF!+#REF!+#REF!</f>
        <v>#REF!</v>
      </c>
      <c r="AR1651" s="12">
        <f t="shared" si="355"/>
        <v>-1778345.29</v>
      </c>
      <c r="AS1651" s="12" t="e">
        <f>#REF!-AU1651+#REF!+#REF!</f>
        <v>#REF!</v>
      </c>
      <c r="AT1651" s="12" t="e">
        <f>AS1651-VLOOKUP(A1651,[1]选股结果!$A$2:$BJ$3005,48,FALSE)*0.08</f>
        <v>#REF!</v>
      </c>
      <c r="AU1651" s="12">
        <f t="shared" si="359"/>
        <v>24806628.33</v>
      </c>
      <c r="AV1651" s="12" t="e">
        <f>#REF!+S1651+H1651</f>
        <v>#REF!</v>
      </c>
      <c r="AW1651" s="12" t="e">
        <f t="shared" si="360"/>
        <v>#REF!</v>
      </c>
      <c r="AX1651" s="12" t="e">
        <f t="shared" si="361"/>
        <v>#REF!</v>
      </c>
      <c r="AY1651" s="12" t="e">
        <f t="shared" si="362"/>
        <v>#REF!</v>
      </c>
      <c r="AZ1651" s="12">
        <f t="shared" si="356"/>
        <v>-1974093382.03</v>
      </c>
      <c r="BA1651" s="12">
        <f t="shared" si="357"/>
        <v>202849179.26</v>
      </c>
      <c r="BB1651" s="12" t="e">
        <f t="shared" si="363"/>
        <v>#REF!</v>
      </c>
    </row>
    <row r="1652" spans="1:54">
      <c r="A1652" s="5" t="s">
        <v>3353</v>
      </c>
      <c r="B1652" s="5" t="s">
        <v>3354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364"/>
        <v>1945466610.86</v>
      </c>
      <c r="AF1652" s="9">
        <f t="shared" si="365"/>
        <v>1240516242.47</v>
      </c>
      <c r="AG1652" s="9">
        <f t="shared" si="366"/>
        <v>678748817.43</v>
      </c>
      <c r="AH1652" s="9">
        <f t="shared" si="367"/>
        <v>680769197.62</v>
      </c>
      <c r="AI1652" s="9">
        <f t="shared" si="368"/>
        <v>598317501.88</v>
      </c>
      <c r="AJ1652" s="12" t="e">
        <f>#REF!-A1652</f>
        <v>#REF!</v>
      </c>
      <c r="AK1652" s="16"/>
      <c r="AL1652" s="9">
        <f t="shared" si="358"/>
        <v>147746380.91</v>
      </c>
      <c r="AM1652" s="16"/>
      <c r="AN1652" s="16"/>
      <c r="AO1652" s="16"/>
      <c r="AP1652" s="16"/>
      <c r="AQ1652" s="12" t="e">
        <f>#REF!+#REF!+#REF!</f>
        <v>#REF!</v>
      </c>
      <c r="AR1652" s="12">
        <f t="shared" si="355"/>
        <v>-2193764.6</v>
      </c>
      <c r="AS1652" s="12" t="e">
        <f>#REF!-AU1652+#REF!+#REF!</f>
        <v>#REF!</v>
      </c>
      <c r="AT1652" s="12" t="e">
        <f>AS1652-VLOOKUP(A1652,[1]选股结果!$A$2:$BJ$3005,48,FALSE)*0.08</f>
        <v>#REF!</v>
      </c>
      <c r="AU1652" s="12">
        <f t="shared" si="359"/>
        <v>82451695.74</v>
      </c>
      <c r="AV1652" s="12" t="e">
        <f>#REF!+S1652+H1652</f>
        <v>#REF!</v>
      </c>
      <c r="AW1652" s="12" t="e">
        <f t="shared" si="360"/>
        <v>#REF!</v>
      </c>
      <c r="AX1652" s="12" t="e">
        <f t="shared" si="361"/>
        <v>#REF!</v>
      </c>
      <c r="AY1652" s="12" t="e">
        <f t="shared" si="362"/>
        <v>#REF!</v>
      </c>
      <c r="AZ1652" s="12">
        <f t="shared" si="356"/>
        <v>-2318663615.99</v>
      </c>
      <c r="BA1652" s="12">
        <f t="shared" si="357"/>
        <v>678748817.43</v>
      </c>
      <c r="BB1652" s="12" t="e">
        <f t="shared" si="363"/>
        <v>#REF!</v>
      </c>
    </row>
    <row r="1653" spans="1:54">
      <c r="A1653" s="5" t="s">
        <v>3355</v>
      </c>
      <c r="B1653" s="5" t="s">
        <v>3356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364"/>
        <v>1938808147.35</v>
      </c>
      <c r="AF1653" s="9">
        <f t="shared" si="365"/>
        <v>1920395349.44</v>
      </c>
      <c r="AG1653" s="9">
        <f t="shared" si="366"/>
        <v>71511334.2800001</v>
      </c>
      <c r="AH1653" s="9">
        <f t="shared" si="367"/>
        <v>71090153.3500001</v>
      </c>
      <c r="AI1653" s="9">
        <f t="shared" si="368"/>
        <v>63823129.7500001</v>
      </c>
      <c r="AJ1653" s="12" t="e">
        <f>#REF!-A1653</f>
        <v>#REF!</v>
      </c>
      <c r="AK1653" s="16"/>
      <c r="AL1653" s="9">
        <f t="shared" si="358"/>
        <v>177621932.79</v>
      </c>
      <c r="AM1653" s="16"/>
      <c r="AN1653" s="16"/>
      <c r="AO1653" s="16"/>
      <c r="AP1653" s="16"/>
      <c r="AQ1653" s="12" t="e">
        <f>#REF!+#REF!+#REF!</f>
        <v>#REF!</v>
      </c>
      <c r="AR1653" s="12">
        <f t="shared" si="355"/>
        <v>-200891.9</v>
      </c>
      <c r="AS1653" s="12" t="e">
        <f>#REF!-AU1653+#REF!+#REF!</f>
        <v>#REF!</v>
      </c>
      <c r="AT1653" s="12" t="e">
        <f>AS1653-VLOOKUP(A1653,[1]选股结果!$A$2:$BJ$3005,48,FALSE)*0.08</f>
        <v>#REF!</v>
      </c>
      <c r="AU1653" s="12">
        <f t="shared" si="359"/>
        <v>7267023.6</v>
      </c>
      <c r="AV1653" s="12" t="e">
        <f>#REF!+S1653+H1653</f>
        <v>#REF!</v>
      </c>
      <c r="AW1653" s="12" t="e">
        <f t="shared" si="360"/>
        <v>#REF!</v>
      </c>
      <c r="AX1653" s="12" t="e">
        <f t="shared" si="361"/>
        <v>#REF!</v>
      </c>
      <c r="AY1653" s="12" t="e">
        <f t="shared" si="362"/>
        <v>#REF!</v>
      </c>
      <c r="AZ1653" s="12">
        <f t="shared" si="356"/>
        <v>-1965084248.05</v>
      </c>
      <c r="BA1653" s="12">
        <f t="shared" si="357"/>
        <v>71511334.2800001</v>
      </c>
      <c r="BB1653" s="12" t="e">
        <f t="shared" si="363"/>
        <v>#REF!</v>
      </c>
    </row>
    <row r="1654" spans="1:54">
      <c r="A1654" s="5" t="s">
        <v>3357</v>
      </c>
      <c r="B1654" s="5" t="s">
        <v>3358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364"/>
        <v>1938313047.66</v>
      </c>
      <c r="AF1654" s="9">
        <f t="shared" si="365"/>
        <v>704157396.14</v>
      </c>
      <c r="AG1654" s="9">
        <f t="shared" si="366"/>
        <v>1218030606.39</v>
      </c>
      <c r="AH1654" s="9">
        <f t="shared" si="367"/>
        <v>1214773458.19</v>
      </c>
      <c r="AI1654" s="9">
        <f t="shared" si="368"/>
        <v>1033960261.23</v>
      </c>
      <c r="AJ1654" s="12" t="e">
        <f>#REF!-A1654</f>
        <v>#REF!</v>
      </c>
      <c r="AK1654" s="16"/>
      <c r="AL1654" s="9">
        <f t="shared" si="358"/>
        <v>170452057.96</v>
      </c>
      <c r="AM1654" s="16"/>
      <c r="AN1654" s="16"/>
      <c r="AO1654" s="16"/>
      <c r="AP1654" s="16"/>
      <c r="AQ1654" s="12" t="e">
        <f>#REF!+#REF!+#REF!</f>
        <v>#REF!</v>
      </c>
      <c r="AR1654" s="12">
        <f t="shared" si="355"/>
        <v>0</v>
      </c>
      <c r="AS1654" s="12" t="e">
        <f>#REF!-AU1654+#REF!+#REF!</f>
        <v>#REF!</v>
      </c>
      <c r="AT1654" s="12" t="e">
        <f>AS1654-VLOOKUP(A1654,[1]选股结果!$A$2:$BJ$3005,48,FALSE)*0.08</f>
        <v>#REF!</v>
      </c>
      <c r="AU1654" s="12">
        <f t="shared" si="359"/>
        <v>180813196.96</v>
      </c>
      <c r="AV1654" s="12" t="e">
        <f>#REF!+S1654+H1654</f>
        <v>#REF!</v>
      </c>
      <c r="AW1654" s="12" t="e">
        <f t="shared" si="360"/>
        <v>#REF!</v>
      </c>
      <c r="AX1654" s="12" t="e">
        <f t="shared" si="361"/>
        <v>#REF!</v>
      </c>
      <c r="AY1654" s="12" t="e">
        <f t="shared" si="362"/>
        <v>#REF!</v>
      </c>
      <c r="AZ1654" s="12">
        <f t="shared" si="356"/>
        <v>-2107574313.93</v>
      </c>
      <c r="BA1654" s="12">
        <f t="shared" si="357"/>
        <v>1218030606.39</v>
      </c>
      <c r="BB1654" s="12" t="e">
        <f t="shared" si="363"/>
        <v>#REF!</v>
      </c>
    </row>
    <row r="1655" spans="1:54">
      <c r="A1655" s="5" t="s">
        <v>3359</v>
      </c>
      <c r="B1655" s="5" t="s">
        <v>3360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364"/>
        <v>1937836872.68</v>
      </c>
      <c r="AF1655" s="9">
        <f t="shared" si="365"/>
        <v>1446307784.79</v>
      </c>
      <c r="AG1655" s="9">
        <f t="shared" si="366"/>
        <v>524148502.89</v>
      </c>
      <c r="AH1655" s="9">
        <f t="shared" si="367"/>
        <v>523212994.09</v>
      </c>
      <c r="AI1655" s="9">
        <f t="shared" si="368"/>
        <v>433383070.63</v>
      </c>
      <c r="AJ1655" s="12" t="e">
        <f>#REF!-A1655</f>
        <v>#REF!</v>
      </c>
      <c r="AK1655" s="16"/>
      <c r="AL1655" s="9">
        <f t="shared" si="358"/>
        <v>768076724.09</v>
      </c>
      <c r="AM1655" s="16"/>
      <c r="AN1655" s="16"/>
      <c r="AO1655" s="16"/>
      <c r="AP1655" s="16"/>
      <c r="AQ1655" s="12" t="e">
        <f>#REF!+#REF!+#REF!</f>
        <v>#REF!</v>
      </c>
      <c r="AR1655" s="12">
        <f t="shared" si="355"/>
        <v>-1466881.21</v>
      </c>
      <c r="AS1655" s="12" t="e">
        <f>#REF!-AU1655+#REF!+#REF!</f>
        <v>#REF!</v>
      </c>
      <c r="AT1655" s="12" t="e">
        <f>AS1655-VLOOKUP(A1655,[1]选股结果!$A$2:$BJ$3005,48,FALSE)*0.08</f>
        <v>#REF!</v>
      </c>
      <c r="AU1655" s="12">
        <f t="shared" si="359"/>
        <v>89829923.46</v>
      </c>
      <c r="AV1655" s="12" t="e">
        <f>#REF!+S1655+H1655</f>
        <v>#REF!</v>
      </c>
      <c r="AW1655" s="12" t="e">
        <f t="shared" si="360"/>
        <v>#REF!</v>
      </c>
      <c r="AX1655" s="12" t="e">
        <f t="shared" si="361"/>
        <v>#REF!</v>
      </c>
      <c r="AY1655" s="12" t="e">
        <f t="shared" si="362"/>
        <v>#REF!</v>
      </c>
      <c r="AZ1655" s="12">
        <f t="shared" si="356"/>
        <v>-1969176723.61</v>
      </c>
      <c r="BA1655" s="12">
        <f t="shared" si="357"/>
        <v>524148502.89</v>
      </c>
      <c r="BB1655" s="12" t="e">
        <f t="shared" si="363"/>
        <v>#REF!</v>
      </c>
    </row>
    <row r="1656" spans="1:54">
      <c r="A1656" s="5" t="s">
        <v>3361</v>
      </c>
      <c r="B1656" s="5" t="s">
        <v>3362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364"/>
        <v>1933342435.02</v>
      </c>
      <c r="AF1656" s="9">
        <f t="shared" si="365"/>
        <v>1731615173.08</v>
      </c>
      <c r="AG1656" s="9">
        <f t="shared" si="366"/>
        <v>212073084.21</v>
      </c>
      <c r="AH1656" s="9">
        <f t="shared" si="367"/>
        <v>218029391.94</v>
      </c>
      <c r="AI1656" s="9">
        <f t="shared" si="368"/>
        <v>173767394.34</v>
      </c>
      <c r="AJ1656" s="12" t="e">
        <f>#REF!-A1656</f>
        <v>#REF!</v>
      </c>
      <c r="AK1656" s="16"/>
      <c r="AL1656" s="9">
        <f t="shared" si="358"/>
        <v>393812344.56</v>
      </c>
      <c r="AM1656" s="16"/>
      <c r="AN1656" s="16"/>
      <c r="AO1656" s="16"/>
      <c r="AP1656" s="16"/>
      <c r="AQ1656" s="12" t="e">
        <f>#REF!+#REF!+#REF!</f>
        <v>#REF!</v>
      </c>
      <c r="AR1656" s="12">
        <f t="shared" si="355"/>
        <v>-8773478.6</v>
      </c>
      <c r="AS1656" s="12" t="e">
        <f>#REF!-AU1656+#REF!+#REF!</f>
        <v>#REF!</v>
      </c>
      <c r="AT1656" s="12" t="e">
        <f>AS1656-VLOOKUP(A1656,[1]选股结果!$A$2:$BJ$3005,48,FALSE)*0.08</f>
        <v>#REF!</v>
      </c>
      <c r="AU1656" s="12">
        <f t="shared" si="359"/>
        <v>44261997.6</v>
      </c>
      <c r="AV1656" s="12" t="e">
        <f>#REF!+S1656+H1656</f>
        <v>#REF!</v>
      </c>
      <c r="AW1656" s="12" t="e">
        <f t="shared" si="360"/>
        <v>#REF!</v>
      </c>
      <c r="AX1656" s="12" t="e">
        <f t="shared" si="361"/>
        <v>#REF!</v>
      </c>
      <c r="AY1656" s="12" t="e">
        <f t="shared" si="362"/>
        <v>#REF!</v>
      </c>
      <c r="AZ1656" s="12">
        <f t="shared" si="356"/>
        <v>-1975226116.74</v>
      </c>
      <c r="BA1656" s="12">
        <f t="shared" si="357"/>
        <v>212073084.21</v>
      </c>
      <c r="BB1656" s="12" t="e">
        <f t="shared" si="363"/>
        <v>#REF!</v>
      </c>
    </row>
    <row r="1657" spans="1:54">
      <c r="A1657" s="5" t="s">
        <v>3363</v>
      </c>
      <c r="B1657" s="5" t="s">
        <v>3364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364"/>
        <v>1933047242.35</v>
      </c>
      <c r="AF1657" s="9">
        <f t="shared" si="365"/>
        <v>1942580624.46</v>
      </c>
      <c r="AG1657" s="9">
        <f t="shared" si="366"/>
        <v>29653205.1799999</v>
      </c>
      <c r="AH1657" s="9">
        <f t="shared" si="367"/>
        <v>30321381.4199999</v>
      </c>
      <c r="AI1657" s="9">
        <f t="shared" si="368"/>
        <v>28430519.0499999</v>
      </c>
      <c r="AJ1657" s="12" t="e">
        <f>#REF!-A1657</f>
        <v>#REF!</v>
      </c>
      <c r="AK1657" s="16"/>
      <c r="AL1657" s="9">
        <f t="shared" si="358"/>
        <v>308063459.37</v>
      </c>
      <c r="AM1657" s="16"/>
      <c r="AN1657" s="16"/>
      <c r="AO1657" s="16"/>
      <c r="AP1657" s="16"/>
      <c r="AQ1657" s="12" t="e">
        <f>#REF!+#REF!+#REF!</f>
        <v>#REF!</v>
      </c>
      <c r="AR1657" s="12">
        <f t="shared" si="355"/>
        <v>-2889161.51</v>
      </c>
      <c r="AS1657" s="12" t="e">
        <f>#REF!-AU1657+#REF!+#REF!</f>
        <v>#REF!</v>
      </c>
      <c r="AT1657" s="12" t="e">
        <f>AS1657-VLOOKUP(A1657,[1]选股结果!$A$2:$BJ$3005,48,FALSE)*0.08</f>
        <v>#REF!</v>
      </c>
      <c r="AU1657" s="12">
        <f t="shared" si="359"/>
        <v>1890862.37</v>
      </c>
      <c r="AV1657" s="12" t="e">
        <f>#REF!+S1657+H1657</f>
        <v>#REF!</v>
      </c>
      <c r="AW1657" s="12" t="e">
        <f t="shared" si="360"/>
        <v>#REF!</v>
      </c>
      <c r="AX1657" s="12" t="e">
        <f t="shared" si="361"/>
        <v>#REF!</v>
      </c>
      <c r="AY1657" s="12" t="e">
        <f t="shared" si="362"/>
        <v>#REF!</v>
      </c>
      <c r="AZ1657" s="12">
        <f t="shared" si="356"/>
        <v>-2006296791.89</v>
      </c>
      <c r="BA1657" s="12">
        <f t="shared" si="357"/>
        <v>29653205.1799999</v>
      </c>
      <c r="BB1657" s="12" t="e">
        <f t="shared" si="363"/>
        <v>#REF!</v>
      </c>
    </row>
    <row r="1658" spans="1:54">
      <c r="A1658" s="5" t="s">
        <v>3365</v>
      </c>
      <c r="B1658" s="5" t="s">
        <v>3366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364"/>
        <v>1932567881.89</v>
      </c>
      <c r="AF1658" s="9">
        <f t="shared" si="365"/>
        <v>2211800171.13</v>
      </c>
      <c r="AG1658" s="9">
        <f t="shared" si="366"/>
        <v>-134554187.73</v>
      </c>
      <c r="AH1658" s="9">
        <f t="shared" si="367"/>
        <v>-141063808.66</v>
      </c>
      <c r="AI1658" s="9">
        <f t="shared" si="368"/>
        <v>-140323257.8</v>
      </c>
      <c r="AJ1658" s="12" t="e">
        <f>#REF!-A1658</f>
        <v>#REF!</v>
      </c>
      <c r="AK1658" s="16"/>
      <c r="AL1658" s="9">
        <f t="shared" si="358"/>
        <v>1027733718.86</v>
      </c>
      <c r="AM1658" s="16"/>
      <c r="AN1658" s="16"/>
      <c r="AO1658" s="16"/>
      <c r="AP1658" s="16"/>
      <c r="AQ1658" s="12" t="e">
        <f>#REF!+#REF!+#REF!</f>
        <v>#REF!</v>
      </c>
      <c r="AR1658" s="12">
        <f t="shared" si="355"/>
        <v>-2321395.38</v>
      </c>
      <c r="AS1658" s="12" t="e">
        <f>#REF!-AU1658+#REF!+#REF!</f>
        <v>#REF!</v>
      </c>
      <c r="AT1658" s="12" t="e">
        <f>AS1658-VLOOKUP(A1658,[1]选股结果!$A$2:$BJ$3005,48,FALSE)*0.08</f>
        <v>#REF!</v>
      </c>
      <c r="AU1658" s="12">
        <f t="shared" si="359"/>
        <v>-740550.859999984</v>
      </c>
      <c r="AV1658" s="12" t="e">
        <f>#REF!+S1658+H1658</f>
        <v>#REF!</v>
      </c>
      <c r="AW1658" s="12" t="e">
        <f t="shared" si="360"/>
        <v>#REF!</v>
      </c>
      <c r="AX1658" s="12" t="e">
        <f t="shared" si="361"/>
        <v>#REF!</v>
      </c>
      <c r="AY1658" s="12" t="e">
        <f t="shared" si="362"/>
        <v>#REF!</v>
      </c>
      <c r="AZ1658" s="12">
        <f t="shared" si="356"/>
        <v>-2006678668.9</v>
      </c>
      <c r="BA1658" s="12">
        <f t="shared" si="357"/>
        <v>-134554187.73</v>
      </c>
      <c r="BB1658" s="12" t="e">
        <f t="shared" si="363"/>
        <v>#REF!</v>
      </c>
    </row>
    <row r="1659" spans="1:54">
      <c r="A1659" s="5" t="s">
        <v>3367</v>
      </c>
      <c r="B1659" s="5" t="s">
        <v>3368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364"/>
        <v>1929892614.64</v>
      </c>
      <c r="AF1659" s="9">
        <f t="shared" si="365"/>
        <v>2644585823.27</v>
      </c>
      <c r="AG1659" s="9">
        <f t="shared" si="366"/>
        <v>-732872196.24</v>
      </c>
      <c r="AH1659" s="9">
        <f t="shared" si="367"/>
        <v>-748342463.91</v>
      </c>
      <c r="AI1659" s="9">
        <f t="shared" si="368"/>
        <v>-749132360.79</v>
      </c>
      <c r="AJ1659" s="12" t="e">
        <f>#REF!-A1659</f>
        <v>#REF!</v>
      </c>
      <c r="AK1659" s="16"/>
      <c r="AL1659" s="9">
        <f t="shared" si="358"/>
        <v>606228647.79</v>
      </c>
      <c r="AM1659" s="16"/>
      <c r="AN1659" s="16"/>
      <c r="AO1659" s="16"/>
      <c r="AP1659" s="16"/>
      <c r="AQ1659" s="12" t="e">
        <f>#REF!+#REF!+#REF!</f>
        <v>#REF!</v>
      </c>
      <c r="AR1659" s="12">
        <f t="shared" si="355"/>
        <v>-1617642.22</v>
      </c>
      <c r="AS1659" s="12" t="e">
        <f>#REF!-AU1659+#REF!+#REF!</f>
        <v>#REF!</v>
      </c>
      <c r="AT1659" s="12" t="e">
        <f>AS1659-VLOOKUP(A1659,[1]选股结果!$A$2:$BJ$3005,48,FALSE)*0.08</f>
        <v>#REF!</v>
      </c>
      <c r="AU1659" s="12">
        <f t="shared" si="359"/>
        <v>789896.879999995</v>
      </c>
      <c r="AV1659" s="12" t="e">
        <f>#REF!+S1659+H1659</f>
        <v>#REF!</v>
      </c>
      <c r="AW1659" s="12" t="e">
        <f t="shared" si="360"/>
        <v>#REF!</v>
      </c>
      <c r="AX1659" s="12" t="e">
        <f t="shared" si="361"/>
        <v>#REF!</v>
      </c>
      <c r="AY1659" s="12" t="e">
        <f t="shared" si="362"/>
        <v>#REF!</v>
      </c>
      <c r="AZ1659" s="12">
        <f t="shared" si="356"/>
        <v>-2005643005.59</v>
      </c>
      <c r="BA1659" s="12">
        <f t="shared" si="357"/>
        <v>-732872196.24</v>
      </c>
      <c r="BB1659" s="12" t="e">
        <f t="shared" si="363"/>
        <v>#REF!</v>
      </c>
    </row>
    <row r="1660" spans="1:54">
      <c r="A1660" s="5" t="s">
        <v>3369</v>
      </c>
      <c r="B1660" s="5" t="s">
        <v>3370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364"/>
        <v>1928350263.94</v>
      </c>
      <c r="AF1660" s="9">
        <f t="shared" si="365"/>
        <v>2086160757.49</v>
      </c>
      <c r="AG1660" s="9">
        <f t="shared" si="366"/>
        <v>-283972713.65</v>
      </c>
      <c r="AH1660" s="9">
        <f t="shared" si="367"/>
        <v>-417953390.82</v>
      </c>
      <c r="AI1660" s="9">
        <f t="shared" si="368"/>
        <v>-449408069.16</v>
      </c>
      <c r="AJ1660" s="12" t="e">
        <f>#REF!-A1660</f>
        <v>#REF!</v>
      </c>
      <c r="AK1660" s="16"/>
      <c r="AL1660" s="9">
        <f t="shared" si="358"/>
        <v>343094649.99</v>
      </c>
      <c r="AM1660" s="16"/>
      <c r="AN1660" s="16"/>
      <c r="AO1660" s="16"/>
      <c r="AP1660" s="16"/>
      <c r="AQ1660" s="12" t="e">
        <f>#REF!+#REF!+#REF!</f>
        <v>#REF!</v>
      </c>
      <c r="AR1660" s="12">
        <f t="shared" si="355"/>
        <v>-270068.54</v>
      </c>
      <c r="AS1660" s="12" t="e">
        <f>#REF!-AU1660+#REF!+#REF!</f>
        <v>#REF!</v>
      </c>
      <c r="AT1660" s="12" t="e">
        <f>AS1660-VLOOKUP(A1660,[1]选股结果!$A$2:$BJ$3005,48,FALSE)*0.08</f>
        <v>#REF!</v>
      </c>
      <c r="AU1660" s="12">
        <f t="shared" si="359"/>
        <v>31454678.34</v>
      </c>
      <c r="AV1660" s="12" t="e">
        <f>#REF!+S1660+H1660</f>
        <v>#REF!</v>
      </c>
      <c r="AW1660" s="12" t="e">
        <f t="shared" si="360"/>
        <v>#REF!</v>
      </c>
      <c r="AX1660" s="12" t="e">
        <f t="shared" si="361"/>
        <v>#REF!</v>
      </c>
      <c r="AY1660" s="12" t="e">
        <f t="shared" si="362"/>
        <v>#REF!</v>
      </c>
      <c r="AZ1660" s="12">
        <f t="shared" si="356"/>
        <v>-2204513276.52</v>
      </c>
      <c r="BA1660" s="12">
        <f t="shared" si="357"/>
        <v>-283972713.65</v>
      </c>
      <c r="BB1660" s="12" t="e">
        <f t="shared" si="363"/>
        <v>#REF!</v>
      </c>
    </row>
    <row r="1661" spans="1:54">
      <c r="A1661" s="5" t="s">
        <v>3371</v>
      </c>
      <c r="B1661" s="5" t="s">
        <v>3372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364"/>
        <v>1925865268.26</v>
      </c>
      <c r="AF1661" s="9">
        <f t="shared" si="365"/>
        <v>1798171794.84</v>
      </c>
      <c r="AG1661" s="9">
        <f t="shared" si="366"/>
        <v>117119083.83</v>
      </c>
      <c r="AH1661" s="9">
        <f t="shared" si="367"/>
        <v>120981850.7</v>
      </c>
      <c r="AI1661" s="9">
        <f t="shared" si="368"/>
        <v>121269221.82</v>
      </c>
      <c r="AJ1661" s="12" t="e">
        <f>#REF!-A1661</f>
        <v>#REF!</v>
      </c>
      <c r="AK1661" s="16"/>
      <c r="AL1661" s="9">
        <f t="shared" si="358"/>
        <v>86565689.15</v>
      </c>
      <c r="AM1661" s="16"/>
      <c r="AN1661" s="16"/>
      <c r="AO1661" s="16"/>
      <c r="AP1661" s="16"/>
      <c r="AQ1661" s="12" t="e">
        <f>#REF!+#REF!+#REF!</f>
        <v>#REF!</v>
      </c>
      <c r="AR1661" s="12">
        <f t="shared" si="355"/>
        <v>-6955766.17</v>
      </c>
      <c r="AS1661" s="12" t="e">
        <f>#REF!-AU1661+#REF!+#REF!</f>
        <v>#REF!</v>
      </c>
      <c r="AT1661" s="12" t="e">
        <f>AS1661-VLOOKUP(A1661,[1]选股结果!$A$2:$BJ$3005,48,FALSE)*0.08</f>
        <v>#REF!</v>
      </c>
      <c r="AU1661" s="12">
        <f t="shared" si="359"/>
        <v>-287371.11999999</v>
      </c>
      <c r="AV1661" s="12" t="e">
        <f>#REF!+S1661+H1661</f>
        <v>#REF!</v>
      </c>
      <c r="AW1661" s="12" t="e">
        <f t="shared" si="360"/>
        <v>#REF!</v>
      </c>
      <c r="AX1661" s="12" t="e">
        <f t="shared" si="361"/>
        <v>#REF!</v>
      </c>
      <c r="AY1661" s="12" t="e">
        <f t="shared" si="362"/>
        <v>#REF!</v>
      </c>
      <c r="AZ1661" s="12">
        <f t="shared" si="356"/>
        <v>-1976453469.45</v>
      </c>
      <c r="BA1661" s="12">
        <f t="shared" si="357"/>
        <v>117119083.83</v>
      </c>
      <c r="BB1661" s="12" t="e">
        <f t="shared" si="363"/>
        <v>#REF!</v>
      </c>
    </row>
    <row r="1662" spans="1:54">
      <c r="A1662" s="5" t="s">
        <v>3373</v>
      </c>
      <c r="B1662" s="5" t="s">
        <v>3374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364"/>
        <v>1924742690.06</v>
      </c>
      <c r="AF1662" s="9">
        <f t="shared" si="365"/>
        <v>2180590430.01</v>
      </c>
      <c r="AG1662" s="9">
        <f t="shared" si="366"/>
        <v>-224024385.79</v>
      </c>
      <c r="AH1662" s="9">
        <f t="shared" si="367"/>
        <v>-184577027.67</v>
      </c>
      <c r="AI1662" s="9">
        <f t="shared" si="368"/>
        <v>-193947607.25</v>
      </c>
      <c r="AJ1662" s="12" t="e">
        <f>#REF!-A1662</f>
        <v>#REF!</v>
      </c>
      <c r="AK1662" s="16"/>
      <c r="AL1662" s="9">
        <f t="shared" si="358"/>
        <v>220749678.15</v>
      </c>
      <c r="AM1662" s="16"/>
      <c r="AN1662" s="16"/>
      <c r="AO1662" s="16"/>
      <c r="AP1662" s="16"/>
      <c r="AQ1662" s="12" t="e">
        <f>#REF!+#REF!+#REF!</f>
        <v>#REF!</v>
      </c>
      <c r="AR1662" s="12">
        <f t="shared" si="355"/>
        <v>-40993226.51</v>
      </c>
      <c r="AS1662" s="12" t="e">
        <f>#REF!-AU1662+#REF!+#REF!</f>
        <v>#REF!</v>
      </c>
      <c r="AT1662" s="12" t="e">
        <f>AS1662-VLOOKUP(A1662,[1]选股结果!$A$2:$BJ$3005,48,FALSE)*0.08</f>
        <v>#REF!</v>
      </c>
      <c r="AU1662" s="12">
        <f t="shared" si="359"/>
        <v>9370579.58000001</v>
      </c>
      <c r="AV1662" s="12" t="e">
        <f>#REF!+S1662+H1662</f>
        <v>#REF!</v>
      </c>
      <c r="AW1662" s="12" t="e">
        <f t="shared" si="360"/>
        <v>#REF!</v>
      </c>
      <c r="AX1662" s="12" t="e">
        <f t="shared" si="361"/>
        <v>#REF!</v>
      </c>
      <c r="AY1662" s="12" t="e">
        <f t="shared" si="362"/>
        <v>#REF!</v>
      </c>
      <c r="AZ1662" s="12">
        <f t="shared" si="356"/>
        <v>-1958062498.69</v>
      </c>
      <c r="BA1662" s="12">
        <f t="shared" si="357"/>
        <v>-224024385.79</v>
      </c>
      <c r="BB1662" s="12" t="e">
        <f t="shared" si="363"/>
        <v>#REF!</v>
      </c>
    </row>
    <row r="1663" spans="1:54">
      <c r="A1663" s="5" t="s">
        <v>3375</v>
      </c>
      <c r="B1663" s="5" t="s">
        <v>3376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364"/>
        <v>1922465616.53</v>
      </c>
      <c r="AF1663" s="9">
        <f t="shared" si="365"/>
        <v>1856586877.64</v>
      </c>
      <c r="AG1663" s="9">
        <f t="shared" si="366"/>
        <v>84528484.5499999</v>
      </c>
      <c r="AH1663" s="9">
        <f t="shared" si="367"/>
        <v>85795753.5499999</v>
      </c>
      <c r="AI1663" s="9">
        <f t="shared" si="368"/>
        <v>73881154.0699999</v>
      </c>
      <c r="AJ1663" s="12" t="e">
        <f>#REF!-A1663</f>
        <v>#REF!</v>
      </c>
      <c r="AK1663" s="16"/>
      <c r="AL1663" s="9">
        <f t="shared" si="358"/>
        <v>159494034.48</v>
      </c>
      <c r="AM1663" s="16"/>
      <c r="AN1663" s="16"/>
      <c r="AO1663" s="16"/>
      <c r="AP1663" s="16"/>
      <c r="AQ1663" s="12" t="e">
        <f>#REF!+#REF!+#REF!</f>
        <v>#REF!</v>
      </c>
      <c r="AR1663" s="12">
        <f t="shared" si="355"/>
        <v>-1387769.52</v>
      </c>
      <c r="AS1663" s="12" t="e">
        <f>#REF!-AU1663+#REF!+#REF!</f>
        <v>#REF!</v>
      </c>
      <c r="AT1663" s="12" t="e">
        <f>AS1663-VLOOKUP(A1663,[1]选股结果!$A$2:$BJ$3005,48,FALSE)*0.08</f>
        <v>#REF!</v>
      </c>
      <c r="AU1663" s="12">
        <f t="shared" si="359"/>
        <v>11914599.48</v>
      </c>
      <c r="AV1663" s="12" t="e">
        <f>#REF!+S1663+H1663</f>
        <v>#REF!</v>
      </c>
      <c r="AW1663" s="12" t="e">
        <f t="shared" si="360"/>
        <v>#REF!</v>
      </c>
      <c r="AX1663" s="12" t="e">
        <f t="shared" si="361"/>
        <v>#REF!</v>
      </c>
      <c r="AY1663" s="12" t="e">
        <f t="shared" si="362"/>
        <v>#REF!</v>
      </c>
      <c r="AZ1663" s="12">
        <f t="shared" si="356"/>
        <v>-1917985704.3</v>
      </c>
      <c r="BA1663" s="12">
        <f t="shared" si="357"/>
        <v>84528484.5499999</v>
      </c>
      <c r="BB1663" s="12" t="e">
        <f t="shared" si="363"/>
        <v>#REF!</v>
      </c>
    </row>
    <row r="1664" spans="1:54">
      <c r="A1664" s="5" t="s">
        <v>3377</v>
      </c>
      <c r="B1664" s="5" t="s">
        <v>3378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364"/>
        <v>1916690377.1</v>
      </c>
      <c r="AF1664" s="9">
        <f t="shared" si="365"/>
        <v>1923074916.4</v>
      </c>
      <c r="AG1664" s="9">
        <f t="shared" si="366"/>
        <v>-34813940.9000002</v>
      </c>
      <c r="AH1664" s="9">
        <f t="shared" si="367"/>
        <v>-21468755.2700002</v>
      </c>
      <c r="AI1664" s="9">
        <f t="shared" si="368"/>
        <v>-22643990.8600002</v>
      </c>
      <c r="AJ1664" s="12" t="e">
        <f>#REF!-A1664</f>
        <v>#REF!</v>
      </c>
      <c r="AK1664" s="16"/>
      <c r="AL1664" s="9">
        <f t="shared" si="358"/>
        <v>184485378.6</v>
      </c>
      <c r="AM1664" s="16"/>
      <c r="AN1664" s="16"/>
      <c r="AO1664" s="16"/>
      <c r="AP1664" s="16"/>
      <c r="AQ1664" s="12" t="e">
        <f>#REF!+#REF!+#REF!</f>
        <v>#REF!</v>
      </c>
      <c r="AR1664" s="12">
        <f t="shared" si="355"/>
        <v>-14105002.71</v>
      </c>
      <c r="AS1664" s="12" t="e">
        <f>#REF!-AU1664+#REF!+#REF!</f>
        <v>#REF!</v>
      </c>
      <c r="AT1664" s="12" t="e">
        <f>AS1664-VLOOKUP(A1664,[1]选股结果!$A$2:$BJ$3005,48,FALSE)*0.08</f>
        <v>#REF!</v>
      </c>
      <c r="AU1664" s="12">
        <f t="shared" si="359"/>
        <v>1175235.59</v>
      </c>
      <c r="AV1664" s="12" t="e">
        <f>#REF!+S1664+H1664</f>
        <v>#REF!</v>
      </c>
      <c r="AW1664" s="12" t="e">
        <f t="shared" si="360"/>
        <v>#REF!</v>
      </c>
      <c r="AX1664" s="12" t="e">
        <f t="shared" si="361"/>
        <v>#REF!</v>
      </c>
      <c r="AY1664" s="12" t="e">
        <f t="shared" si="362"/>
        <v>#REF!</v>
      </c>
      <c r="AZ1664" s="12">
        <f t="shared" si="356"/>
        <v>-1929803053.62</v>
      </c>
      <c r="BA1664" s="12">
        <f t="shared" si="357"/>
        <v>-34813940.9000002</v>
      </c>
      <c r="BB1664" s="12" t="e">
        <f t="shared" si="363"/>
        <v>#REF!</v>
      </c>
    </row>
    <row r="1665" spans="1:54">
      <c r="A1665" s="5" t="s">
        <v>3379</v>
      </c>
      <c r="B1665" s="5" t="s">
        <v>3380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364"/>
        <v>1915550683.83</v>
      </c>
      <c r="AF1665" s="9">
        <f t="shared" si="365"/>
        <v>1905740717.26</v>
      </c>
      <c r="AG1665" s="9">
        <f t="shared" si="366"/>
        <v>20419109.9899997</v>
      </c>
      <c r="AH1665" s="9">
        <f t="shared" si="367"/>
        <v>39608997.3299997</v>
      </c>
      <c r="AI1665" s="9">
        <f t="shared" si="368"/>
        <v>37659184.1599997</v>
      </c>
      <c r="AJ1665" s="12" t="e">
        <f>#REF!-A1665</f>
        <v>#REF!</v>
      </c>
      <c r="AK1665" s="16"/>
      <c r="AL1665" s="9">
        <f t="shared" si="358"/>
        <v>200097629.94</v>
      </c>
      <c r="AM1665" s="16"/>
      <c r="AN1665" s="16"/>
      <c r="AO1665" s="16"/>
      <c r="AP1665" s="16"/>
      <c r="AQ1665" s="12" t="e">
        <f>#REF!+#REF!+#REF!</f>
        <v>#REF!</v>
      </c>
      <c r="AR1665" s="12">
        <f t="shared" si="355"/>
        <v>-19618643.48</v>
      </c>
      <c r="AS1665" s="12" t="e">
        <f>#REF!-AU1665+#REF!+#REF!</f>
        <v>#REF!</v>
      </c>
      <c r="AT1665" s="12" t="e">
        <f>AS1665-VLOOKUP(A1665,[1]选股结果!$A$2:$BJ$3005,48,FALSE)*0.08</f>
        <v>#REF!</v>
      </c>
      <c r="AU1665" s="12">
        <f t="shared" si="359"/>
        <v>1949813.17</v>
      </c>
      <c r="AV1665" s="12" t="e">
        <f>#REF!+S1665+H1665</f>
        <v>#REF!</v>
      </c>
      <c r="AW1665" s="12" t="e">
        <f t="shared" si="360"/>
        <v>#REF!</v>
      </c>
      <c r="AX1665" s="12" t="e">
        <f t="shared" si="361"/>
        <v>#REF!</v>
      </c>
      <c r="AY1665" s="12" t="e">
        <f t="shared" si="362"/>
        <v>#REF!</v>
      </c>
      <c r="AZ1665" s="12">
        <f t="shared" si="356"/>
        <v>-2038232792.48</v>
      </c>
      <c r="BA1665" s="12">
        <f t="shared" si="357"/>
        <v>20419109.9899997</v>
      </c>
      <c r="BB1665" s="12" t="e">
        <f t="shared" si="363"/>
        <v>#REF!</v>
      </c>
    </row>
    <row r="1666" spans="1:54">
      <c r="A1666" s="5" t="s">
        <v>3381</v>
      </c>
      <c r="B1666" s="5" t="s">
        <v>3382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364"/>
        <v>1914562133.27</v>
      </c>
      <c r="AF1666" s="9">
        <f t="shared" si="365"/>
        <v>1243063579.44</v>
      </c>
      <c r="AG1666" s="9">
        <f t="shared" si="366"/>
        <v>670948279.86</v>
      </c>
      <c r="AH1666" s="9">
        <f t="shared" si="367"/>
        <v>672911166.11</v>
      </c>
      <c r="AI1666" s="9">
        <f t="shared" si="368"/>
        <v>523080293.59</v>
      </c>
      <c r="AJ1666" s="12" t="e">
        <f>#REF!-A1666</f>
        <v>#REF!</v>
      </c>
      <c r="AK1666" s="16"/>
      <c r="AL1666" s="9">
        <f t="shared" si="358"/>
        <v>573911496.87</v>
      </c>
      <c r="AM1666" s="16"/>
      <c r="AN1666" s="16"/>
      <c r="AO1666" s="16"/>
      <c r="AP1666" s="16"/>
      <c r="AQ1666" s="12" t="e">
        <f>#REF!+#REF!+#REF!</f>
        <v>#REF!</v>
      </c>
      <c r="AR1666" s="12">
        <f t="shared" ref="AR1666:AR1729" si="369">AA1666-AB1666</f>
        <v>-2133140.08</v>
      </c>
      <c r="AS1666" s="12" t="e">
        <f>#REF!-AU1666+#REF!+#REF!</f>
        <v>#REF!</v>
      </c>
      <c r="AT1666" s="12" t="e">
        <f>AS1666-VLOOKUP(A1666,[1]选股结果!$A$2:$BJ$3005,48,FALSE)*0.08</f>
        <v>#REF!</v>
      </c>
      <c r="AU1666" s="12">
        <f t="shared" si="359"/>
        <v>149830872.52</v>
      </c>
      <c r="AV1666" s="12" t="e">
        <f>#REF!+S1666+H1666</f>
        <v>#REF!</v>
      </c>
      <c r="AW1666" s="12" t="e">
        <f t="shared" si="360"/>
        <v>#REF!</v>
      </c>
      <c r="AX1666" s="12" t="e">
        <f t="shared" si="361"/>
        <v>#REF!</v>
      </c>
      <c r="AY1666" s="12" t="e">
        <f t="shared" si="362"/>
        <v>#REF!</v>
      </c>
      <c r="AZ1666" s="12">
        <f t="shared" ref="AZ1666:AZ1729" si="370">O1666-S1666-AA1666-AB1666-AC1666-AD1666+AK1666-AE1666</f>
        <v>-1943410316.1</v>
      </c>
      <c r="BA1666" s="12">
        <f t="shared" ref="BA1666:BA1729" si="371">AG1666</f>
        <v>670948279.86</v>
      </c>
      <c r="BB1666" s="12" t="e">
        <f t="shared" si="363"/>
        <v>#REF!</v>
      </c>
    </row>
    <row r="1667" spans="1:54">
      <c r="A1667" s="5" t="s">
        <v>3383</v>
      </c>
      <c r="B1667" s="5" t="s">
        <v>3384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364"/>
        <v>1912457854.82</v>
      </c>
      <c r="AF1667" s="9">
        <f t="shared" si="365"/>
        <v>1661439904.74</v>
      </c>
      <c r="AG1667" s="9">
        <f t="shared" si="366"/>
        <v>241282723.33</v>
      </c>
      <c r="AH1667" s="9">
        <f t="shared" si="367"/>
        <v>253659566.32</v>
      </c>
      <c r="AI1667" s="9">
        <f t="shared" si="368"/>
        <v>221997143.5</v>
      </c>
      <c r="AJ1667" s="12" t="e">
        <f>#REF!-A1667</f>
        <v>#REF!</v>
      </c>
      <c r="AK1667" s="16"/>
      <c r="AL1667" s="9">
        <f t="shared" ref="AL1667:AL1730" si="372">O1667+P1667+Q1667+Y1667-AB1667+AC1667</f>
        <v>85315799.53</v>
      </c>
      <c r="AM1667" s="16"/>
      <c r="AN1667" s="16"/>
      <c r="AO1667" s="16"/>
      <c r="AP1667" s="16"/>
      <c r="AQ1667" s="12" t="e">
        <f>#REF!+#REF!+#REF!</f>
        <v>#REF!</v>
      </c>
      <c r="AR1667" s="12">
        <f t="shared" si="369"/>
        <v>-14875203.04</v>
      </c>
      <c r="AS1667" s="12" t="e">
        <f>#REF!-AU1667+#REF!+#REF!</f>
        <v>#REF!</v>
      </c>
      <c r="AT1667" s="12" t="e">
        <f>AS1667-VLOOKUP(A1667,[1]选股结果!$A$2:$BJ$3005,48,FALSE)*0.08</f>
        <v>#REF!</v>
      </c>
      <c r="AU1667" s="12">
        <f t="shared" ref="AU1667:AU1730" si="373">AH1667-AI1667</f>
        <v>31662422.82</v>
      </c>
      <c r="AV1667" s="12" t="e">
        <f>#REF!+S1667+H1667</f>
        <v>#REF!</v>
      </c>
      <c r="AW1667" s="12" t="e">
        <f t="shared" ref="AW1667:AW1730" si="374">AV1667-AU1667</f>
        <v>#REF!</v>
      </c>
      <c r="AX1667" s="12" t="e">
        <f t="shared" ref="AX1667:AX1730" si="375">AV1667-H1667</f>
        <v>#REF!</v>
      </c>
      <c r="AY1667" s="12" t="e">
        <f t="shared" ref="AY1667:AY1730" si="376">AV1667-H1667-AU1667</f>
        <v>#REF!</v>
      </c>
      <c r="AZ1667" s="12">
        <f t="shared" si="370"/>
        <v>-1969098457.93</v>
      </c>
      <c r="BA1667" s="12">
        <f t="shared" si="371"/>
        <v>241282723.33</v>
      </c>
      <c r="BB1667" s="12" t="e">
        <f t="shared" ref="BB1667:BB1730" si="377">AF1667-AG1667+AH1667+AI1667-AJ1667+AL1667+AM1667-AO1667+AN1667</f>
        <v>#REF!</v>
      </c>
    </row>
    <row r="1668" spans="1:54">
      <c r="A1668" s="5" t="s">
        <v>3385</v>
      </c>
      <c r="B1668" s="5" t="s">
        <v>3386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364"/>
        <v>1911265947.09</v>
      </c>
      <c r="AF1668" s="9">
        <f t="shared" si="365"/>
        <v>1950455277.26</v>
      </c>
      <c r="AG1668" s="9">
        <f t="shared" si="366"/>
        <v>371331494.53</v>
      </c>
      <c r="AH1668" s="9">
        <f t="shared" si="367"/>
        <v>364912273.72</v>
      </c>
      <c r="AI1668" s="9">
        <f t="shared" si="368"/>
        <v>374684019.52</v>
      </c>
      <c r="AJ1668" s="12" t="e">
        <f>#REF!-A1668</f>
        <v>#REF!</v>
      </c>
      <c r="AK1668" s="16"/>
      <c r="AL1668" s="9">
        <f t="shared" si="372"/>
        <v>963740444.68</v>
      </c>
      <c r="AM1668" s="16"/>
      <c r="AN1668" s="16"/>
      <c r="AO1668" s="16"/>
      <c r="AP1668" s="16"/>
      <c r="AQ1668" s="12" t="e">
        <f>#REF!+#REF!+#REF!</f>
        <v>#REF!</v>
      </c>
      <c r="AR1668" s="12">
        <f t="shared" si="369"/>
        <v>-4796005.3</v>
      </c>
      <c r="AS1668" s="12" t="e">
        <f>#REF!-AU1668+#REF!+#REF!</f>
        <v>#REF!</v>
      </c>
      <c r="AT1668" s="12" t="e">
        <f>AS1668-VLOOKUP(A1668,[1]选股结果!$A$2:$BJ$3005,48,FALSE)*0.08</f>
        <v>#REF!</v>
      </c>
      <c r="AU1668" s="12">
        <f t="shared" si="373"/>
        <v>-9771745.79999995</v>
      </c>
      <c r="AV1668" s="12" t="e">
        <f>#REF!+S1668+H1668</f>
        <v>#REF!</v>
      </c>
      <c r="AW1668" s="12" t="e">
        <f t="shared" si="374"/>
        <v>#REF!</v>
      </c>
      <c r="AX1668" s="12" t="e">
        <f t="shared" si="375"/>
        <v>#REF!</v>
      </c>
      <c r="AY1668" s="12" t="e">
        <f t="shared" si="376"/>
        <v>#REF!</v>
      </c>
      <c r="AZ1668" s="12">
        <f t="shared" si="370"/>
        <v>-1915831541.86</v>
      </c>
      <c r="BA1668" s="12">
        <f t="shared" si="371"/>
        <v>371331494.53</v>
      </c>
      <c r="BB1668" s="12" t="e">
        <f t="shared" si="377"/>
        <v>#REF!</v>
      </c>
    </row>
    <row r="1669" spans="1:54">
      <c r="A1669" s="5" t="s">
        <v>3387</v>
      </c>
      <c r="B1669" s="5" t="s">
        <v>3388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364"/>
        <v>1910435341.64</v>
      </c>
      <c r="AF1669" s="9">
        <f t="shared" si="365"/>
        <v>1752684978.27</v>
      </c>
      <c r="AG1669" s="9">
        <f t="shared" si="366"/>
        <v>191502795.91</v>
      </c>
      <c r="AH1669" s="9">
        <f t="shared" si="367"/>
        <v>191438032.98</v>
      </c>
      <c r="AI1669" s="9">
        <f t="shared" si="368"/>
        <v>153422823.63</v>
      </c>
      <c r="AJ1669" s="12" t="e">
        <f>#REF!-A1669</f>
        <v>#REF!</v>
      </c>
      <c r="AK1669" s="16"/>
      <c r="AL1669" s="9">
        <f t="shared" si="372"/>
        <v>216746564.23</v>
      </c>
      <c r="AM1669" s="16"/>
      <c r="AN1669" s="16"/>
      <c r="AO1669" s="16"/>
      <c r="AP1669" s="16"/>
      <c r="AQ1669" s="12" t="e">
        <f>#REF!+#REF!+#REF!</f>
        <v>#REF!</v>
      </c>
      <c r="AR1669" s="12">
        <f t="shared" si="369"/>
        <v>-1008036.17</v>
      </c>
      <c r="AS1669" s="12" t="e">
        <f>#REF!-AU1669+#REF!+#REF!</f>
        <v>#REF!</v>
      </c>
      <c r="AT1669" s="12" t="e">
        <f>AS1669-VLOOKUP(A1669,[1]选股结果!$A$2:$BJ$3005,48,FALSE)*0.08</f>
        <v>#REF!</v>
      </c>
      <c r="AU1669" s="12">
        <f t="shared" si="373"/>
        <v>38015209.35</v>
      </c>
      <c r="AV1669" s="12" t="e">
        <f>#REF!+S1669+H1669</f>
        <v>#REF!</v>
      </c>
      <c r="AW1669" s="12" t="e">
        <f t="shared" si="374"/>
        <v>#REF!</v>
      </c>
      <c r="AX1669" s="12" t="e">
        <f t="shared" si="375"/>
        <v>#REF!</v>
      </c>
      <c r="AY1669" s="12" t="e">
        <f t="shared" si="376"/>
        <v>#REF!</v>
      </c>
      <c r="AZ1669" s="12">
        <f t="shared" si="370"/>
        <v>-1961109717.69</v>
      </c>
      <c r="BA1669" s="12">
        <f t="shared" si="371"/>
        <v>191502795.91</v>
      </c>
      <c r="BB1669" s="12" t="e">
        <f t="shared" si="377"/>
        <v>#REF!</v>
      </c>
    </row>
    <row r="1670" spans="1:54">
      <c r="A1670" s="5" t="s">
        <v>3389</v>
      </c>
      <c r="B1670" s="5" t="s">
        <v>3390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364"/>
        <v>1909458636.04</v>
      </c>
      <c r="AF1670" s="9">
        <f t="shared" si="365"/>
        <v>1889281320.87</v>
      </c>
      <c r="AG1670" s="9">
        <f t="shared" si="366"/>
        <v>-69777491.5100002</v>
      </c>
      <c r="AH1670" s="9">
        <f t="shared" si="367"/>
        <v>-66611225.7800002</v>
      </c>
      <c r="AI1670" s="9">
        <f t="shared" si="368"/>
        <v>-87147249.1300002</v>
      </c>
      <c r="AJ1670" s="12" t="e">
        <f>#REF!-A1670</f>
        <v>#REF!</v>
      </c>
      <c r="AK1670" s="16"/>
      <c r="AL1670" s="9">
        <f t="shared" si="372"/>
        <v>223312556.41</v>
      </c>
      <c r="AM1670" s="16"/>
      <c r="AN1670" s="16"/>
      <c r="AO1670" s="16"/>
      <c r="AP1670" s="16"/>
      <c r="AQ1670" s="12" t="e">
        <f>#REF!+#REF!+#REF!</f>
        <v>#REF!</v>
      </c>
      <c r="AR1670" s="12">
        <f t="shared" si="369"/>
        <v>-5809159.44</v>
      </c>
      <c r="AS1670" s="12" t="e">
        <f>#REF!-AU1670+#REF!+#REF!</f>
        <v>#REF!</v>
      </c>
      <c r="AT1670" s="12" t="e">
        <f>AS1670-VLOOKUP(A1670,[1]选股结果!$A$2:$BJ$3005,48,FALSE)*0.08</f>
        <v>#REF!</v>
      </c>
      <c r="AU1670" s="12">
        <f t="shared" si="373"/>
        <v>20536023.35</v>
      </c>
      <c r="AV1670" s="12" t="e">
        <f>#REF!+S1670+H1670</f>
        <v>#REF!</v>
      </c>
      <c r="AW1670" s="12" t="e">
        <f t="shared" si="374"/>
        <v>#REF!</v>
      </c>
      <c r="AX1670" s="12" t="e">
        <f t="shared" si="375"/>
        <v>#REF!</v>
      </c>
      <c r="AY1670" s="12" t="e">
        <f t="shared" si="376"/>
        <v>#REF!</v>
      </c>
      <c r="AZ1670" s="12">
        <f t="shared" si="370"/>
        <v>-2006025897.35</v>
      </c>
      <c r="BA1670" s="12">
        <f t="shared" si="371"/>
        <v>-69777491.5100002</v>
      </c>
      <c r="BB1670" s="12" t="e">
        <f t="shared" si="377"/>
        <v>#REF!</v>
      </c>
    </row>
    <row r="1671" spans="1:54">
      <c r="A1671" s="5" t="s">
        <v>3391</v>
      </c>
      <c r="B1671" s="5" t="s">
        <v>3392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364"/>
        <v>1905877936.97</v>
      </c>
      <c r="AF1671" s="9">
        <f t="shared" si="365"/>
        <v>1897944961.46</v>
      </c>
      <c r="AG1671" s="9">
        <f t="shared" si="366"/>
        <v>-6684380.71000001</v>
      </c>
      <c r="AH1671" s="9">
        <f t="shared" si="367"/>
        <v>-11735227.91</v>
      </c>
      <c r="AI1671" s="9">
        <f t="shared" si="368"/>
        <v>-9784646.05000001</v>
      </c>
      <c r="AJ1671" s="12" t="e">
        <f>#REF!-A1671</f>
        <v>#REF!</v>
      </c>
      <c r="AK1671" s="16"/>
      <c r="AL1671" s="9">
        <f t="shared" si="372"/>
        <v>190984397.11</v>
      </c>
      <c r="AM1671" s="16"/>
      <c r="AN1671" s="16"/>
      <c r="AO1671" s="16"/>
      <c r="AP1671" s="16"/>
      <c r="AQ1671" s="12" t="e">
        <f>#REF!+#REF!+#REF!</f>
        <v>#REF!</v>
      </c>
      <c r="AR1671" s="12">
        <f t="shared" si="369"/>
        <v>-202791.17</v>
      </c>
      <c r="AS1671" s="12" t="e">
        <f>#REF!-AU1671+#REF!+#REF!</f>
        <v>#REF!</v>
      </c>
      <c r="AT1671" s="12" t="e">
        <f>AS1671-VLOOKUP(A1671,[1]选股结果!$A$2:$BJ$3005,48,FALSE)*0.08</f>
        <v>#REF!</v>
      </c>
      <c r="AU1671" s="12">
        <f t="shared" si="373"/>
        <v>-1950581.85999999</v>
      </c>
      <c r="AV1671" s="12" t="e">
        <f>#REF!+S1671+H1671</f>
        <v>#REF!</v>
      </c>
      <c r="AW1671" s="12" t="e">
        <f t="shared" si="374"/>
        <v>#REF!</v>
      </c>
      <c r="AX1671" s="12" t="e">
        <f t="shared" si="375"/>
        <v>#REF!</v>
      </c>
      <c r="AY1671" s="12" t="e">
        <f t="shared" si="376"/>
        <v>#REF!</v>
      </c>
      <c r="AZ1671" s="12">
        <f t="shared" si="370"/>
        <v>-1902358143.13</v>
      </c>
      <c r="BA1671" s="12">
        <f t="shared" si="371"/>
        <v>-6684380.71000001</v>
      </c>
      <c r="BB1671" s="12" t="e">
        <f t="shared" si="377"/>
        <v>#REF!</v>
      </c>
    </row>
    <row r="1672" spans="1:54">
      <c r="A1672" s="5" t="s">
        <v>3393</v>
      </c>
      <c r="B1672" s="5" t="s">
        <v>3394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364"/>
        <v>1902094773.57</v>
      </c>
      <c r="AF1672" s="9">
        <f t="shared" si="365"/>
        <v>2002328816.66</v>
      </c>
      <c r="AG1672" s="9">
        <f t="shared" si="366"/>
        <v>191671480.06</v>
      </c>
      <c r="AH1672" s="9">
        <f t="shared" si="367"/>
        <v>188893800.61</v>
      </c>
      <c r="AI1672" s="9">
        <f t="shared" si="368"/>
        <v>146948783.07</v>
      </c>
      <c r="AJ1672" s="12" t="e">
        <f>#REF!-A1672</f>
        <v>#REF!</v>
      </c>
      <c r="AK1672" s="16"/>
      <c r="AL1672" s="9">
        <f t="shared" si="372"/>
        <v>770469576.59</v>
      </c>
      <c r="AM1672" s="16"/>
      <c r="AN1672" s="16"/>
      <c r="AO1672" s="16"/>
      <c r="AP1672" s="16"/>
      <c r="AQ1672" s="12" t="e">
        <f>#REF!+#REF!+#REF!</f>
        <v>#REF!</v>
      </c>
      <c r="AR1672" s="12">
        <f t="shared" si="369"/>
        <v>-721656.5</v>
      </c>
      <c r="AS1672" s="12" t="e">
        <f>#REF!-AU1672+#REF!+#REF!</f>
        <v>#REF!</v>
      </c>
      <c r="AT1672" s="12" t="e">
        <f>AS1672-VLOOKUP(A1672,[1]选股结果!$A$2:$BJ$3005,48,FALSE)*0.08</f>
        <v>#REF!</v>
      </c>
      <c r="AU1672" s="12">
        <f t="shared" si="373"/>
        <v>41945017.54</v>
      </c>
      <c r="AV1672" s="12" t="e">
        <f>#REF!+S1672+H1672</f>
        <v>#REF!</v>
      </c>
      <c r="AW1672" s="12" t="e">
        <f t="shared" si="374"/>
        <v>#REF!</v>
      </c>
      <c r="AX1672" s="12" t="e">
        <f t="shared" si="375"/>
        <v>#REF!</v>
      </c>
      <c r="AY1672" s="12" t="e">
        <f t="shared" si="376"/>
        <v>#REF!</v>
      </c>
      <c r="AZ1672" s="12">
        <f t="shared" si="370"/>
        <v>-2117442078.22</v>
      </c>
      <c r="BA1672" s="12">
        <f t="shared" si="371"/>
        <v>191671480.06</v>
      </c>
      <c r="BB1672" s="12" t="e">
        <f t="shared" si="377"/>
        <v>#REF!</v>
      </c>
    </row>
    <row r="1673" spans="1:54">
      <c r="A1673" s="5" t="s">
        <v>3395</v>
      </c>
      <c r="B1673" s="5" t="s">
        <v>3396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364"/>
        <v>1902029905.64</v>
      </c>
      <c r="AF1673" s="9">
        <f t="shared" si="365"/>
        <v>1719966025.58</v>
      </c>
      <c r="AG1673" s="9">
        <f t="shared" si="366"/>
        <v>222636097.19</v>
      </c>
      <c r="AH1673" s="9">
        <f t="shared" si="367"/>
        <v>221378609.42</v>
      </c>
      <c r="AI1673" s="9">
        <f t="shared" si="368"/>
        <v>190631767.73</v>
      </c>
      <c r="AJ1673" s="12" t="e">
        <f>#REF!-A1673</f>
        <v>#REF!</v>
      </c>
      <c r="AK1673" s="16"/>
      <c r="AL1673" s="9">
        <f t="shared" si="372"/>
        <v>79869637.04</v>
      </c>
      <c r="AM1673" s="16"/>
      <c r="AN1673" s="16"/>
      <c r="AO1673" s="16"/>
      <c r="AP1673" s="16"/>
      <c r="AQ1673" s="12" t="e">
        <f>#REF!+#REF!+#REF!</f>
        <v>#REF!</v>
      </c>
      <c r="AR1673" s="12">
        <f t="shared" si="369"/>
        <v>-531000.25</v>
      </c>
      <c r="AS1673" s="12" t="e">
        <f>#REF!-AU1673+#REF!+#REF!</f>
        <v>#REF!</v>
      </c>
      <c r="AT1673" s="12" t="e">
        <f>AS1673-VLOOKUP(A1673,[1]选股结果!$A$2:$BJ$3005,48,FALSE)*0.08</f>
        <v>#REF!</v>
      </c>
      <c r="AU1673" s="12">
        <f t="shared" si="373"/>
        <v>30746841.69</v>
      </c>
      <c r="AV1673" s="12" t="e">
        <f>#REF!+S1673+H1673</f>
        <v>#REF!</v>
      </c>
      <c r="AW1673" s="12" t="e">
        <f t="shared" si="374"/>
        <v>#REF!</v>
      </c>
      <c r="AX1673" s="12" t="e">
        <f t="shared" si="375"/>
        <v>#REF!</v>
      </c>
      <c r="AY1673" s="12" t="e">
        <f t="shared" si="376"/>
        <v>#REF!</v>
      </c>
      <c r="AZ1673" s="12">
        <f t="shared" si="370"/>
        <v>-1931160197.55</v>
      </c>
      <c r="BA1673" s="12">
        <f t="shared" si="371"/>
        <v>222636097.19</v>
      </c>
      <c r="BB1673" s="12" t="e">
        <f t="shared" si="377"/>
        <v>#REF!</v>
      </c>
    </row>
    <row r="1674" spans="1:54">
      <c r="A1674" s="5" t="s">
        <v>3397</v>
      </c>
      <c r="B1674" s="5" t="s">
        <v>3398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364"/>
        <v>1900243550.81</v>
      </c>
      <c r="AF1674" s="9">
        <f t="shared" si="365"/>
        <v>1731140503.5</v>
      </c>
      <c r="AG1674" s="9">
        <f t="shared" si="366"/>
        <v>183661317.32</v>
      </c>
      <c r="AH1674" s="9">
        <f t="shared" si="367"/>
        <v>185619673.85</v>
      </c>
      <c r="AI1674" s="9">
        <f t="shared" si="368"/>
        <v>175258630.28</v>
      </c>
      <c r="AJ1674" s="12" t="e">
        <f>#REF!-A1674</f>
        <v>#REF!</v>
      </c>
      <c r="AK1674" s="16"/>
      <c r="AL1674" s="9">
        <f t="shared" si="372"/>
        <v>293236250.54</v>
      </c>
      <c r="AM1674" s="16"/>
      <c r="AN1674" s="16"/>
      <c r="AO1674" s="16"/>
      <c r="AP1674" s="16"/>
      <c r="AQ1674" s="12" t="e">
        <f>#REF!+#REF!+#REF!</f>
        <v>#REF!</v>
      </c>
      <c r="AR1674" s="12">
        <f t="shared" si="369"/>
        <v>-5764124.02</v>
      </c>
      <c r="AS1674" s="12" t="e">
        <f>#REF!-AU1674+#REF!+#REF!</f>
        <v>#REF!</v>
      </c>
      <c r="AT1674" s="12" t="e">
        <f>AS1674-VLOOKUP(A1674,[1]选股结果!$A$2:$BJ$3005,48,FALSE)*0.08</f>
        <v>#REF!</v>
      </c>
      <c r="AU1674" s="12">
        <f t="shared" si="373"/>
        <v>10361043.57</v>
      </c>
      <c r="AV1674" s="12" t="e">
        <f>#REF!+S1674+H1674</f>
        <v>#REF!</v>
      </c>
      <c r="AW1674" s="12" t="e">
        <f t="shared" si="374"/>
        <v>#REF!</v>
      </c>
      <c r="AX1674" s="12" t="e">
        <f t="shared" si="375"/>
        <v>#REF!</v>
      </c>
      <c r="AY1674" s="12" t="e">
        <f t="shared" si="376"/>
        <v>#REF!</v>
      </c>
      <c r="AZ1674" s="12">
        <f t="shared" si="370"/>
        <v>-1924556776.9</v>
      </c>
      <c r="BA1674" s="12">
        <f t="shared" si="371"/>
        <v>183661317.32</v>
      </c>
      <c r="BB1674" s="12" t="e">
        <f t="shared" si="377"/>
        <v>#REF!</v>
      </c>
    </row>
    <row r="1675" spans="1:54">
      <c r="A1675" s="5" t="s">
        <v>3399</v>
      </c>
      <c r="B1675" s="5" t="s">
        <v>3400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378">C1675</f>
        <v>1898302602.14</v>
      </c>
      <c r="AF1675" s="9">
        <f t="shared" ref="AF1675:AF1738" si="379">(G1675+O1675+P1675+Q1675+R1675)+S1675</f>
        <v>1380812592.76</v>
      </c>
      <c r="AG1675" s="9">
        <f t="shared" ref="AG1675:AG1738" si="380">AE1675-AF1675+T1675+V1675+W1675-X1675-Y1675+Z1675+AA1675</f>
        <v>505971365.4</v>
      </c>
      <c r="AH1675" s="9">
        <f t="shared" ref="AH1675:AH1738" si="381">AG1675+AB1675-AC1675</f>
        <v>506123825.39</v>
      </c>
      <c r="AI1675" s="9">
        <f t="shared" ref="AI1675:AI1738" si="382">AH1675-AD1675</f>
        <v>432143729.25</v>
      </c>
      <c r="AJ1675" s="12" t="e">
        <f>#REF!-A1675</f>
        <v>#REF!</v>
      </c>
      <c r="AK1675" s="16"/>
      <c r="AL1675" s="9">
        <f t="shared" si="372"/>
        <v>109951821.22</v>
      </c>
      <c r="AM1675" s="16"/>
      <c r="AN1675" s="16"/>
      <c r="AO1675" s="16"/>
      <c r="AP1675" s="16"/>
      <c r="AQ1675" s="12" t="e">
        <f>#REF!+#REF!+#REF!</f>
        <v>#REF!</v>
      </c>
      <c r="AR1675" s="12">
        <f t="shared" si="369"/>
        <v>-154933.03</v>
      </c>
      <c r="AS1675" s="12" t="e">
        <f>#REF!-AU1675+#REF!+#REF!</f>
        <v>#REF!</v>
      </c>
      <c r="AT1675" s="12" t="e">
        <f>AS1675-VLOOKUP(A1675,[1]选股结果!$A$2:$BJ$3005,48,FALSE)*0.08</f>
        <v>#REF!</v>
      </c>
      <c r="AU1675" s="12">
        <f t="shared" si="373"/>
        <v>73980096.14</v>
      </c>
      <c r="AV1675" s="12" t="e">
        <f>#REF!+S1675+H1675</f>
        <v>#REF!</v>
      </c>
      <c r="AW1675" s="12" t="e">
        <f t="shared" si="374"/>
        <v>#REF!</v>
      </c>
      <c r="AX1675" s="12" t="e">
        <f t="shared" si="375"/>
        <v>#REF!</v>
      </c>
      <c r="AY1675" s="12" t="e">
        <f t="shared" si="376"/>
        <v>#REF!</v>
      </c>
      <c r="AZ1675" s="12">
        <f t="shared" si="370"/>
        <v>-1948937504.81</v>
      </c>
      <c r="BA1675" s="12">
        <f t="shared" si="371"/>
        <v>505971365.4</v>
      </c>
      <c r="BB1675" s="12" t="e">
        <f t="shared" si="377"/>
        <v>#REF!</v>
      </c>
    </row>
    <row r="1676" spans="1:54">
      <c r="A1676" s="5" t="s">
        <v>3401</v>
      </c>
      <c r="B1676" s="5" t="s">
        <v>3402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378"/>
        <v>1897363293.92</v>
      </c>
      <c r="AF1676" s="9">
        <f t="shared" si="379"/>
        <v>1802164777.02</v>
      </c>
      <c r="AG1676" s="9">
        <f t="shared" si="380"/>
        <v>40466414.1300001</v>
      </c>
      <c r="AH1676" s="9">
        <f t="shared" si="381"/>
        <v>35757820.9000001</v>
      </c>
      <c r="AI1676" s="9">
        <f t="shared" si="382"/>
        <v>35768885.8100001</v>
      </c>
      <c r="AJ1676" s="12" t="e">
        <f>#REF!-A1676</f>
        <v>#REF!</v>
      </c>
      <c r="AK1676" s="16"/>
      <c r="AL1676" s="9">
        <f t="shared" si="372"/>
        <v>204604908.69</v>
      </c>
      <c r="AM1676" s="16"/>
      <c r="AN1676" s="16"/>
      <c r="AO1676" s="16"/>
      <c r="AP1676" s="16"/>
      <c r="AQ1676" s="12" t="e">
        <f>#REF!+#REF!+#REF!</f>
        <v>#REF!</v>
      </c>
      <c r="AR1676" s="12">
        <f t="shared" si="369"/>
        <v>-267234.72</v>
      </c>
      <c r="AS1676" s="12" t="e">
        <f>#REF!-AU1676+#REF!+#REF!</f>
        <v>#REF!</v>
      </c>
      <c r="AT1676" s="12" t="e">
        <f>AS1676-VLOOKUP(A1676,[1]选股结果!$A$2:$BJ$3005,48,FALSE)*0.08</f>
        <v>#REF!</v>
      </c>
      <c r="AU1676" s="12">
        <f t="shared" si="373"/>
        <v>-11064.9099999964</v>
      </c>
      <c r="AV1676" s="12" t="e">
        <f>#REF!+S1676+H1676</f>
        <v>#REF!</v>
      </c>
      <c r="AW1676" s="12" t="e">
        <f t="shared" si="374"/>
        <v>#REF!</v>
      </c>
      <c r="AX1676" s="12" t="e">
        <f t="shared" si="375"/>
        <v>#REF!</v>
      </c>
      <c r="AY1676" s="12" t="e">
        <f t="shared" si="376"/>
        <v>#REF!</v>
      </c>
      <c r="AZ1676" s="12">
        <f t="shared" si="370"/>
        <v>-2108683722.05</v>
      </c>
      <c r="BA1676" s="12">
        <f t="shared" si="371"/>
        <v>40466414.1300001</v>
      </c>
      <c r="BB1676" s="12" t="e">
        <f t="shared" si="377"/>
        <v>#REF!</v>
      </c>
    </row>
    <row r="1677" spans="1:54">
      <c r="A1677" s="5" t="s">
        <v>3403</v>
      </c>
      <c r="B1677" s="5" t="s">
        <v>3404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378"/>
        <v>1880141471.23</v>
      </c>
      <c r="AF1677" s="9">
        <f t="shared" si="379"/>
        <v>1693233605.85</v>
      </c>
      <c r="AG1677" s="9">
        <f t="shared" si="380"/>
        <v>177116306.01</v>
      </c>
      <c r="AH1677" s="9">
        <f t="shared" si="381"/>
        <v>175722319.37</v>
      </c>
      <c r="AI1677" s="9">
        <f t="shared" si="382"/>
        <v>143839399.37</v>
      </c>
      <c r="AJ1677" s="12" t="e">
        <f>#REF!-A1677</f>
        <v>#REF!</v>
      </c>
      <c r="AK1677" s="16"/>
      <c r="AL1677" s="9">
        <f t="shared" si="372"/>
        <v>137546737.76</v>
      </c>
      <c r="AM1677" s="16"/>
      <c r="AN1677" s="16"/>
      <c r="AO1677" s="16"/>
      <c r="AP1677" s="16"/>
      <c r="AQ1677" s="12" t="e">
        <f>#REF!+#REF!+#REF!</f>
        <v>#REF!</v>
      </c>
      <c r="AR1677" s="12">
        <f t="shared" si="369"/>
        <v>-391434.77</v>
      </c>
      <c r="AS1677" s="12" t="e">
        <f>#REF!-AU1677+#REF!+#REF!</f>
        <v>#REF!</v>
      </c>
      <c r="AT1677" s="12" t="e">
        <f>AS1677-VLOOKUP(A1677,[1]选股结果!$A$2:$BJ$3005,48,FALSE)*0.08</f>
        <v>#REF!</v>
      </c>
      <c r="AU1677" s="12">
        <f t="shared" si="373"/>
        <v>31882920</v>
      </c>
      <c r="AV1677" s="12" t="e">
        <f>#REF!+S1677+H1677</f>
        <v>#REF!</v>
      </c>
      <c r="AW1677" s="12" t="e">
        <f t="shared" si="374"/>
        <v>#REF!</v>
      </c>
      <c r="AX1677" s="12" t="e">
        <f t="shared" si="375"/>
        <v>#REF!</v>
      </c>
      <c r="AY1677" s="12" t="e">
        <f t="shared" si="376"/>
        <v>#REF!</v>
      </c>
      <c r="AZ1677" s="12">
        <f t="shared" si="370"/>
        <v>-1921923974.65</v>
      </c>
      <c r="BA1677" s="12">
        <f t="shared" si="371"/>
        <v>177116306.01</v>
      </c>
      <c r="BB1677" s="12" t="e">
        <f t="shared" si="377"/>
        <v>#REF!</v>
      </c>
    </row>
    <row r="1678" spans="1:54">
      <c r="A1678" s="5" t="s">
        <v>3405</v>
      </c>
      <c r="B1678" s="5" t="s">
        <v>3406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378"/>
        <v>1879913040.56</v>
      </c>
      <c r="AF1678" s="9">
        <f t="shared" si="379"/>
        <v>1081803113.09</v>
      </c>
      <c r="AG1678" s="9">
        <f t="shared" si="380"/>
        <v>764664753.95</v>
      </c>
      <c r="AH1678" s="9">
        <f t="shared" si="381"/>
        <v>764543945.77</v>
      </c>
      <c r="AI1678" s="9">
        <f t="shared" si="382"/>
        <v>650362103.37</v>
      </c>
      <c r="AJ1678" s="12" t="e">
        <f>#REF!-A1678</f>
        <v>#REF!</v>
      </c>
      <c r="AK1678" s="16"/>
      <c r="AL1678" s="9">
        <f t="shared" si="372"/>
        <v>156213069.9</v>
      </c>
      <c r="AM1678" s="16"/>
      <c r="AN1678" s="16"/>
      <c r="AO1678" s="16"/>
      <c r="AP1678" s="16"/>
      <c r="AQ1678" s="12" t="e">
        <f>#REF!+#REF!+#REF!</f>
        <v>#REF!</v>
      </c>
      <c r="AR1678" s="12">
        <f t="shared" si="369"/>
        <v>-800000</v>
      </c>
      <c r="AS1678" s="12" t="e">
        <f>#REF!-AU1678+#REF!+#REF!</f>
        <v>#REF!</v>
      </c>
      <c r="AT1678" s="12" t="e">
        <f>AS1678-VLOOKUP(A1678,[1]选股结果!$A$2:$BJ$3005,48,FALSE)*0.08</f>
        <v>#REF!</v>
      </c>
      <c r="AU1678" s="12">
        <f t="shared" si="373"/>
        <v>114181842.4</v>
      </c>
      <c r="AV1678" s="12" t="e">
        <f>#REF!+S1678+H1678</f>
        <v>#REF!</v>
      </c>
      <c r="AW1678" s="12" t="e">
        <f t="shared" si="374"/>
        <v>#REF!</v>
      </c>
      <c r="AX1678" s="12" t="e">
        <f t="shared" si="375"/>
        <v>#REF!</v>
      </c>
      <c r="AY1678" s="12" t="e">
        <f t="shared" si="376"/>
        <v>#REF!</v>
      </c>
      <c r="AZ1678" s="12">
        <f t="shared" si="370"/>
        <v>-1983674099.98</v>
      </c>
      <c r="BA1678" s="12">
        <f t="shared" si="371"/>
        <v>764664753.95</v>
      </c>
      <c r="BB1678" s="12" t="e">
        <f t="shared" si="377"/>
        <v>#REF!</v>
      </c>
    </row>
    <row r="1679" spans="1:54">
      <c r="A1679" s="5" t="s">
        <v>3407</v>
      </c>
      <c r="B1679" s="5" t="s">
        <v>3408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378"/>
        <v>1877727820.36</v>
      </c>
      <c r="AF1679" s="9">
        <f t="shared" si="379"/>
        <v>1751664837.13</v>
      </c>
      <c r="AG1679" s="9">
        <f t="shared" si="380"/>
        <v>131821400.32</v>
      </c>
      <c r="AH1679" s="9">
        <f t="shared" si="381"/>
        <v>129562247.36</v>
      </c>
      <c r="AI1679" s="9">
        <f t="shared" si="382"/>
        <v>111092294.97</v>
      </c>
      <c r="AJ1679" s="12" t="e">
        <f>#REF!-A1679</f>
        <v>#REF!</v>
      </c>
      <c r="AK1679" s="16"/>
      <c r="AL1679" s="9">
        <f t="shared" si="372"/>
        <v>108307101.7</v>
      </c>
      <c r="AM1679" s="16"/>
      <c r="AN1679" s="16"/>
      <c r="AO1679" s="16"/>
      <c r="AP1679" s="16"/>
      <c r="AQ1679" s="12" t="e">
        <f>#REF!+#REF!+#REF!</f>
        <v>#REF!</v>
      </c>
      <c r="AR1679" s="12">
        <f t="shared" si="369"/>
        <v>-692052.4</v>
      </c>
      <c r="AS1679" s="12" t="e">
        <f>#REF!-AU1679+#REF!+#REF!</f>
        <v>#REF!</v>
      </c>
      <c r="AT1679" s="12" t="e">
        <f>AS1679-VLOOKUP(A1679,[1]选股结果!$A$2:$BJ$3005,48,FALSE)*0.08</f>
        <v>#REF!</v>
      </c>
      <c r="AU1679" s="12">
        <f t="shared" si="373"/>
        <v>18469952.39</v>
      </c>
      <c r="AV1679" s="12" t="e">
        <f>#REF!+S1679+H1679</f>
        <v>#REF!</v>
      </c>
      <c r="AW1679" s="12" t="e">
        <f t="shared" si="374"/>
        <v>#REF!</v>
      </c>
      <c r="AX1679" s="12" t="e">
        <f t="shared" si="375"/>
        <v>#REF!</v>
      </c>
      <c r="AY1679" s="12" t="e">
        <f t="shared" si="376"/>
        <v>#REF!</v>
      </c>
      <c r="AZ1679" s="12">
        <f t="shared" si="370"/>
        <v>-1896110125.44</v>
      </c>
      <c r="BA1679" s="12">
        <f t="shared" si="371"/>
        <v>131821400.32</v>
      </c>
      <c r="BB1679" s="12" t="e">
        <f t="shared" si="377"/>
        <v>#REF!</v>
      </c>
    </row>
    <row r="1680" spans="1:54">
      <c r="A1680" s="5" t="s">
        <v>3409</v>
      </c>
      <c r="B1680" s="5" t="s">
        <v>3410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378"/>
        <v>1876115818.33</v>
      </c>
      <c r="AF1680" s="9">
        <f t="shared" si="379"/>
        <v>1813105904</v>
      </c>
      <c r="AG1680" s="9">
        <f t="shared" si="380"/>
        <v>47963438.4399999</v>
      </c>
      <c r="AH1680" s="9">
        <f t="shared" si="381"/>
        <v>46606608.3899999</v>
      </c>
      <c r="AI1680" s="9">
        <f t="shared" si="382"/>
        <v>36264451.5999999</v>
      </c>
      <c r="AJ1680" s="12" t="e">
        <f>#REF!-A1680</f>
        <v>#REF!</v>
      </c>
      <c r="AK1680" s="16"/>
      <c r="AL1680" s="9">
        <f t="shared" si="372"/>
        <v>132398603.39</v>
      </c>
      <c r="AM1680" s="16"/>
      <c r="AN1680" s="16"/>
      <c r="AO1680" s="16"/>
      <c r="AP1680" s="16"/>
      <c r="AQ1680" s="12" t="e">
        <f>#REF!+#REF!+#REF!</f>
        <v>#REF!</v>
      </c>
      <c r="AR1680" s="12">
        <f t="shared" si="369"/>
        <v>-301.8</v>
      </c>
      <c r="AS1680" s="12" t="e">
        <f>#REF!-AU1680+#REF!+#REF!</f>
        <v>#REF!</v>
      </c>
      <c r="AT1680" s="12" t="e">
        <f>AS1680-VLOOKUP(A1680,[1]选股结果!$A$2:$BJ$3005,48,FALSE)*0.08</f>
        <v>#REF!</v>
      </c>
      <c r="AU1680" s="12">
        <f t="shared" si="373"/>
        <v>10342156.79</v>
      </c>
      <c r="AV1680" s="12" t="e">
        <f>#REF!+S1680+H1680</f>
        <v>#REF!</v>
      </c>
      <c r="AW1680" s="12" t="e">
        <f t="shared" si="374"/>
        <v>#REF!</v>
      </c>
      <c r="AX1680" s="12" t="e">
        <f t="shared" si="375"/>
        <v>#REF!</v>
      </c>
      <c r="AY1680" s="12" t="e">
        <f t="shared" si="376"/>
        <v>#REF!</v>
      </c>
      <c r="AZ1680" s="12">
        <f t="shared" si="370"/>
        <v>-1905794591.86</v>
      </c>
      <c r="BA1680" s="12">
        <f t="shared" si="371"/>
        <v>47963438.4399999</v>
      </c>
      <c r="BB1680" s="12" t="e">
        <f t="shared" si="377"/>
        <v>#REF!</v>
      </c>
    </row>
    <row r="1681" spans="1:54">
      <c r="A1681" s="5" t="s">
        <v>3411</v>
      </c>
      <c r="B1681" s="5" t="s">
        <v>3412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378"/>
        <v>1873118237.66</v>
      </c>
      <c r="AF1681" s="9">
        <f t="shared" si="379"/>
        <v>1947600435.77</v>
      </c>
      <c r="AG1681" s="9">
        <f t="shared" si="380"/>
        <v>143133155.11</v>
      </c>
      <c r="AH1681" s="9">
        <f t="shared" si="381"/>
        <v>146935876.24</v>
      </c>
      <c r="AI1681" s="9">
        <f t="shared" si="382"/>
        <v>110032416.33</v>
      </c>
      <c r="AJ1681" s="12" t="e">
        <f>#REF!-A1681</f>
        <v>#REF!</v>
      </c>
      <c r="AK1681" s="16"/>
      <c r="AL1681" s="9">
        <f t="shared" si="372"/>
        <v>181160453.66</v>
      </c>
      <c r="AM1681" s="16"/>
      <c r="AN1681" s="16"/>
      <c r="AO1681" s="16"/>
      <c r="AP1681" s="16"/>
      <c r="AQ1681" s="12" t="e">
        <f>#REF!+#REF!+#REF!</f>
        <v>#REF!</v>
      </c>
      <c r="AR1681" s="12">
        <f t="shared" si="369"/>
        <v>-4770059.59</v>
      </c>
      <c r="AS1681" s="12" t="e">
        <f>#REF!-AU1681+#REF!+#REF!</f>
        <v>#REF!</v>
      </c>
      <c r="AT1681" s="12" t="e">
        <f>AS1681-VLOOKUP(A1681,[1]选股结果!$A$2:$BJ$3005,48,FALSE)*0.08</f>
        <v>#REF!</v>
      </c>
      <c r="AU1681" s="12">
        <f t="shared" si="373"/>
        <v>36903459.91</v>
      </c>
      <c r="AV1681" s="12" t="e">
        <f>#REF!+S1681+H1681</f>
        <v>#REF!</v>
      </c>
      <c r="AW1681" s="12" t="e">
        <f t="shared" si="374"/>
        <v>#REF!</v>
      </c>
      <c r="AX1681" s="12" t="e">
        <f t="shared" si="375"/>
        <v>#REF!</v>
      </c>
      <c r="AY1681" s="12" t="e">
        <f t="shared" si="376"/>
        <v>#REF!</v>
      </c>
      <c r="AZ1681" s="12">
        <f t="shared" si="370"/>
        <v>-1980469207.66</v>
      </c>
      <c r="BA1681" s="12">
        <f t="shared" si="371"/>
        <v>143133155.11</v>
      </c>
      <c r="BB1681" s="12" t="e">
        <f t="shared" si="377"/>
        <v>#REF!</v>
      </c>
    </row>
    <row r="1682" spans="1:54">
      <c r="A1682" s="5" t="s">
        <v>3413</v>
      </c>
      <c r="B1682" s="5" t="s">
        <v>3414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378"/>
        <v>1865025360.07</v>
      </c>
      <c r="AF1682" s="9">
        <f t="shared" si="379"/>
        <v>1678950250.44</v>
      </c>
      <c r="AG1682" s="9">
        <f t="shared" si="380"/>
        <v>191038210.53</v>
      </c>
      <c r="AH1682" s="9">
        <f t="shared" si="381"/>
        <v>188963587.88</v>
      </c>
      <c r="AI1682" s="9">
        <f t="shared" si="382"/>
        <v>168323049.9</v>
      </c>
      <c r="AJ1682" s="12" t="e">
        <f>#REF!-A1682</f>
        <v>#REF!</v>
      </c>
      <c r="AK1682" s="16"/>
      <c r="AL1682" s="9">
        <f t="shared" si="372"/>
        <v>219843507.37</v>
      </c>
      <c r="AM1682" s="16"/>
      <c r="AN1682" s="16"/>
      <c r="AO1682" s="16"/>
      <c r="AP1682" s="16"/>
      <c r="AQ1682" s="12" t="e">
        <f>#REF!+#REF!+#REF!</f>
        <v>#REF!</v>
      </c>
      <c r="AR1682" s="12">
        <f t="shared" si="369"/>
        <v>-514035.04</v>
      </c>
      <c r="AS1682" s="12" t="e">
        <f>#REF!-AU1682+#REF!+#REF!</f>
        <v>#REF!</v>
      </c>
      <c r="AT1682" s="12" t="e">
        <f>AS1682-VLOOKUP(A1682,[1]选股结果!$A$2:$BJ$3005,48,FALSE)*0.08</f>
        <v>#REF!</v>
      </c>
      <c r="AU1682" s="12">
        <f t="shared" si="373"/>
        <v>20640537.98</v>
      </c>
      <c r="AV1682" s="12" t="e">
        <f>#REF!+S1682+H1682</f>
        <v>#REF!</v>
      </c>
      <c r="AW1682" s="12" t="e">
        <f t="shared" si="374"/>
        <v>#REF!</v>
      </c>
      <c r="AX1682" s="12" t="e">
        <f t="shared" si="375"/>
        <v>#REF!</v>
      </c>
      <c r="AY1682" s="12" t="e">
        <f t="shared" si="376"/>
        <v>#REF!</v>
      </c>
      <c r="AZ1682" s="12">
        <f t="shared" si="370"/>
        <v>-1903037239.09</v>
      </c>
      <c r="BA1682" s="12">
        <f t="shared" si="371"/>
        <v>191038210.53</v>
      </c>
      <c r="BB1682" s="12" t="e">
        <f t="shared" si="377"/>
        <v>#REF!</v>
      </c>
    </row>
    <row r="1683" spans="1:54">
      <c r="A1683" s="5" t="s">
        <v>3415</v>
      </c>
      <c r="B1683" s="5" t="s">
        <v>3416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378"/>
        <v>1862979536.06</v>
      </c>
      <c r="AF1683" s="9">
        <f t="shared" si="379"/>
        <v>1689001378.85</v>
      </c>
      <c r="AG1683" s="9">
        <f t="shared" si="380"/>
        <v>179090817.57</v>
      </c>
      <c r="AH1683" s="9">
        <f t="shared" si="381"/>
        <v>176014828.92</v>
      </c>
      <c r="AI1683" s="9">
        <f t="shared" si="382"/>
        <v>143033341.89</v>
      </c>
      <c r="AJ1683" s="12" t="e">
        <f>#REF!-A1683</f>
        <v>#REF!</v>
      </c>
      <c r="AK1683" s="16"/>
      <c r="AL1683" s="9">
        <f t="shared" si="372"/>
        <v>167696466.43</v>
      </c>
      <c r="AM1683" s="16"/>
      <c r="AN1683" s="16"/>
      <c r="AO1683" s="16"/>
      <c r="AP1683" s="16"/>
      <c r="AQ1683" s="12" t="e">
        <f>#REF!+#REF!+#REF!</f>
        <v>#REF!</v>
      </c>
      <c r="AR1683" s="12">
        <f t="shared" si="369"/>
        <v>-1311582.78</v>
      </c>
      <c r="AS1683" s="12" t="e">
        <f>#REF!-AU1683+#REF!+#REF!</f>
        <v>#REF!</v>
      </c>
      <c r="AT1683" s="12" t="e">
        <f>AS1683-VLOOKUP(A1683,[1]选股结果!$A$2:$BJ$3005,48,FALSE)*0.08</f>
        <v>#REF!</v>
      </c>
      <c r="AU1683" s="12">
        <f t="shared" si="373"/>
        <v>32981487.03</v>
      </c>
      <c r="AV1683" s="12" t="e">
        <f>#REF!+S1683+H1683</f>
        <v>#REF!</v>
      </c>
      <c r="AW1683" s="12" t="e">
        <f t="shared" si="374"/>
        <v>#REF!</v>
      </c>
      <c r="AX1683" s="12" t="e">
        <f t="shared" si="375"/>
        <v>#REF!</v>
      </c>
      <c r="AY1683" s="12" t="e">
        <f t="shared" si="376"/>
        <v>#REF!</v>
      </c>
      <c r="AZ1683" s="12">
        <f t="shared" si="370"/>
        <v>-1897524739.03</v>
      </c>
      <c r="BA1683" s="12">
        <f t="shared" si="371"/>
        <v>179090817.57</v>
      </c>
      <c r="BB1683" s="12" t="e">
        <f t="shared" si="377"/>
        <v>#REF!</v>
      </c>
    </row>
    <row r="1684" spans="1:54">
      <c r="A1684" s="5" t="s">
        <v>3417</v>
      </c>
      <c r="B1684" s="5" t="s">
        <v>3418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378"/>
        <v>1862599918.45</v>
      </c>
      <c r="AF1684" s="9">
        <f t="shared" si="379"/>
        <v>1950746506.31</v>
      </c>
      <c r="AG1684" s="9">
        <f t="shared" si="380"/>
        <v>-175892236.62</v>
      </c>
      <c r="AH1684" s="9">
        <f t="shared" si="381"/>
        <v>-164464465.13</v>
      </c>
      <c r="AI1684" s="9">
        <f t="shared" si="382"/>
        <v>-162955075.04</v>
      </c>
      <c r="AJ1684" s="12" t="e">
        <f>#REF!-A1684</f>
        <v>#REF!</v>
      </c>
      <c r="AK1684" s="16"/>
      <c r="AL1684" s="9">
        <f t="shared" si="372"/>
        <v>342660506.29</v>
      </c>
      <c r="AM1684" s="16"/>
      <c r="AN1684" s="16"/>
      <c r="AO1684" s="16"/>
      <c r="AP1684" s="16"/>
      <c r="AQ1684" s="12" t="e">
        <f>#REF!+#REF!+#REF!</f>
        <v>#REF!</v>
      </c>
      <c r="AR1684" s="12">
        <f t="shared" si="369"/>
        <v>-11564533.66</v>
      </c>
      <c r="AS1684" s="12" t="e">
        <f>#REF!-AU1684+#REF!+#REF!</f>
        <v>#REF!</v>
      </c>
      <c r="AT1684" s="12" t="e">
        <f>AS1684-VLOOKUP(A1684,[1]选股结果!$A$2:$BJ$3005,48,FALSE)*0.08</f>
        <v>#REF!</v>
      </c>
      <c r="AU1684" s="12">
        <f t="shared" si="373"/>
        <v>-1509390.09</v>
      </c>
      <c r="AV1684" s="12" t="e">
        <f>#REF!+S1684+H1684</f>
        <v>#REF!</v>
      </c>
      <c r="AW1684" s="12" t="e">
        <f t="shared" si="374"/>
        <v>#REF!</v>
      </c>
      <c r="AX1684" s="12" t="e">
        <f t="shared" si="375"/>
        <v>#REF!</v>
      </c>
      <c r="AY1684" s="12" t="e">
        <f t="shared" si="376"/>
        <v>#REF!</v>
      </c>
      <c r="AZ1684" s="12">
        <f t="shared" si="370"/>
        <v>-1768428127.82</v>
      </c>
      <c r="BA1684" s="12">
        <f t="shared" si="371"/>
        <v>-175892236.62</v>
      </c>
      <c r="BB1684" s="12" t="e">
        <f t="shared" si="377"/>
        <v>#REF!</v>
      </c>
    </row>
    <row r="1685" spans="1:54">
      <c r="A1685" s="5" t="s">
        <v>3419</v>
      </c>
      <c r="B1685" s="5" t="s">
        <v>3420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378"/>
        <v>1860165805.86</v>
      </c>
      <c r="AF1685" s="9">
        <f t="shared" si="379"/>
        <v>1856317069.3</v>
      </c>
      <c r="AG1685" s="9">
        <f t="shared" si="380"/>
        <v>3825992.67999994</v>
      </c>
      <c r="AH1685" s="9">
        <f t="shared" si="381"/>
        <v>3873370.40999994</v>
      </c>
      <c r="AI1685" s="9">
        <f t="shared" si="382"/>
        <v>-7646082.46000006</v>
      </c>
      <c r="AJ1685" s="12" t="e">
        <f>#REF!-A1685</f>
        <v>#REF!</v>
      </c>
      <c r="AK1685" s="16"/>
      <c r="AL1685" s="9">
        <f t="shared" si="372"/>
        <v>153663036.64</v>
      </c>
      <c r="AM1685" s="16"/>
      <c r="AN1685" s="16"/>
      <c r="AO1685" s="16"/>
      <c r="AP1685" s="16"/>
      <c r="AQ1685" s="12" t="e">
        <f>#REF!+#REF!+#REF!</f>
        <v>#REF!</v>
      </c>
      <c r="AR1685" s="12">
        <f t="shared" si="369"/>
        <v>-228237.49</v>
      </c>
      <c r="AS1685" s="12" t="e">
        <f>#REF!-AU1685+#REF!+#REF!</f>
        <v>#REF!</v>
      </c>
      <c r="AT1685" s="12" t="e">
        <f>AS1685-VLOOKUP(A1685,[1]选股结果!$A$2:$BJ$3005,48,FALSE)*0.08</f>
        <v>#REF!</v>
      </c>
      <c r="AU1685" s="12">
        <f t="shared" si="373"/>
        <v>11519452.87</v>
      </c>
      <c r="AV1685" s="12" t="e">
        <f>#REF!+S1685+H1685</f>
        <v>#REF!</v>
      </c>
      <c r="AW1685" s="12" t="e">
        <f t="shared" si="374"/>
        <v>#REF!</v>
      </c>
      <c r="AX1685" s="12" t="e">
        <f t="shared" si="375"/>
        <v>#REF!</v>
      </c>
      <c r="AY1685" s="12" t="e">
        <f t="shared" si="376"/>
        <v>#REF!</v>
      </c>
      <c r="AZ1685" s="12">
        <f t="shared" si="370"/>
        <v>-1876178643.15</v>
      </c>
      <c r="BA1685" s="12">
        <f t="shared" si="371"/>
        <v>3825992.67999994</v>
      </c>
      <c r="BB1685" s="12" t="e">
        <f t="shared" si="377"/>
        <v>#REF!</v>
      </c>
    </row>
    <row r="1686" spans="1:54">
      <c r="A1686" s="5" t="s">
        <v>3421</v>
      </c>
      <c r="B1686" s="5" t="s">
        <v>3422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378"/>
        <v>1859768724.22</v>
      </c>
      <c r="AF1686" s="9">
        <f t="shared" si="379"/>
        <v>1267829556.98</v>
      </c>
      <c r="AG1686" s="9">
        <f t="shared" si="380"/>
        <v>583701144.07</v>
      </c>
      <c r="AH1686" s="9">
        <f t="shared" si="381"/>
        <v>579273179.58</v>
      </c>
      <c r="AI1686" s="9">
        <f t="shared" si="382"/>
        <v>531253534.26</v>
      </c>
      <c r="AJ1686" s="12" t="e">
        <f>#REF!-A1686</f>
        <v>#REF!</v>
      </c>
      <c r="AK1686" s="16"/>
      <c r="AL1686" s="9">
        <f t="shared" si="372"/>
        <v>127202205.95</v>
      </c>
      <c r="AM1686" s="16"/>
      <c r="AN1686" s="16"/>
      <c r="AO1686" s="16"/>
      <c r="AP1686" s="16"/>
      <c r="AQ1686" s="12" t="e">
        <f>#REF!+#REF!+#REF!</f>
        <v>#REF!</v>
      </c>
      <c r="AR1686" s="12">
        <f t="shared" si="369"/>
        <v>-1003459.89</v>
      </c>
      <c r="AS1686" s="12" t="e">
        <f>#REF!-AU1686+#REF!+#REF!</f>
        <v>#REF!</v>
      </c>
      <c r="AT1686" s="12" t="e">
        <f>AS1686-VLOOKUP(A1686,[1]选股结果!$A$2:$BJ$3005,48,FALSE)*0.08</f>
        <v>#REF!</v>
      </c>
      <c r="AU1686" s="12">
        <f t="shared" si="373"/>
        <v>48019645.3200001</v>
      </c>
      <c r="AV1686" s="12" t="e">
        <f>#REF!+S1686+H1686</f>
        <v>#REF!</v>
      </c>
      <c r="AW1686" s="12" t="e">
        <f t="shared" si="374"/>
        <v>#REF!</v>
      </c>
      <c r="AX1686" s="12" t="e">
        <f t="shared" si="375"/>
        <v>#REF!</v>
      </c>
      <c r="AY1686" s="12" t="e">
        <f t="shared" si="376"/>
        <v>#REF!</v>
      </c>
      <c r="AZ1686" s="12">
        <f t="shared" si="370"/>
        <v>-1933039411.37</v>
      </c>
      <c r="BA1686" s="12">
        <f t="shared" si="371"/>
        <v>583701144.07</v>
      </c>
      <c r="BB1686" s="12" t="e">
        <f t="shared" si="377"/>
        <v>#REF!</v>
      </c>
    </row>
    <row r="1687" spans="1:54">
      <c r="A1687" s="5" t="s">
        <v>3423</v>
      </c>
      <c r="B1687" s="5" t="s">
        <v>3424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378"/>
        <v>1858462711.17</v>
      </c>
      <c r="AF1687" s="9">
        <f t="shared" si="379"/>
        <v>1407007977.65</v>
      </c>
      <c r="AG1687" s="9">
        <f t="shared" si="380"/>
        <v>466486025.09</v>
      </c>
      <c r="AH1687" s="9">
        <f t="shared" si="381"/>
        <v>466455507.93</v>
      </c>
      <c r="AI1687" s="9">
        <f t="shared" si="382"/>
        <v>392257130.08</v>
      </c>
      <c r="AJ1687" s="12" t="e">
        <f>#REF!-A1687</f>
        <v>#REF!</v>
      </c>
      <c r="AK1687" s="16"/>
      <c r="AL1687" s="9">
        <f t="shared" si="372"/>
        <v>110272460.52</v>
      </c>
      <c r="AM1687" s="16"/>
      <c r="AN1687" s="16"/>
      <c r="AO1687" s="16"/>
      <c r="AP1687" s="16"/>
      <c r="AQ1687" s="12" t="e">
        <f>#REF!+#REF!+#REF!</f>
        <v>#REF!</v>
      </c>
      <c r="AR1687" s="12">
        <f t="shared" si="369"/>
        <v>-309165.89</v>
      </c>
      <c r="AS1687" s="12" t="e">
        <f>#REF!-AU1687+#REF!+#REF!</f>
        <v>#REF!</v>
      </c>
      <c r="AT1687" s="12" t="e">
        <f>AS1687-VLOOKUP(A1687,[1]选股结果!$A$2:$BJ$3005,48,FALSE)*0.08</f>
        <v>#REF!</v>
      </c>
      <c r="AU1687" s="12">
        <f t="shared" si="373"/>
        <v>74198377.85</v>
      </c>
      <c r="AV1687" s="12" t="e">
        <f>#REF!+S1687+H1687</f>
        <v>#REF!</v>
      </c>
      <c r="AW1687" s="12" t="e">
        <f t="shared" si="374"/>
        <v>#REF!</v>
      </c>
      <c r="AX1687" s="12" t="e">
        <f t="shared" si="375"/>
        <v>#REF!</v>
      </c>
      <c r="AY1687" s="12" t="e">
        <f t="shared" si="376"/>
        <v>#REF!</v>
      </c>
      <c r="AZ1687" s="12">
        <f t="shared" si="370"/>
        <v>-1926605615.1</v>
      </c>
      <c r="BA1687" s="12">
        <f t="shared" si="371"/>
        <v>466486025.09</v>
      </c>
      <c r="BB1687" s="12" t="e">
        <f t="shared" si="377"/>
        <v>#REF!</v>
      </c>
    </row>
    <row r="1688" spans="1:54">
      <c r="A1688" s="5" t="s">
        <v>3425</v>
      </c>
      <c r="B1688" s="5" t="s">
        <v>3426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378"/>
        <v>1855838585.27</v>
      </c>
      <c r="AF1688" s="9">
        <f t="shared" si="379"/>
        <v>1872117073.52</v>
      </c>
      <c r="AG1688" s="9">
        <f t="shared" si="380"/>
        <v>-27960813.7</v>
      </c>
      <c r="AH1688" s="9">
        <f t="shared" si="381"/>
        <v>-29117990.21</v>
      </c>
      <c r="AI1688" s="9">
        <f t="shared" si="382"/>
        <v>-30714195.92</v>
      </c>
      <c r="AJ1688" s="12" t="e">
        <f>#REF!-A1688</f>
        <v>#REF!</v>
      </c>
      <c r="AK1688" s="16"/>
      <c r="AL1688" s="9">
        <f t="shared" si="372"/>
        <v>186259223.02</v>
      </c>
      <c r="AM1688" s="16"/>
      <c r="AN1688" s="16"/>
      <c r="AO1688" s="16"/>
      <c r="AP1688" s="16"/>
      <c r="AQ1688" s="12" t="e">
        <f>#REF!+#REF!+#REF!</f>
        <v>#REF!</v>
      </c>
      <c r="AR1688" s="12">
        <f t="shared" si="369"/>
        <v>-173875.99</v>
      </c>
      <c r="AS1688" s="12" t="e">
        <f>#REF!-AU1688+#REF!+#REF!</f>
        <v>#REF!</v>
      </c>
      <c r="AT1688" s="12" t="e">
        <f>AS1688-VLOOKUP(A1688,[1]选股结果!$A$2:$BJ$3005,48,FALSE)*0.08</f>
        <v>#REF!</v>
      </c>
      <c r="AU1688" s="12">
        <f t="shared" si="373"/>
        <v>1596205.71</v>
      </c>
      <c r="AV1688" s="12" t="e">
        <f>#REF!+S1688+H1688</f>
        <v>#REF!</v>
      </c>
      <c r="AW1688" s="12" t="e">
        <f t="shared" si="374"/>
        <v>#REF!</v>
      </c>
      <c r="AX1688" s="12" t="e">
        <f t="shared" si="375"/>
        <v>#REF!</v>
      </c>
      <c r="AY1688" s="12" t="e">
        <f t="shared" si="376"/>
        <v>#REF!</v>
      </c>
      <c r="AZ1688" s="12">
        <f t="shared" si="370"/>
        <v>-1916959958.35</v>
      </c>
      <c r="BA1688" s="12">
        <f t="shared" si="371"/>
        <v>-27960813.7</v>
      </c>
      <c r="BB1688" s="12" t="e">
        <f t="shared" si="377"/>
        <v>#REF!</v>
      </c>
    </row>
    <row r="1689" spans="1:54">
      <c r="A1689" s="5" t="s">
        <v>3427</v>
      </c>
      <c r="B1689" s="5" t="s">
        <v>3428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378"/>
        <v>1855221588.72</v>
      </c>
      <c r="AF1689" s="9">
        <f t="shared" si="379"/>
        <v>1650103838.25</v>
      </c>
      <c r="AG1689" s="9">
        <f t="shared" si="380"/>
        <v>204602772.05</v>
      </c>
      <c r="AH1689" s="9">
        <f t="shared" si="381"/>
        <v>204367653.05</v>
      </c>
      <c r="AI1689" s="9">
        <f t="shared" si="382"/>
        <v>146623032.04</v>
      </c>
      <c r="AJ1689" s="12" t="e">
        <f>#REF!-A1689</f>
        <v>#REF!</v>
      </c>
      <c r="AK1689" s="16"/>
      <c r="AL1689" s="9">
        <f t="shared" si="372"/>
        <v>111512094.23</v>
      </c>
      <c r="AM1689" s="16"/>
      <c r="AN1689" s="16"/>
      <c r="AO1689" s="16"/>
      <c r="AP1689" s="16"/>
      <c r="AQ1689" s="12" t="e">
        <f>#REF!+#REF!+#REF!</f>
        <v>#REF!</v>
      </c>
      <c r="AR1689" s="12">
        <f t="shared" si="369"/>
        <v>-71936.25</v>
      </c>
      <c r="AS1689" s="12" t="e">
        <f>#REF!-AU1689+#REF!+#REF!</f>
        <v>#REF!</v>
      </c>
      <c r="AT1689" s="12" t="e">
        <f>AS1689-VLOOKUP(A1689,[1]选股结果!$A$2:$BJ$3005,48,FALSE)*0.08</f>
        <v>#REF!</v>
      </c>
      <c r="AU1689" s="12">
        <f t="shared" si="373"/>
        <v>57744621.01</v>
      </c>
      <c r="AV1689" s="12" t="e">
        <f>#REF!+S1689+H1689</f>
        <v>#REF!</v>
      </c>
      <c r="AW1689" s="12" t="e">
        <f t="shared" si="374"/>
        <v>#REF!</v>
      </c>
      <c r="AX1689" s="12" t="e">
        <f t="shared" si="375"/>
        <v>#REF!</v>
      </c>
      <c r="AY1689" s="12" t="e">
        <f t="shared" si="376"/>
        <v>#REF!</v>
      </c>
      <c r="AZ1689" s="12">
        <f t="shared" si="370"/>
        <v>-1882441119.41</v>
      </c>
      <c r="BA1689" s="12">
        <f t="shared" si="371"/>
        <v>204602772.05</v>
      </c>
      <c r="BB1689" s="12" t="e">
        <f t="shared" si="377"/>
        <v>#REF!</v>
      </c>
    </row>
    <row r="1690" spans="1:54">
      <c r="A1690" s="5" t="s">
        <v>3429</v>
      </c>
      <c r="B1690" s="5" t="s">
        <v>3430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378"/>
        <v>1854248631.58</v>
      </c>
      <c r="AF1690" s="9">
        <f t="shared" si="379"/>
        <v>1649695316.52</v>
      </c>
      <c r="AG1690" s="9">
        <f t="shared" si="380"/>
        <v>175754458.66</v>
      </c>
      <c r="AH1690" s="9">
        <f t="shared" si="381"/>
        <v>158103804.43</v>
      </c>
      <c r="AI1690" s="9">
        <f t="shared" si="382"/>
        <v>129804696.01</v>
      </c>
      <c r="AJ1690" s="12" t="e">
        <f>#REF!-A1690</f>
        <v>#REF!</v>
      </c>
      <c r="AK1690" s="16"/>
      <c r="AL1690" s="9">
        <f t="shared" si="372"/>
        <v>140539683.86</v>
      </c>
      <c r="AM1690" s="16"/>
      <c r="AN1690" s="16"/>
      <c r="AO1690" s="16"/>
      <c r="AP1690" s="16"/>
      <c r="AQ1690" s="12" t="e">
        <f>#REF!+#REF!+#REF!</f>
        <v>#REF!</v>
      </c>
      <c r="AR1690" s="12">
        <f t="shared" si="369"/>
        <v>-306168.28</v>
      </c>
      <c r="AS1690" s="12" t="e">
        <f>#REF!-AU1690+#REF!+#REF!</f>
        <v>#REF!</v>
      </c>
      <c r="AT1690" s="12" t="e">
        <f>AS1690-VLOOKUP(A1690,[1]选股结果!$A$2:$BJ$3005,48,FALSE)*0.08</f>
        <v>#REF!</v>
      </c>
      <c r="AU1690" s="12">
        <f t="shared" si="373"/>
        <v>28299108.42</v>
      </c>
      <c r="AV1690" s="12" t="e">
        <f>#REF!+S1690+H1690</f>
        <v>#REF!</v>
      </c>
      <c r="AW1690" s="12" t="e">
        <f t="shared" si="374"/>
        <v>#REF!</v>
      </c>
      <c r="AX1690" s="12" t="e">
        <f t="shared" si="375"/>
        <v>#REF!</v>
      </c>
      <c r="AY1690" s="12" t="e">
        <f t="shared" si="376"/>
        <v>#REF!</v>
      </c>
      <c r="AZ1690" s="12">
        <f t="shared" si="370"/>
        <v>-1974540572.79</v>
      </c>
      <c r="BA1690" s="12">
        <f t="shared" si="371"/>
        <v>175754458.66</v>
      </c>
      <c r="BB1690" s="12" t="e">
        <f t="shared" si="377"/>
        <v>#REF!</v>
      </c>
    </row>
    <row r="1691" spans="1:54">
      <c r="A1691" s="5" t="s">
        <v>3431</v>
      </c>
      <c r="B1691" s="5" t="s">
        <v>3432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378"/>
        <v>1854007077.42</v>
      </c>
      <c r="AF1691" s="9">
        <f t="shared" si="379"/>
        <v>1323915750.87</v>
      </c>
      <c r="AG1691" s="9">
        <f t="shared" si="380"/>
        <v>530340600.27</v>
      </c>
      <c r="AH1691" s="9">
        <f t="shared" si="381"/>
        <v>530100417.25</v>
      </c>
      <c r="AI1691" s="9">
        <f t="shared" si="382"/>
        <v>398839836.32</v>
      </c>
      <c r="AJ1691" s="12" t="e">
        <f>#REF!-A1691</f>
        <v>#REF!</v>
      </c>
      <c r="AK1691" s="16"/>
      <c r="AL1691" s="9">
        <f t="shared" si="372"/>
        <v>343714527.58</v>
      </c>
      <c r="AM1691" s="16"/>
      <c r="AN1691" s="16"/>
      <c r="AO1691" s="16"/>
      <c r="AP1691" s="16"/>
      <c r="AQ1691" s="12" t="e">
        <f>#REF!+#REF!+#REF!</f>
        <v>#REF!</v>
      </c>
      <c r="AR1691" s="12">
        <f t="shared" si="369"/>
        <v>-39312.73</v>
      </c>
      <c r="AS1691" s="12" t="e">
        <f>#REF!-AU1691+#REF!+#REF!</f>
        <v>#REF!</v>
      </c>
      <c r="AT1691" s="12" t="e">
        <f>AS1691-VLOOKUP(A1691,[1]选股结果!$A$2:$BJ$3005,48,FALSE)*0.08</f>
        <v>#REF!</v>
      </c>
      <c r="AU1691" s="12">
        <f t="shared" si="373"/>
        <v>131260580.93</v>
      </c>
      <c r="AV1691" s="12" t="e">
        <f>#REF!+S1691+H1691</f>
        <v>#REF!</v>
      </c>
      <c r="AW1691" s="12" t="e">
        <f t="shared" si="374"/>
        <v>#REF!</v>
      </c>
      <c r="AX1691" s="12" t="e">
        <f t="shared" si="375"/>
        <v>#REF!</v>
      </c>
      <c r="AY1691" s="12" t="e">
        <f t="shared" si="376"/>
        <v>#REF!</v>
      </c>
      <c r="AZ1691" s="12">
        <f t="shared" si="370"/>
        <v>-1936833574.87</v>
      </c>
      <c r="BA1691" s="12">
        <f t="shared" si="371"/>
        <v>530340600.27</v>
      </c>
      <c r="BB1691" s="12" t="e">
        <f t="shared" si="377"/>
        <v>#REF!</v>
      </c>
    </row>
    <row r="1692" spans="1:54">
      <c r="A1692" s="5" t="s">
        <v>3433</v>
      </c>
      <c r="B1692" s="5" t="s">
        <v>3434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378"/>
        <v>1850443801.38</v>
      </c>
      <c r="AF1692" s="9">
        <f t="shared" si="379"/>
        <v>1349199334.89</v>
      </c>
      <c r="AG1692" s="9">
        <f t="shared" si="380"/>
        <v>474746130.37</v>
      </c>
      <c r="AH1692" s="9">
        <f t="shared" si="381"/>
        <v>481989020.75</v>
      </c>
      <c r="AI1692" s="9">
        <f t="shared" si="382"/>
        <v>410513071.89</v>
      </c>
      <c r="AJ1692" s="12" t="e">
        <f>#REF!-A1692</f>
        <v>#REF!</v>
      </c>
      <c r="AK1692" s="16"/>
      <c r="AL1692" s="9">
        <f t="shared" si="372"/>
        <v>157674293.46</v>
      </c>
      <c r="AM1692" s="16"/>
      <c r="AN1692" s="16"/>
      <c r="AO1692" s="16"/>
      <c r="AP1692" s="16"/>
      <c r="AQ1692" s="12" t="e">
        <f>#REF!+#REF!+#REF!</f>
        <v>#REF!</v>
      </c>
      <c r="AR1692" s="12">
        <f t="shared" si="369"/>
        <v>-7944447.69</v>
      </c>
      <c r="AS1692" s="12" t="e">
        <f>#REF!-AU1692+#REF!+#REF!</f>
        <v>#REF!</v>
      </c>
      <c r="AT1692" s="12" t="e">
        <f>AS1692-VLOOKUP(A1692,[1]选股结果!$A$2:$BJ$3005,48,FALSE)*0.08</f>
        <v>#REF!</v>
      </c>
      <c r="AU1692" s="12">
        <f t="shared" si="373"/>
        <v>71475948.86</v>
      </c>
      <c r="AV1692" s="12" t="e">
        <f>#REF!+S1692+H1692</f>
        <v>#REF!</v>
      </c>
      <c r="AW1692" s="12" t="e">
        <f t="shared" si="374"/>
        <v>#REF!</v>
      </c>
      <c r="AX1692" s="12" t="e">
        <f t="shared" si="375"/>
        <v>#REF!</v>
      </c>
      <c r="AY1692" s="12" t="e">
        <f t="shared" si="376"/>
        <v>#REF!</v>
      </c>
      <c r="AZ1692" s="12">
        <f t="shared" si="370"/>
        <v>-1889685595.93</v>
      </c>
      <c r="BA1692" s="12">
        <f t="shared" si="371"/>
        <v>474746130.37</v>
      </c>
      <c r="BB1692" s="12" t="e">
        <f t="shared" si="377"/>
        <v>#REF!</v>
      </c>
    </row>
    <row r="1693" spans="1:54">
      <c r="A1693" s="5" t="s">
        <v>3435</v>
      </c>
      <c r="B1693" s="5" t="s">
        <v>3436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378"/>
        <v>1848614036.06</v>
      </c>
      <c r="AF1693" s="9">
        <f t="shared" si="379"/>
        <v>1714389405.08</v>
      </c>
      <c r="AG1693" s="9">
        <f t="shared" si="380"/>
        <v>132539071</v>
      </c>
      <c r="AH1693" s="9">
        <f t="shared" si="381"/>
        <v>102631406.48</v>
      </c>
      <c r="AI1693" s="9">
        <f t="shared" si="382"/>
        <v>86614925.85</v>
      </c>
      <c r="AJ1693" s="12" t="e">
        <f>#REF!-A1693</f>
        <v>#REF!</v>
      </c>
      <c r="AK1693" s="16"/>
      <c r="AL1693" s="9">
        <f t="shared" si="372"/>
        <v>118521683.39</v>
      </c>
      <c r="AM1693" s="16"/>
      <c r="AN1693" s="16"/>
      <c r="AO1693" s="16"/>
      <c r="AP1693" s="16"/>
      <c r="AQ1693" s="12" t="e">
        <f>#REF!+#REF!+#REF!</f>
        <v>#REF!</v>
      </c>
      <c r="AR1693" s="12">
        <f t="shared" si="369"/>
        <v>-1433715.47</v>
      </c>
      <c r="AS1693" s="12" t="e">
        <f>#REF!-AU1693+#REF!+#REF!</f>
        <v>#REF!</v>
      </c>
      <c r="AT1693" s="12" t="e">
        <f>AS1693-VLOOKUP(A1693,[1]选股结果!$A$2:$BJ$3005,48,FALSE)*0.08</f>
        <v>#REF!</v>
      </c>
      <c r="AU1693" s="12">
        <f t="shared" si="373"/>
        <v>16016480.63</v>
      </c>
      <c r="AV1693" s="12" t="e">
        <f>#REF!+S1693+H1693</f>
        <v>#REF!</v>
      </c>
      <c r="AW1693" s="12" t="e">
        <f t="shared" si="374"/>
        <v>#REF!</v>
      </c>
      <c r="AX1693" s="12" t="e">
        <f t="shared" si="375"/>
        <v>#REF!</v>
      </c>
      <c r="AY1693" s="12" t="e">
        <f t="shared" si="376"/>
        <v>#REF!</v>
      </c>
      <c r="AZ1693" s="12">
        <f t="shared" si="370"/>
        <v>-1956423244.45</v>
      </c>
      <c r="BA1693" s="12">
        <f t="shared" si="371"/>
        <v>132539071</v>
      </c>
      <c r="BB1693" s="12" t="e">
        <f t="shared" si="377"/>
        <v>#REF!</v>
      </c>
    </row>
    <row r="1694" spans="1:54">
      <c r="A1694" s="5" t="s">
        <v>3437</v>
      </c>
      <c r="B1694" s="5" t="s">
        <v>3438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378"/>
        <v>1847676820.79</v>
      </c>
      <c r="AF1694" s="9">
        <f t="shared" si="379"/>
        <v>1587173895.79</v>
      </c>
      <c r="AG1694" s="9">
        <f t="shared" si="380"/>
        <v>314575473.48</v>
      </c>
      <c r="AH1694" s="9">
        <f t="shared" si="381"/>
        <v>313437598.39</v>
      </c>
      <c r="AI1694" s="9">
        <f t="shared" si="382"/>
        <v>259887459.56</v>
      </c>
      <c r="AJ1694" s="12" t="e">
        <f>#REF!-A1694</f>
        <v>#REF!</v>
      </c>
      <c r="AK1694" s="16"/>
      <c r="AL1694" s="9">
        <f t="shared" si="372"/>
        <v>240255150.4</v>
      </c>
      <c r="AM1694" s="16"/>
      <c r="AN1694" s="16"/>
      <c r="AO1694" s="16"/>
      <c r="AP1694" s="16"/>
      <c r="AQ1694" s="12" t="e">
        <f>#REF!+#REF!+#REF!</f>
        <v>#REF!</v>
      </c>
      <c r="AR1694" s="12">
        <f t="shared" si="369"/>
        <v>-140094.57</v>
      </c>
      <c r="AS1694" s="12" t="e">
        <f>#REF!-AU1694+#REF!+#REF!</f>
        <v>#REF!</v>
      </c>
      <c r="AT1694" s="12" t="e">
        <f>AS1694-VLOOKUP(A1694,[1]选股结果!$A$2:$BJ$3005,48,FALSE)*0.08</f>
        <v>#REF!</v>
      </c>
      <c r="AU1694" s="12">
        <f t="shared" si="373"/>
        <v>53550138.83</v>
      </c>
      <c r="AV1694" s="12" t="e">
        <f>#REF!+S1694+H1694</f>
        <v>#REF!</v>
      </c>
      <c r="AW1694" s="12" t="e">
        <f t="shared" si="374"/>
        <v>#REF!</v>
      </c>
      <c r="AX1694" s="12" t="e">
        <f t="shared" si="375"/>
        <v>#REF!</v>
      </c>
      <c r="AY1694" s="12" t="e">
        <f t="shared" si="376"/>
        <v>#REF!</v>
      </c>
      <c r="AZ1694" s="12">
        <f t="shared" si="370"/>
        <v>-1882803185.27</v>
      </c>
      <c r="BA1694" s="12">
        <f t="shared" si="371"/>
        <v>314575473.48</v>
      </c>
      <c r="BB1694" s="12" t="e">
        <f t="shared" si="377"/>
        <v>#REF!</v>
      </c>
    </row>
    <row r="1695" spans="1:54">
      <c r="A1695" s="5" t="s">
        <v>3439</v>
      </c>
      <c r="B1695" s="5" t="s">
        <v>3440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378"/>
        <v>1845905706.25</v>
      </c>
      <c r="AF1695" s="9">
        <f t="shared" si="379"/>
        <v>586314911.06</v>
      </c>
      <c r="AG1695" s="9">
        <f t="shared" si="380"/>
        <v>1375130301.09</v>
      </c>
      <c r="AH1695" s="9">
        <f t="shared" si="381"/>
        <v>1374494697.6</v>
      </c>
      <c r="AI1695" s="9">
        <f t="shared" si="382"/>
        <v>1177833126.65</v>
      </c>
      <c r="AJ1695" s="12" t="e">
        <f>#REF!-A1695</f>
        <v>#REF!</v>
      </c>
      <c r="AK1695" s="16"/>
      <c r="AL1695" s="9">
        <f t="shared" si="372"/>
        <v>165297571.85</v>
      </c>
      <c r="AM1695" s="16"/>
      <c r="AN1695" s="16"/>
      <c r="AO1695" s="16"/>
      <c r="AP1695" s="16"/>
      <c r="AQ1695" s="12" t="e">
        <f>#REF!+#REF!+#REF!</f>
        <v>#REF!</v>
      </c>
      <c r="AR1695" s="12">
        <f t="shared" si="369"/>
        <v>-493012.48</v>
      </c>
      <c r="AS1695" s="12" t="e">
        <f>#REF!-AU1695+#REF!+#REF!</f>
        <v>#REF!</v>
      </c>
      <c r="AT1695" s="12" t="e">
        <f>AS1695-VLOOKUP(A1695,[1]选股结果!$A$2:$BJ$3005,48,FALSE)*0.08</f>
        <v>#REF!</v>
      </c>
      <c r="AU1695" s="12">
        <f t="shared" si="373"/>
        <v>196661570.95</v>
      </c>
      <c r="AV1695" s="12" t="e">
        <f>#REF!+S1695+H1695</f>
        <v>#REF!</v>
      </c>
      <c r="AW1695" s="12" t="e">
        <f t="shared" si="374"/>
        <v>#REF!</v>
      </c>
      <c r="AX1695" s="12" t="e">
        <f t="shared" si="375"/>
        <v>#REF!</v>
      </c>
      <c r="AY1695" s="12" t="e">
        <f t="shared" si="376"/>
        <v>#REF!</v>
      </c>
      <c r="AZ1695" s="12">
        <f t="shared" si="370"/>
        <v>-1955890964.14</v>
      </c>
      <c r="BA1695" s="12">
        <f t="shared" si="371"/>
        <v>1375130301.09</v>
      </c>
      <c r="BB1695" s="12" t="e">
        <f t="shared" si="377"/>
        <v>#REF!</v>
      </c>
    </row>
    <row r="1696" spans="1:54">
      <c r="A1696" s="5" t="s">
        <v>3441</v>
      </c>
      <c r="B1696" s="5" t="s">
        <v>3442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378"/>
        <v>1845721056.9</v>
      </c>
      <c r="AF1696" s="9">
        <f t="shared" si="379"/>
        <v>1816064346.42</v>
      </c>
      <c r="AG1696" s="9">
        <f t="shared" si="380"/>
        <v>15971309.9900003</v>
      </c>
      <c r="AH1696" s="9">
        <f t="shared" si="381"/>
        <v>16642298.9100003</v>
      </c>
      <c r="AI1696" s="9">
        <f t="shared" si="382"/>
        <v>13960455.8300003</v>
      </c>
      <c r="AJ1696" s="12" t="e">
        <f>#REF!-A1696</f>
        <v>#REF!</v>
      </c>
      <c r="AK1696" s="16"/>
      <c r="AL1696" s="9">
        <f t="shared" si="372"/>
        <v>236829370.5</v>
      </c>
      <c r="AM1696" s="16"/>
      <c r="AN1696" s="16"/>
      <c r="AO1696" s="16"/>
      <c r="AP1696" s="16"/>
      <c r="AQ1696" s="12" t="e">
        <f>#REF!+#REF!+#REF!</f>
        <v>#REF!</v>
      </c>
      <c r="AR1696" s="12">
        <f t="shared" si="369"/>
        <v>-752979.41</v>
      </c>
      <c r="AS1696" s="12" t="e">
        <f>#REF!-AU1696+#REF!+#REF!</f>
        <v>#REF!</v>
      </c>
      <c r="AT1696" s="12" t="e">
        <f>AS1696-VLOOKUP(A1696,[1]选股结果!$A$2:$BJ$3005,48,FALSE)*0.08</f>
        <v>#REF!</v>
      </c>
      <c r="AU1696" s="12">
        <f t="shared" si="373"/>
        <v>2681843.08</v>
      </c>
      <c r="AV1696" s="12" t="e">
        <f>#REF!+S1696+H1696</f>
        <v>#REF!</v>
      </c>
      <c r="AW1696" s="12" t="e">
        <f t="shared" si="374"/>
        <v>#REF!</v>
      </c>
      <c r="AX1696" s="12" t="e">
        <f t="shared" si="375"/>
        <v>#REF!</v>
      </c>
      <c r="AY1696" s="12" t="e">
        <f t="shared" si="376"/>
        <v>#REF!</v>
      </c>
      <c r="AZ1696" s="12">
        <f t="shared" si="370"/>
        <v>-1869709652.8</v>
      </c>
      <c r="BA1696" s="12">
        <f t="shared" si="371"/>
        <v>15971309.9900003</v>
      </c>
      <c r="BB1696" s="12" t="e">
        <f t="shared" si="377"/>
        <v>#REF!</v>
      </c>
    </row>
    <row r="1697" spans="1:54">
      <c r="A1697" s="5" t="s">
        <v>3443</v>
      </c>
      <c r="B1697" s="5" t="s">
        <v>3444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378"/>
        <v>1844636330.41</v>
      </c>
      <c r="AF1697" s="9">
        <f t="shared" si="379"/>
        <v>1808758475.09</v>
      </c>
      <c r="AG1697" s="9">
        <f t="shared" si="380"/>
        <v>34410788.0599999</v>
      </c>
      <c r="AH1697" s="9">
        <f t="shared" si="381"/>
        <v>34429676.5699999</v>
      </c>
      <c r="AI1697" s="9">
        <f t="shared" si="382"/>
        <v>35992490.2499999</v>
      </c>
      <c r="AJ1697" s="12" t="e">
        <f>#REF!-A1697</f>
        <v>#REF!</v>
      </c>
      <c r="AK1697" s="16"/>
      <c r="AL1697" s="9">
        <f t="shared" si="372"/>
        <v>146695806.85</v>
      </c>
      <c r="AM1697" s="16"/>
      <c r="AN1697" s="16"/>
      <c r="AO1697" s="16"/>
      <c r="AP1697" s="16"/>
      <c r="AQ1697" s="12" t="e">
        <f>#REF!+#REF!+#REF!</f>
        <v>#REF!</v>
      </c>
      <c r="AR1697" s="12">
        <f t="shared" si="369"/>
        <v>-585533.14</v>
      </c>
      <c r="AS1697" s="12" t="e">
        <f>#REF!-AU1697+#REF!+#REF!</f>
        <v>#REF!</v>
      </c>
      <c r="AT1697" s="12" t="e">
        <f>AS1697-VLOOKUP(A1697,[1]选股结果!$A$2:$BJ$3005,48,FALSE)*0.08</f>
        <v>#REF!</v>
      </c>
      <c r="AU1697" s="12">
        <f t="shared" si="373"/>
        <v>-1562813.68</v>
      </c>
      <c r="AV1697" s="12" t="e">
        <f>#REF!+S1697+H1697</f>
        <v>#REF!</v>
      </c>
      <c r="AW1697" s="12" t="e">
        <f t="shared" si="374"/>
        <v>#REF!</v>
      </c>
      <c r="AX1697" s="12" t="e">
        <f t="shared" si="375"/>
        <v>#REF!</v>
      </c>
      <c r="AY1697" s="12" t="e">
        <f t="shared" si="376"/>
        <v>#REF!</v>
      </c>
      <c r="AZ1697" s="12">
        <f t="shared" si="370"/>
        <v>-1867863185.02</v>
      </c>
      <c r="BA1697" s="12">
        <f t="shared" si="371"/>
        <v>34410788.0599999</v>
      </c>
      <c r="BB1697" s="12" t="e">
        <f t="shared" si="377"/>
        <v>#REF!</v>
      </c>
    </row>
    <row r="1698" spans="1:54">
      <c r="A1698" s="5" t="s">
        <v>3445</v>
      </c>
      <c r="B1698" s="5" t="s">
        <v>3446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378"/>
        <v>1844343835.74</v>
      </c>
      <c r="AF1698" s="9">
        <f t="shared" si="379"/>
        <v>1639848072.14</v>
      </c>
      <c r="AG1698" s="9">
        <f t="shared" si="380"/>
        <v>252032931.77</v>
      </c>
      <c r="AH1698" s="9">
        <f t="shared" si="381"/>
        <v>244082464.3</v>
      </c>
      <c r="AI1698" s="9">
        <f t="shared" si="382"/>
        <v>194527528.53</v>
      </c>
      <c r="AJ1698" s="12" t="e">
        <f>#REF!-A1698</f>
        <v>#REF!</v>
      </c>
      <c r="AK1698" s="16"/>
      <c r="AL1698" s="9">
        <f t="shared" si="372"/>
        <v>633757208.67</v>
      </c>
      <c r="AM1698" s="16"/>
      <c r="AN1698" s="16"/>
      <c r="AO1698" s="16"/>
      <c r="AP1698" s="16"/>
      <c r="AQ1698" s="12" t="e">
        <f>#REF!+#REF!+#REF!</f>
        <v>#REF!</v>
      </c>
      <c r="AR1698" s="12">
        <f t="shared" si="369"/>
        <v>-6324853.8</v>
      </c>
      <c r="AS1698" s="12" t="e">
        <f>#REF!-AU1698+#REF!+#REF!</f>
        <v>#REF!</v>
      </c>
      <c r="AT1698" s="12" t="e">
        <f>AS1698-VLOOKUP(A1698,[1]选股结果!$A$2:$BJ$3005,48,FALSE)*0.08</f>
        <v>#REF!</v>
      </c>
      <c r="AU1698" s="12">
        <f t="shared" si="373"/>
        <v>49554935.77</v>
      </c>
      <c r="AV1698" s="12" t="e">
        <f>#REF!+S1698+H1698</f>
        <v>#REF!</v>
      </c>
      <c r="AW1698" s="12" t="e">
        <f t="shared" si="374"/>
        <v>#REF!</v>
      </c>
      <c r="AX1698" s="12" t="e">
        <f t="shared" si="375"/>
        <v>#REF!</v>
      </c>
      <c r="AY1698" s="12" t="e">
        <f t="shared" si="376"/>
        <v>#REF!</v>
      </c>
      <c r="AZ1698" s="12">
        <f t="shared" si="370"/>
        <v>-1865152680.42</v>
      </c>
      <c r="BA1698" s="12">
        <f t="shared" si="371"/>
        <v>252032931.77</v>
      </c>
      <c r="BB1698" s="12" t="e">
        <f t="shared" si="377"/>
        <v>#REF!</v>
      </c>
    </row>
    <row r="1699" spans="1:54">
      <c r="A1699" s="5" t="s">
        <v>3447</v>
      </c>
      <c r="B1699" s="5" t="s">
        <v>3448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378"/>
        <v>1840354661.14</v>
      </c>
      <c r="AF1699" s="9">
        <f t="shared" si="379"/>
        <v>2124522938.5</v>
      </c>
      <c r="AG1699" s="9">
        <f t="shared" si="380"/>
        <v>-312535632.27</v>
      </c>
      <c r="AH1699" s="9">
        <f t="shared" si="381"/>
        <v>-315148916.55</v>
      </c>
      <c r="AI1699" s="9">
        <f t="shared" si="382"/>
        <v>-284799572.07</v>
      </c>
      <c r="AJ1699" s="12" t="e">
        <f>#REF!-A1699</f>
        <v>#REF!</v>
      </c>
      <c r="AK1699" s="16"/>
      <c r="AL1699" s="9">
        <f t="shared" si="372"/>
        <v>261880873.19</v>
      </c>
      <c r="AM1699" s="16"/>
      <c r="AN1699" s="16"/>
      <c r="AO1699" s="16"/>
      <c r="AP1699" s="16"/>
      <c r="AQ1699" s="12" t="e">
        <f>#REF!+#REF!+#REF!</f>
        <v>#REF!</v>
      </c>
      <c r="AR1699" s="12">
        <f t="shared" si="369"/>
        <v>-2689085.32</v>
      </c>
      <c r="AS1699" s="12" t="e">
        <f>#REF!-AU1699+#REF!+#REF!</f>
        <v>#REF!</v>
      </c>
      <c r="AT1699" s="12" t="e">
        <f>AS1699-VLOOKUP(A1699,[1]选股结果!$A$2:$BJ$3005,48,FALSE)*0.08</f>
        <v>#REF!</v>
      </c>
      <c r="AU1699" s="12">
        <f t="shared" si="373"/>
        <v>-30349344.48</v>
      </c>
      <c r="AV1699" s="12" t="e">
        <f>#REF!+S1699+H1699</f>
        <v>#REF!</v>
      </c>
      <c r="AW1699" s="12" t="e">
        <f t="shared" si="374"/>
        <v>#REF!</v>
      </c>
      <c r="AX1699" s="12" t="e">
        <f t="shared" si="375"/>
        <v>#REF!</v>
      </c>
      <c r="AY1699" s="12" t="e">
        <f t="shared" si="376"/>
        <v>#REF!</v>
      </c>
      <c r="AZ1699" s="12">
        <f t="shared" si="370"/>
        <v>-1883217264.68</v>
      </c>
      <c r="BA1699" s="12">
        <f t="shared" si="371"/>
        <v>-312535632.27</v>
      </c>
      <c r="BB1699" s="12" t="e">
        <f t="shared" si="377"/>
        <v>#REF!</v>
      </c>
    </row>
    <row r="1700" spans="1:54">
      <c r="A1700" s="5" t="s">
        <v>3449</v>
      </c>
      <c r="B1700" s="5" t="s">
        <v>3450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378"/>
        <v>1839544707.93</v>
      </c>
      <c r="AF1700" s="9">
        <f t="shared" si="379"/>
        <v>1734898495.18</v>
      </c>
      <c r="AG1700" s="9">
        <f t="shared" si="380"/>
        <v>97257637.3700002</v>
      </c>
      <c r="AH1700" s="9">
        <f t="shared" si="381"/>
        <v>99603419.4300002</v>
      </c>
      <c r="AI1700" s="9">
        <f t="shared" si="382"/>
        <v>90741903.6800002</v>
      </c>
      <c r="AJ1700" s="12" t="e">
        <f>#REF!-A1700</f>
        <v>#REF!</v>
      </c>
      <c r="AK1700" s="16"/>
      <c r="AL1700" s="9">
        <f t="shared" si="372"/>
        <v>83454108.76</v>
      </c>
      <c r="AM1700" s="16"/>
      <c r="AN1700" s="16"/>
      <c r="AO1700" s="16"/>
      <c r="AP1700" s="16"/>
      <c r="AQ1700" s="12" t="e">
        <f>#REF!+#REF!+#REF!</f>
        <v>#REF!</v>
      </c>
      <c r="AR1700" s="12">
        <f t="shared" si="369"/>
        <v>-2698782.06</v>
      </c>
      <c r="AS1700" s="12" t="e">
        <f>#REF!-AU1700+#REF!+#REF!</f>
        <v>#REF!</v>
      </c>
      <c r="AT1700" s="12" t="e">
        <f>AS1700-VLOOKUP(A1700,[1]选股结果!$A$2:$BJ$3005,48,FALSE)*0.08</f>
        <v>#REF!</v>
      </c>
      <c r="AU1700" s="12">
        <f t="shared" si="373"/>
        <v>8861515.75</v>
      </c>
      <c r="AV1700" s="12" t="e">
        <f>#REF!+S1700+H1700</f>
        <v>#REF!</v>
      </c>
      <c r="AW1700" s="12" t="e">
        <f t="shared" si="374"/>
        <v>#REF!</v>
      </c>
      <c r="AX1700" s="12" t="e">
        <f t="shared" si="375"/>
        <v>#REF!</v>
      </c>
      <c r="AY1700" s="12" t="e">
        <f t="shared" si="376"/>
        <v>#REF!</v>
      </c>
      <c r="AZ1700" s="12">
        <f t="shared" si="370"/>
        <v>-1877260002.08</v>
      </c>
      <c r="BA1700" s="12">
        <f t="shared" si="371"/>
        <v>97257637.3700002</v>
      </c>
      <c r="BB1700" s="12" t="e">
        <f t="shared" si="377"/>
        <v>#REF!</v>
      </c>
    </row>
    <row r="1701" spans="1:54">
      <c r="A1701" s="5" t="s">
        <v>3451</v>
      </c>
      <c r="B1701" s="5" t="s">
        <v>3452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378"/>
        <v>1836235241.43</v>
      </c>
      <c r="AF1701" s="9">
        <f t="shared" si="379"/>
        <v>4570903810.88</v>
      </c>
      <c r="AG1701" s="9">
        <f t="shared" si="380"/>
        <v>-2039783896.99</v>
      </c>
      <c r="AH1701" s="9">
        <f t="shared" si="381"/>
        <v>-2045892619.27</v>
      </c>
      <c r="AI1701" s="9">
        <f t="shared" si="382"/>
        <v>-3313371349.93</v>
      </c>
      <c r="AJ1701" s="12" t="e">
        <f>#REF!-A1701</f>
        <v>#REF!</v>
      </c>
      <c r="AK1701" s="16"/>
      <c r="AL1701" s="9">
        <f t="shared" si="372"/>
        <v>2479840384.08</v>
      </c>
      <c r="AM1701" s="16"/>
      <c r="AN1701" s="16"/>
      <c r="AO1701" s="16"/>
      <c r="AP1701" s="16"/>
      <c r="AQ1701" s="12" t="e">
        <f>#REF!+#REF!+#REF!</f>
        <v>#REF!</v>
      </c>
      <c r="AR1701" s="12">
        <f t="shared" si="369"/>
        <v>-1470267.83</v>
      </c>
      <c r="AS1701" s="12" t="e">
        <f>#REF!-AU1701+#REF!+#REF!</f>
        <v>#REF!</v>
      </c>
      <c r="AT1701" s="12" t="e">
        <f>AS1701-VLOOKUP(A1701,[1]选股结果!$A$2:$BJ$3005,48,FALSE)*0.08</f>
        <v>#REF!</v>
      </c>
      <c r="AU1701" s="12">
        <f t="shared" si="373"/>
        <v>1267478730.66</v>
      </c>
      <c r="AV1701" s="12" t="e">
        <f>#REF!+S1701+H1701</f>
        <v>#REF!</v>
      </c>
      <c r="AW1701" s="12" t="e">
        <f t="shared" si="374"/>
        <v>#REF!</v>
      </c>
      <c r="AX1701" s="12" t="e">
        <f t="shared" si="375"/>
        <v>#REF!</v>
      </c>
      <c r="AY1701" s="12" t="e">
        <f t="shared" si="376"/>
        <v>#REF!</v>
      </c>
      <c r="AZ1701" s="12">
        <f t="shared" si="370"/>
        <v>-3324573117.62</v>
      </c>
      <c r="BA1701" s="12">
        <f t="shared" si="371"/>
        <v>-2039783896.99</v>
      </c>
      <c r="BB1701" s="12" t="e">
        <f t="shared" si="377"/>
        <v>#REF!</v>
      </c>
    </row>
    <row r="1702" spans="1:54">
      <c r="A1702" s="5" t="s">
        <v>3453</v>
      </c>
      <c r="B1702" s="5" t="s">
        <v>3454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378"/>
        <v>1835451412.9</v>
      </c>
      <c r="AF1702" s="9">
        <f t="shared" si="379"/>
        <v>1669324832.28</v>
      </c>
      <c r="AG1702" s="9">
        <f t="shared" si="380"/>
        <v>151682362.71</v>
      </c>
      <c r="AH1702" s="9">
        <f t="shared" si="381"/>
        <v>151324081.15</v>
      </c>
      <c r="AI1702" s="9">
        <f t="shared" si="382"/>
        <v>132067128.52</v>
      </c>
      <c r="AJ1702" s="12" t="e">
        <f>#REF!-A1702</f>
        <v>#REF!</v>
      </c>
      <c r="AK1702" s="16"/>
      <c r="AL1702" s="9">
        <f t="shared" si="372"/>
        <v>168245213.83</v>
      </c>
      <c r="AM1702" s="16"/>
      <c r="AN1702" s="16"/>
      <c r="AO1702" s="16"/>
      <c r="AP1702" s="16"/>
      <c r="AQ1702" s="12" t="e">
        <f>#REF!+#REF!+#REF!</f>
        <v>#REF!</v>
      </c>
      <c r="AR1702" s="12">
        <f t="shared" si="369"/>
        <v>-274962.8</v>
      </c>
      <c r="AS1702" s="12" t="e">
        <f>#REF!-AU1702+#REF!+#REF!</f>
        <v>#REF!</v>
      </c>
      <c r="AT1702" s="12" t="e">
        <f>AS1702-VLOOKUP(A1702,[1]选股结果!$A$2:$BJ$3005,48,FALSE)*0.08</f>
        <v>#REF!</v>
      </c>
      <c r="AU1702" s="12">
        <f t="shared" si="373"/>
        <v>19256952.63</v>
      </c>
      <c r="AV1702" s="12" t="e">
        <f>#REF!+S1702+H1702</f>
        <v>#REF!</v>
      </c>
      <c r="AW1702" s="12" t="e">
        <f t="shared" si="374"/>
        <v>#REF!</v>
      </c>
      <c r="AX1702" s="12" t="e">
        <f t="shared" si="375"/>
        <v>#REF!</v>
      </c>
      <c r="AY1702" s="12" t="e">
        <f t="shared" si="376"/>
        <v>#REF!</v>
      </c>
      <c r="AZ1702" s="12">
        <f t="shared" si="370"/>
        <v>-1854967814.52</v>
      </c>
      <c r="BA1702" s="12">
        <f t="shared" si="371"/>
        <v>151682362.71</v>
      </c>
      <c r="BB1702" s="12" t="e">
        <f t="shared" si="377"/>
        <v>#REF!</v>
      </c>
    </row>
    <row r="1703" spans="1:54">
      <c r="A1703" s="5" t="s">
        <v>3455</v>
      </c>
      <c r="B1703" s="5" t="s">
        <v>3456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378"/>
        <v>1833559943.11</v>
      </c>
      <c r="AF1703" s="9">
        <f t="shared" si="379"/>
        <v>1373500783.16</v>
      </c>
      <c r="AG1703" s="9">
        <f t="shared" si="380"/>
        <v>392773203.86</v>
      </c>
      <c r="AH1703" s="9">
        <f t="shared" si="381"/>
        <v>394119401.91</v>
      </c>
      <c r="AI1703" s="9">
        <f t="shared" si="382"/>
        <v>324257524.83</v>
      </c>
      <c r="AJ1703" s="12" t="e">
        <f>#REF!-A1703</f>
        <v>#REF!</v>
      </c>
      <c r="AK1703" s="16"/>
      <c r="AL1703" s="9">
        <f t="shared" si="372"/>
        <v>167082638.87</v>
      </c>
      <c r="AM1703" s="16"/>
      <c r="AN1703" s="16"/>
      <c r="AO1703" s="16"/>
      <c r="AP1703" s="16"/>
      <c r="AQ1703" s="12" t="e">
        <f>#REF!+#REF!+#REF!</f>
        <v>#REF!</v>
      </c>
      <c r="AR1703" s="12">
        <f t="shared" si="369"/>
        <v>-2098421.85</v>
      </c>
      <c r="AS1703" s="12" t="e">
        <f>#REF!-AU1703+#REF!+#REF!</f>
        <v>#REF!</v>
      </c>
      <c r="AT1703" s="12" t="e">
        <f>AS1703-VLOOKUP(A1703,[1]选股结果!$A$2:$BJ$3005,48,FALSE)*0.08</f>
        <v>#REF!</v>
      </c>
      <c r="AU1703" s="12">
        <f t="shared" si="373"/>
        <v>69861877.08</v>
      </c>
      <c r="AV1703" s="12" t="e">
        <f>#REF!+S1703+H1703</f>
        <v>#REF!</v>
      </c>
      <c r="AW1703" s="12" t="e">
        <f t="shared" si="374"/>
        <v>#REF!</v>
      </c>
      <c r="AX1703" s="12" t="e">
        <f t="shared" si="375"/>
        <v>#REF!</v>
      </c>
      <c r="AY1703" s="12" t="e">
        <f t="shared" si="376"/>
        <v>#REF!</v>
      </c>
      <c r="AZ1703" s="12">
        <f t="shared" si="370"/>
        <v>-1887130502.54</v>
      </c>
      <c r="BA1703" s="12">
        <f t="shared" si="371"/>
        <v>392773203.86</v>
      </c>
      <c r="BB1703" s="12" t="e">
        <f t="shared" si="377"/>
        <v>#REF!</v>
      </c>
    </row>
    <row r="1704" spans="1:54">
      <c r="A1704" s="5" t="s">
        <v>3457</v>
      </c>
      <c r="B1704" s="5" t="s">
        <v>3458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378"/>
        <v>1832163011.19</v>
      </c>
      <c r="AF1704" s="9">
        <f t="shared" si="379"/>
        <v>1741313013.76</v>
      </c>
      <c r="AG1704" s="9">
        <f t="shared" si="380"/>
        <v>82430876.3400001</v>
      </c>
      <c r="AH1704" s="9">
        <f t="shared" si="381"/>
        <v>82867717.9800001</v>
      </c>
      <c r="AI1704" s="9">
        <f t="shared" si="382"/>
        <v>64853934.4400001</v>
      </c>
      <c r="AJ1704" s="12" t="e">
        <f>#REF!-A1704</f>
        <v>#REF!</v>
      </c>
      <c r="AK1704" s="16"/>
      <c r="AL1704" s="9">
        <f t="shared" si="372"/>
        <v>262188902.08</v>
      </c>
      <c r="AM1704" s="16"/>
      <c r="AN1704" s="16"/>
      <c r="AO1704" s="16"/>
      <c r="AP1704" s="16"/>
      <c r="AQ1704" s="12" t="e">
        <f>#REF!+#REF!+#REF!</f>
        <v>#REF!</v>
      </c>
      <c r="AR1704" s="12">
        <f t="shared" si="369"/>
        <v>-1804804.41</v>
      </c>
      <c r="AS1704" s="12" t="e">
        <f>#REF!-AU1704+#REF!+#REF!</f>
        <v>#REF!</v>
      </c>
      <c r="AT1704" s="12" t="e">
        <f>AS1704-VLOOKUP(A1704,[1]选股结果!$A$2:$BJ$3005,48,FALSE)*0.08</f>
        <v>#REF!</v>
      </c>
      <c r="AU1704" s="12">
        <f t="shared" si="373"/>
        <v>18013783.54</v>
      </c>
      <c r="AV1704" s="12" t="e">
        <f>#REF!+S1704+H1704</f>
        <v>#REF!</v>
      </c>
      <c r="AW1704" s="12" t="e">
        <f t="shared" si="374"/>
        <v>#REF!</v>
      </c>
      <c r="AX1704" s="12" t="e">
        <f t="shared" si="375"/>
        <v>#REF!</v>
      </c>
      <c r="AY1704" s="12" t="e">
        <f t="shared" si="376"/>
        <v>#REF!</v>
      </c>
      <c r="AZ1704" s="12">
        <f t="shared" si="370"/>
        <v>-1852341858.07</v>
      </c>
      <c r="BA1704" s="12">
        <f t="shared" si="371"/>
        <v>82430876.3400001</v>
      </c>
      <c r="BB1704" s="12" t="e">
        <f t="shared" si="377"/>
        <v>#REF!</v>
      </c>
    </row>
    <row r="1705" spans="1:54">
      <c r="A1705" s="5" t="s">
        <v>3459</v>
      </c>
      <c r="B1705" s="5" t="s">
        <v>3460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378"/>
        <v>1831121977.25</v>
      </c>
      <c r="AF1705" s="9">
        <f t="shared" si="379"/>
        <v>1817756839.55</v>
      </c>
      <c r="AG1705" s="9">
        <f t="shared" si="380"/>
        <v>96426024.5400001</v>
      </c>
      <c r="AH1705" s="9">
        <f t="shared" si="381"/>
        <v>97208687.7600001</v>
      </c>
      <c r="AI1705" s="9">
        <f t="shared" si="382"/>
        <v>86716063.7500001</v>
      </c>
      <c r="AJ1705" s="12" t="e">
        <f>#REF!-A1705</f>
        <v>#REF!</v>
      </c>
      <c r="AK1705" s="16"/>
      <c r="AL1705" s="9">
        <f t="shared" si="372"/>
        <v>263840741.28</v>
      </c>
      <c r="AM1705" s="16"/>
      <c r="AN1705" s="16"/>
      <c r="AO1705" s="16"/>
      <c r="AP1705" s="16"/>
      <c r="AQ1705" s="12" t="e">
        <f>#REF!+#REF!+#REF!</f>
        <v>#REF!</v>
      </c>
      <c r="AR1705" s="12">
        <f t="shared" si="369"/>
        <v>-1945811.67</v>
      </c>
      <c r="AS1705" s="12" t="e">
        <f>#REF!-AU1705+#REF!+#REF!</f>
        <v>#REF!</v>
      </c>
      <c r="AT1705" s="12" t="e">
        <f>AS1705-VLOOKUP(A1705,[1]选股结果!$A$2:$BJ$3005,48,FALSE)*0.08</f>
        <v>#REF!</v>
      </c>
      <c r="AU1705" s="12">
        <f t="shared" si="373"/>
        <v>10492624.01</v>
      </c>
      <c r="AV1705" s="12" t="e">
        <f>#REF!+S1705+H1705</f>
        <v>#REF!</v>
      </c>
      <c r="AW1705" s="12" t="e">
        <f t="shared" si="374"/>
        <v>#REF!</v>
      </c>
      <c r="AX1705" s="12" t="e">
        <f t="shared" si="375"/>
        <v>#REF!</v>
      </c>
      <c r="AY1705" s="12" t="e">
        <f t="shared" si="376"/>
        <v>#REF!</v>
      </c>
      <c r="AZ1705" s="12">
        <f t="shared" si="370"/>
        <v>-1867354321.34</v>
      </c>
      <c r="BA1705" s="12">
        <f t="shared" si="371"/>
        <v>96426024.5400001</v>
      </c>
      <c r="BB1705" s="12" t="e">
        <f t="shared" si="377"/>
        <v>#REF!</v>
      </c>
    </row>
    <row r="1706" spans="1:54">
      <c r="A1706" s="5" t="s">
        <v>3461</v>
      </c>
      <c r="B1706" s="5" t="s">
        <v>3462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378"/>
        <v>1830861971.36</v>
      </c>
      <c r="AF1706" s="9">
        <f t="shared" si="379"/>
        <v>1676963266.51</v>
      </c>
      <c r="AG1706" s="9">
        <f t="shared" si="380"/>
        <v>160386119.62</v>
      </c>
      <c r="AH1706" s="9">
        <f t="shared" si="381"/>
        <v>160108084.44</v>
      </c>
      <c r="AI1706" s="9">
        <f t="shared" si="382"/>
        <v>132875303.96</v>
      </c>
      <c r="AJ1706" s="12" t="e">
        <f>#REF!-A1706</f>
        <v>#REF!</v>
      </c>
      <c r="AK1706" s="16"/>
      <c r="AL1706" s="9">
        <f t="shared" si="372"/>
        <v>226074139.07</v>
      </c>
      <c r="AM1706" s="16"/>
      <c r="AN1706" s="16"/>
      <c r="AO1706" s="16"/>
      <c r="AP1706" s="16"/>
      <c r="AQ1706" s="12" t="e">
        <f>#REF!+#REF!+#REF!</f>
        <v>#REF!</v>
      </c>
      <c r="AR1706" s="12">
        <f t="shared" si="369"/>
        <v>-298236.83</v>
      </c>
      <c r="AS1706" s="12" t="e">
        <f>#REF!-AU1706+#REF!+#REF!</f>
        <v>#REF!</v>
      </c>
      <c r="AT1706" s="12" t="e">
        <f>AS1706-VLOOKUP(A1706,[1]选股结果!$A$2:$BJ$3005,48,FALSE)*0.08</f>
        <v>#REF!</v>
      </c>
      <c r="AU1706" s="12">
        <f t="shared" si="373"/>
        <v>27232780.48</v>
      </c>
      <c r="AV1706" s="12" t="e">
        <f>#REF!+S1706+H1706</f>
        <v>#REF!</v>
      </c>
      <c r="AW1706" s="12" t="e">
        <f t="shared" si="374"/>
        <v>#REF!</v>
      </c>
      <c r="AX1706" s="12" t="e">
        <f t="shared" si="375"/>
        <v>#REF!</v>
      </c>
      <c r="AY1706" s="12" t="e">
        <f t="shared" si="376"/>
        <v>#REF!</v>
      </c>
      <c r="AZ1706" s="12">
        <f t="shared" si="370"/>
        <v>-1849806419.06</v>
      </c>
      <c r="BA1706" s="12">
        <f t="shared" si="371"/>
        <v>160386119.62</v>
      </c>
      <c r="BB1706" s="12" t="e">
        <f t="shared" si="377"/>
        <v>#REF!</v>
      </c>
    </row>
    <row r="1707" spans="1:54">
      <c r="A1707" s="5" t="s">
        <v>3463</v>
      </c>
      <c r="B1707" s="5" t="s">
        <v>3464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378"/>
        <v>1828457546.84</v>
      </c>
      <c r="AF1707" s="9">
        <f t="shared" si="379"/>
        <v>1697865043.49</v>
      </c>
      <c r="AG1707" s="9">
        <f t="shared" si="380"/>
        <v>119158003.35</v>
      </c>
      <c r="AH1707" s="9">
        <f t="shared" si="381"/>
        <v>114503412.06</v>
      </c>
      <c r="AI1707" s="9">
        <f t="shared" si="382"/>
        <v>82361483.04</v>
      </c>
      <c r="AJ1707" s="12" t="e">
        <f>#REF!-A1707</f>
        <v>#REF!</v>
      </c>
      <c r="AK1707" s="16"/>
      <c r="AL1707" s="9">
        <f t="shared" si="372"/>
        <v>234675010.06</v>
      </c>
      <c r="AM1707" s="16"/>
      <c r="AN1707" s="16"/>
      <c r="AO1707" s="16"/>
      <c r="AP1707" s="16"/>
      <c r="AQ1707" s="12" t="e">
        <f>#REF!+#REF!+#REF!</f>
        <v>#REF!</v>
      </c>
      <c r="AR1707" s="12">
        <f t="shared" si="369"/>
        <v>-1630434.36</v>
      </c>
      <c r="AS1707" s="12" t="e">
        <f>#REF!-AU1707+#REF!+#REF!</f>
        <v>#REF!</v>
      </c>
      <c r="AT1707" s="12" t="e">
        <f>AS1707-VLOOKUP(A1707,[1]选股结果!$A$2:$BJ$3005,48,FALSE)*0.08</f>
        <v>#REF!</v>
      </c>
      <c r="AU1707" s="12">
        <f t="shared" si="373"/>
        <v>32141929.02</v>
      </c>
      <c r="AV1707" s="12" t="e">
        <f>#REF!+S1707+H1707</f>
        <v>#REF!</v>
      </c>
      <c r="AW1707" s="12" t="e">
        <f t="shared" si="374"/>
        <v>#REF!</v>
      </c>
      <c r="AX1707" s="12" t="e">
        <f t="shared" si="375"/>
        <v>#REF!</v>
      </c>
      <c r="AY1707" s="12" t="e">
        <f t="shared" si="376"/>
        <v>#REF!</v>
      </c>
      <c r="AZ1707" s="12">
        <f t="shared" si="370"/>
        <v>-1853426366.16</v>
      </c>
      <c r="BA1707" s="12">
        <f t="shared" si="371"/>
        <v>119158003.35</v>
      </c>
      <c r="BB1707" s="12" t="e">
        <f t="shared" si="377"/>
        <v>#REF!</v>
      </c>
    </row>
    <row r="1708" spans="1:54">
      <c r="A1708" s="5" t="s">
        <v>3465</v>
      </c>
      <c r="B1708" s="5" t="s">
        <v>3466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378"/>
        <v>1826969740.84</v>
      </c>
      <c r="AF1708" s="9">
        <f t="shared" si="379"/>
        <v>1785036470.35</v>
      </c>
      <c r="AG1708" s="9">
        <f t="shared" si="380"/>
        <v>59927885.97</v>
      </c>
      <c r="AH1708" s="9">
        <f t="shared" si="381"/>
        <v>69702326.95</v>
      </c>
      <c r="AI1708" s="9">
        <f t="shared" si="382"/>
        <v>45376903.04</v>
      </c>
      <c r="AJ1708" s="12" t="e">
        <f>#REF!-A1708</f>
        <v>#REF!</v>
      </c>
      <c r="AK1708" s="16"/>
      <c r="AL1708" s="9">
        <f t="shared" si="372"/>
        <v>169225686.07</v>
      </c>
      <c r="AM1708" s="16"/>
      <c r="AN1708" s="16"/>
      <c r="AO1708" s="16"/>
      <c r="AP1708" s="16"/>
      <c r="AQ1708" s="12" t="e">
        <f>#REF!+#REF!+#REF!</f>
        <v>#REF!</v>
      </c>
      <c r="AR1708" s="12">
        <f t="shared" si="369"/>
        <v>-15880343.54</v>
      </c>
      <c r="AS1708" s="12" t="e">
        <f>#REF!-AU1708+#REF!+#REF!</f>
        <v>#REF!</v>
      </c>
      <c r="AT1708" s="12" t="e">
        <f>AS1708-VLOOKUP(A1708,[1]选股结果!$A$2:$BJ$3005,48,FALSE)*0.08</f>
        <v>#REF!</v>
      </c>
      <c r="AU1708" s="12">
        <f t="shared" si="373"/>
        <v>24325423.91</v>
      </c>
      <c r="AV1708" s="12" t="e">
        <f>#REF!+S1708+H1708</f>
        <v>#REF!</v>
      </c>
      <c r="AW1708" s="12" t="e">
        <f t="shared" si="374"/>
        <v>#REF!</v>
      </c>
      <c r="AX1708" s="12" t="e">
        <f t="shared" si="375"/>
        <v>#REF!</v>
      </c>
      <c r="AY1708" s="12" t="e">
        <f t="shared" si="376"/>
        <v>#REF!</v>
      </c>
      <c r="AZ1708" s="12">
        <f t="shared" si="370"/>
        <v>-1914383267.38</v>
      </c>
      <c r="BA1708" s="12">
        <f t="shared" si="371"/>
        <v>59927885.97</v>
      </c>
      <c r="BB1708" s="12" t="e">
        <f t="shared" si="377"/>
        <v>#REF!</v>
      </c>
    </row>
    <row r="1709" spans="1:54">
      <c r="A1709" s="5" t="s">
        <v>3467</v>
      </c>
      <c r="B1709" s="5" t="s">
        <v>3468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378"/>
        <v>1826297840.33</v>
      </c>
      <c r="AF1709" s="9">
        <f t="shared" si="379"/>
        <v>1885193976.95</v>
      </c>
      <c r="AG1709" s="9">
        <f t="shared" si="380"/>
        <v>-92237174.6500001</v>
      </c>
      <c r="AH1709" s="9">
        <f t="shared" si="381"/>
        <v>-96028235.7000001</v>
      </c>
      <c r="AI1709" s="9">
        <f t="shared" si="382"/>
        <v>-87956879.7400001</v>
      </c>
      <c r="AJ1709" s="12" t="e">
        <f>#REF!-A1709</f>
        <v>#REF!</v>
      </c>
      <c r="AK1709" s="16"/>
      <c r="AL1709" s="9">
        <f t="shared" si="372"/>
        <v>139305739.23</v>
      </c>
      <c r="AM1709" s="16"/>
      <c r="AN1709" s="16"/>
      <c r="AO1709" s="16"/>
      <c r="AP1709" s="16"/>
      <c r="AQ1709" s="12" t="e">
        <f>#REF!+#REF!+#REF!</f>
        <v>#REF!</v>
      </c>
      <c r="AR1709" s="12">
        <f t="shared" si="369"/>
        <v>-149921.74</v>
      </c>
      <c r="AS1709" s="12" t="e">
        <f>#REF!-AU1709+#REF!+#REF!</f>
        <v>#REF!</v>
      </c>
      <c r="AT1709" s="12" t="e">
        <f>AS1709-VLOOKUP(A1709,[1]选股结果!$A$2:$BJ$3005,48,FALSE)*0.08</f>
        <v>#REF!</v>
      </c>
      <c r="AU1709" s="12">
        <f t="shared" si="373"/>
        <v>-8071355.96000001</v>
      </c>
      <c r="AV1709" s="12" t="e">
        <f>#REF!+S1709+H1709</f>
        <v>#REF!</v>
      </c>
      <c r="AW1709" s="12" t="e">
        <f t="shared" si="374"/>
        <v>#REF!</v>
      </c>
      <c r="AX1709" s="12" t="e">
        <f t="shared" si="375"/>
        <v>#REF!</v>
      </c>
      <c r="AY1709" s="12" t="e">
        <f t="shared" si="376"/>
        <v>#REF!</v>
      </c>
      <c r="AZ1709" s="12">
        <f t="shared" si="370"/>
        <v>-1829252754.81</v>
      </c>
      <c r="BA1709" s="12">
        <f t="shared" si="371"/>
        <v>-92237174.6500001</v>
      </c>
      <c r="BB1709" s="12" t="e">
        <f t="shared" si="377"/>
        <v>#REF!</v>
      </c>
    </row>
    <row r="1710" spans="1:54">
      <c r="A1710" s="5" t="s">
        <v>3469</v>
      </c>
      <c r="B1710" s="5" t="s">
        <v>3470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378"/>
        <v>1825974014.36</v>
      </c>
      <c r="AF1710" s="9">
        <f t="shared" si="379"/>
        <v>1778721367.21</v>
      </c>
      <c r="AG1710" s="9">
        <f t="shared" si="380"/>
        <v>25451057.1499998</v>
      </c>
      <c r="AH1710" s="9">
        <f t="shared" si="381"/>
        <v>24797306.1099998</v>
      </c>
      <c r="AI1710" s="9">
        <f t="shared" si="382"/>
        <v>14059917.4699998</v>
      </c>
      <c r="AJ1710" s="12" t="e">
        <f>#REF!-A1710</f>
        <v>#REF!</v>
      </c>
      <c r="AK1710" s="16"/>
      <c r="AL1710" s="9">
        <f t="shared" si="372"/>
        <v>250713044.39</v>
      </c>
      <c r="AM1710" s="16"/>
      <c r="AN1710" s="16"/>
      <c r="AO1710" s="16"/>
      <c r="AP1710" s="16"/>
      <c r="AQ1710" s="12" t="e">
        <f>#REF!+#REF!+#REF!</f>
        <v>#REF!</v>
      </c>
      <c r="AR1710" s="12">
        <f t="shared" si="369"/>
        <v>-647071.77</v>
      </c>
      <c r="AS1710" s="12" t="e">
        <f>#REF!-AU1710+#REF!+#REF!</f>
        <v>#REF!</v>
      </c>
      <c r="AT1710" s="12" t="e">
        <f>AS1710-VLOOKUP(A1710,[1]选股结果!$A$2:$BJ$3005,48,FALSE)*0.08</f>
        <v>#REF!</v>
      </c>
      <c r="AU1710" s="12">
        <f t="shared" si="373"/>
        <v>10737388.64</v>
      </c>
      <c r="AV1710" s="12" t="e">
        <f>#REF!+S1710+H1710</f>
        <v>#REF!</v>
      </c>
      <c r="AW1710" s="12" t="e">
        <f t="shared" si="374"/>
        <v>#REF!</v>
      </c>
      <c r="AX1710" s="12" t="e">
        <f t="shared" si="375"/>
        <v>#REF!</v>
      </c>
      <c r="AY1710" s="12" t="e">
        <f t="shared" si="376"/>
        <v>#REF!</v>
      </c>
      <c r="AZ1710" s="12">
        <f t="shared" si="370"/>
        <v>-1883146599.24</v>
      </c>
      <c r="BA1710" s="12">
        <f t="shared" si="371"/>
        <v>25451057.1499998</v>
      </c>
      <c r="BB1710" s="12" t="e">
        <f t="shared" si="377"/>
        <v>#REF!</v>
      </c>
    </row>
    <row r="1711" spans="1:54">
      <c r="A1711" s="5" t="s">
        <v>3471</v>
      </c>
      <c r="B1711" s="5" t="s">
        <v>3472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378"/>
        <v>1823582996.89</v>
      </c>
      <c r="AF1711" s="9">
        <f t="shared" si="379"/>
        <v>1500319429.75</v>
      </c>
      <c r="AG1711" s="9">
        <f t="shared" si="380"/>
        <v>353468749.39</v>
      </c>
      <c r="AH1711" s="9">
        <f t="shared" si="381"/>
        <v>352504125.93</v>
      </c>
      <c r="AI1711" s="9">
        <f t="shared" si="382"/>
        <v>300648016.3</v>
      </c>
      <c r="AJ1711" s="12" t="e">
        <f>#REF!-A1711</f>
        <v>#REF!</v>
      </c>
      <c r="AK1711" s="16"/>
      <c r="AL1711" s="9">
        <f t="shared" si="372"/>
        <v>808989183.7</v>
      </c>
      <c r="AM1711" s="16"/>
      <c r="AN1711" s="16"/>
      <c r="AO1711" s="16"/>
      <c r="AP1711" s="16"/>
      <c r="AQ1711" s="12" t="e">
        <f>#REF!+#REF!+#REF!</f>
        <v>#REF!</v>
      </c>
      <c r="AR1711" s="12">
        <f t="shared" si="369"/>
        <v>-1040031.24</v>
      </c>
      <c r="AS1711" s="12" t="e">
        <f>#REF!-AU1711+#REF!+#REF!</f>
        <v>#REF!</v>
      </c>
      <c r="AT1711" s="12" t="e">
        <f>AS1711-VLOOKUP(A1711,[1]选股结果!$A$2:$BJ$3005,48,FALSE)*0.08</f>
        <v>#REF!</v>
      </c>
      <c r="AU1711" s="12">
        <f t="shared" si="373"/>
        <v>51856109.63</v>
      </c>
      <c r="AV1711" s="12" t="e">
        <f>#REF!+S1711+H1711</f>
        <v>#REF!</v>
      </c>
      <c r="AW1711" s="12" t="e">
        <f t="shared" si="374"/>
        <v>#REF!</v>
      </c>
      <c r="AX1711" s="12" t="e">
        <f t="shared" si="375"/>
        <v>#REF!</v>
      </c>
      <c r="AY1711" s="12" t="e">
        <f t="shared" si="376"/>
        <v>#REF!</v>
      </c>
      <c r="AZ1711" s="12">
        <f t="shared" si="370"/>
        <v>-1862939682.25</v>
      </c>
      <c r="BA1711" s="12">
        <f t="shared" si="371"/>
        <v>353468749.39</v>
      </c>
      <c r="BB1711" s="12" t="e">
        <f t="shared" si="377"/>
        <v>#REF!</v>
      </c>
    </row>
    <row r="1712" spans="1:54">
      <c r="A1712" s="5" t="s">
        <v>3473</v>
      </c>
      <c r="B1712" s="5" t="s">
        <v>3474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378"/>
        <v>1823470147.01</v>
      </c>
      <c r="AF1712" s="9">
        <f t="shared" si="379"/>
        <v>1555075895.73</v>
      </c>
      <c r="AG1712" s="9">
        <f t="shared" si="380"/>
        <v>271258089.05</v>
      </c>
      <c r="AH1712" s="9">
        <f t="shared" si="381"/>
        <v>280374070.89</v>
      </c>
      <c r="AI1712" s="9">
        <f t="shared" si="382"/>
        <v>245146893.91</v>
      </c>
      <c r="AJ1712" s="12" t="e">
        <f>#REF!-A1712</f>
        <v>#REF!</v>
      </c>
      <c r="AK1712" s="16"/>
      <c r="AL1712" s="9">
        <f t="shared" si="372"/>
        <v>118831742.06</v>
      </c>
      <c r="AM1712" s="16"/>
      <c r="AN1712" s="16"/>
      <c r="AO1712" s="16"/>
      <c r="AP1712" s="16"/>
      <c r="AQ1712" s="12" t="e">
        <f>#REF!+#REF!+#REF!</f>
        <v>#REF!</v>
      </c>
      <c r="AR1712" s="12">
        <f t="shared" si="369"/>
        <v>-10349745.54</v>
      </c>
      <c r="AS1712" s="12" t="e">
        <f>#REF!-AU1712+#REF!+#REF!</f>
        <v>#REF!</v>
      </c>
      <c r="AT1712" s="12" t="e">
        <f>AS1712-VLOOKUP(A1712,[1]选股结果!$A$2:$BJ$3005,48,FALSE)*0.08</f>
        <v>#REF!</v>
      </c>
      <c r="AU1712" s="12">
        <f t="shared" si="373"/>
        <v>35227176.98</v>
      </c>
      <c r="AV1712" s="12" t="e">
        <f>#REF!+S1712+H1712</f>
        <v>#REF!</v>
      </c>
      <c r="AW1712" s="12" t="e">
        <f t="shared" si="374"/>
        <v>#REF!</v>
      </c>
      <c r="AX1712" s="12" t="e">
        <f t="shared" si="375"/>
        <v>#REF!</v>
      </c>
      <c r="AY1712" s="12" t="e">
        <f t="shared" si="376"/>
        <v>#REF!</v>
      </c>
      <c r="AZ1712" s="12">
        <f t="shared" si="370"/>
        <v>-1860131387.4</v>
      </c>
      <c r="BA1712" s="12">
        <f t="shared" si="371"/>
        <v>271258089.05</v>
      </c>
      <c r="BB1712" s="12" t="e">
        <f t="shared" si="377"/>
        <v>#REF!</v>
      </c>
    </row>
    <row r="1713" spans="1:54">
      <c r="A1713" s="5" t="s">
        <v>3475</v>
      </c>
      <c r="B1713" s="5" t="s">
        <v>3476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378"/>
        <v>1820709789.3</v>
      </c>
      <c r="AF1713" s="9">
        <f t="shared" si="379"/>
        <v>1676191879.48</v>
      </c>
      <c r="AG1713" s="9">
        <f t="shared" si="380"/>
        <v>151436524.34</v>
      </c>
      <c r="AH1713" s="9">
        <f t="shared" si="381"/>
        <v>162717314.82</v>
      </c>
      <c r="AI1713" s="9">
        <f t="shared" si="382"/>
        <v>143788660.57</v>
      </c>
      <c r="AJ1713" s="12" t="e">
        <f>#REF!-A1713</f>
        <v>#REF!</v>
      </c>
      <c r="AK1713" s="16"/>
      <c r="AL1713" s="9">
        <f t="shared" si="372"/>
        <v>123920504.7</v>
      </c>
      <c r="AM1713" s="16"/>
      <c r="AN1713" s="16"/>
      <c r="AO1713" s="16"/>
      <c r="AP1713" s="16"/>
      <c r="AQ1713" s="12" t="e">
        <f>#REF!+#REF!+#REF!</f>
        <v>#REF!</v>
      </c>
      <c r="AR1713" s="12">
        <f t="shared" si="369"/>
        <v>-11974440.72</v>
      </c>
      <c r="AS1713" s="12" t="e">
        <f>#REF!-AU1713+#REF!+#REF!</f>
        <v>#REF!</v>
      </c>
      <c r="AT1713" s="12" t="e">
        <f>AS1713-VLOOKUP(A1713,[1]选股结果!$A$2:$BJ$3005,48,FALSE)*0.08</f>
        <v>#REF!</v>
      </c>
      <c r="AU1713" s="12">
        <f t="shared" si="373"/>
        <v>18928654.25</v>
      </c>
      <c r="AV1713" s="12" t="e">
        <f>#REF!+S1713+H1713</f>
        <v>#REF!</v>
      </c>
      <c r="AW1713" s="12" t="e">
        <f t="shared" si="374"/>
        <v>#REF!</v>
      </c>
      <c r="AX1713" s="12" t="e">
        <f t="shared" si="375"/>
        <v>#REF!</v>
      </c>
      <c r="AY1713" s="12" t="e">
        <f t="shared" si="376"/>
        <v>#REF!</v>
      </c>
      <c r="AZ1713" s="12">
        <f t="shared" si="370"/>
        <v>-1848714122.12</v>
      </c>
      <c r="BA1713" s="12">
        <f t="shared" si="371"/>
        <v>151436524.34</v>
      </c>
      <c r="BB1713" s="12" t="e">
        <f t="shared" si="377"/>
        <v>#REF!</v>
      </c>
    </row>
    <row r="1714" spans="1:54">
      <c r="A1714" s="5" t="s">
        <v>3477</v>
      </c>
      <c r="B1714" s="5" t="s">
        <v>3478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378"/>
        <v>1820238383.82</v>
      </c>
      <c r="AF1714" s="9">
        <f t="shared" si="379"/>
        <v>1665853252.43</v>
      </c>
      <c r="AG1714" s="9">
        <f t="shared" si="380"/>
        <v>113943321.38</v>
      </c>
      <c r="AH1714" s="9">
        <f t="shared" si="381"/>
        <v>114424306.09</v>
      </c>
      <c r="AI1714" s="9">
        <f t="shared" si="382"/>
        <v>97105122.98</v>
      </c>
      <c r="AJ1714" s="12" t="e">
        <f>#REF!-A1714</f>
        <v>#REF!</v>
      </c>
      <c r="AK1714" s="16"/>
      <c r="AL1714" s="9">
        <f t="shared" si="372"/>
        <v>195051404.12</v>
      </c>
      <c r="AM1714" s="16"/>
      <c r="AN1714" s="16"/>
      <c r="AO1714" s="16"/>
      <c r="AP1714" s="16"/>
      <c r="AQ1714" s="12" t="e">
        <f>#REF!+#REF!+#REF!</f>
        <v>#REF!</v>
      </c>
      <c r="AR1714" s="12">
        <f t="shared" si="369"/>
        <v>-1223344.42</v>
      </c>
      <c r="AS1714" s="12" t="e">
        <f>#REF!-AU1714+#REF!+#REF!</f>
        <v>#REF!</v>
      </c>
      <c r="AT1714" s="12" t="e">
        <f>AS1714-VLOOKUP(A1714,[1]选股结果!$A$2:$BJ$3005,48,FALSE)*0.08</f>
        <v>#REF!</v>
      </c>
      <c r="AU1714" s="12">
        <f t="shared" si="373"/>
        <v>17319183.11</v>
      </c>
      <c r="AV1714" s="12" t="e">
        <f>#REF!+S1714+H1714</f>
        <v>#REF!</v>
      </c>
      <c r="AW1714" s="12" t="e">
        <f t="shared" si="374"/>
        <v>#REF!</v>
      </c>
      <c r="AX1714" s="12" t="e">
        <f t="shared" si="375"/>
        <v>#REF!</v>
      </c>
      <c r="AY1714" s="12" t="e">
        <f t="shared" si="376"/>
        <v>#REF!</v>
      </c>
      <c r="AZ1714" s="12">
        <f t="shared" si="370"/>
        <v>-1921318189.37</v>
      </c>
      <c r="BA1714" s="12">
        <f t="shared" si="371"/>
        <v>113943321.38</v>
      </c>
      <c r="BB1714" s="12" t="e">
        <f t="shared" si="377"/>
        <v>#REF!</v>
      </c>
    </row>
    <row r="1715" spans="1:54">
      <c r="A1715" s="5" t="s">
        <v>3479</v>
      </c>
      <c r="B1715" s="5" t="s">
        <v>3480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378"/>
        <v>1818892739.09</v>
      </c>
      <c r="AF1715" s="9">
        <f t="shared" si="379"/>
        <v>1733237720.78</v>
      </c>
      <c r="AG1715" s="9">
        <f t="shared" si="380"/>
        <v>109514830.88</v>
      </c>
      <c r="AH1715" s="9">
        <f t="shared" si="381"/>
        <v>114496595.37</v>
      </c>
      <c r="AI1715" s="9">
        <f t="shared" si="382"/>
        <v>97989205.4</v>
      </c>
      <c r="AJ1715" s="12" t="e">
        <f>#REF!-A1715</f>
        <v>#REF!</v>
      </c>
      <c r="AK1715" s="16"/>
      <c r="AL1715" s="9">
        <f t="shared" si="372"/>
        <v>183997607.09</v>
      </c>
      <c r="AM1715" s="16"/>
      <c r="AN1715" s="16"/>
      <c r="AO1715" s="16"/>
      <c r="AP1715" s="16"/>
      <c r="AQ1715" s="12" t="e">
        <f>#REF!+#REF!+#REF!</f>
        <v>#REF!</v>
      </c>
      <c r="AR1715" s="12">
        <f t="shared" si="369"/>
        <v>-6055246.4</v>
      </c>
      <c r="AS1715" s="12" t="e">
        <f>#REF!-AU1715+#REF!+#REF!</f>
        <v>#REF!</v>
      </c>
      <c r="AT1715" s="12" t="e">
        <f>AS1715-VLOOKUP(A1715,[1]选股结果!$A$2:$BJ$3005,48,FALSE)*0.08</f>
        <v>#REF!</v>
      </c>
      <c r="AU1715" s="12">
        <f t="shared" si="373"/>
        <v>16507389.97</v>
      </c>
      <c r="AV1715" s="12" t="e">
        <f>#REF!+S1715+H1715</f>
        <v>#REF!</v>
      </c>
      <c r="AW1715" s="12" t="e">
        <f t="shared" si="374"/>
        <v>#REF!</v>
      </c>
      <c r="AX1715" s="12" t="e">
        <f t="shared" si="375"/>
        <v>#REF!</v>
      </c>
      <c r="AY1715" s="12" t="e">
        <f t="shared" si="376"/>
        <v>#REF!</v>
      </c>
      <c r="AZ1715" s="12">
        <f t="shared" si="370"/>
        <v>-1838559209.66</v>
      </c>
      <c r="BA1715" s="12">
        <f t="shared" si="371"/>
        <v>109514830.88</v>
      </c>
      <c r="BB1715" s="12" t="e">
        <f t="shared" si="377"/>
        <v>#REF!</v>
      </c>
    </row>
    <row r="1716" spans="1:54">
      <c r="A1716" s="5" t="s">
        <v>3481</v>
      </c>
      <c r="B1716" s="5" t="s">
        <v>3482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378"/>
        <v>1815242811.96</v>
      </c>
      <c r="AF1716" s="9">
        <f t="shared" si="379"/>
        <v>1317522069.47</v>
      </c>
      <c r="AG1716" s="9">
        <f t="shared" si="380"/>
        <v>487988691.26</v>
      </c>
      <c r="AH1716" s="9">
        <f t="shared" si="381"/>
        <v>487996161.27</v>
      </c>
      <c r="AI1716" s="9">
        <f t="shared" si="382"/>
        <v>426538265.75</v>
      </c>
      <c r="AJ1716" s="12" t="e">
        <f>#REF!-A1716</f>
        <v>#REF!</v>
      </c>
      <c r="AK1716" s="16"/>
      <c r="AL1716" s="9">
        <f t="shared" si="372"/>
        <v>124778074.83</v>
      </c>
      <c r="AM1716" s="16"/>
      <c r="AN1716" s="16"/>
      <c r="AO1716" s="16"/>
      <c r="AP1716" s="16"/>
      <c r="AQ1716" s="12" t="e">
        <f>#REF!+#REF!+#REF!</f>
        <v>#REF!</v>
      </c>
      <c r="AR1716" s="12">
        <f t="shared" si="369"/>
        <v>-9798.78</v>
      </c>
      <c r="AS1716" s="12" t="e">
        <f>#REF!-AU1716+#REF!+#REF!</f>
        <v>#REF!</v>
      </c>
      <c r="AT1716" s="12" t="e">
        <f>AS1716-VLOOKUP(A1716,[1]选股结果!$A$2:$BJ$3005,48,FALSE)*0.08</f>
        <v>#REF!</v>
      </c>
      <c r="AU1716" s="12">
        <f t="shared" si="373"/>
        <v>61457895.52</v>
      </c>
      <c r="AV1716" s="12" t="e">
        <f>#REF!+S1716+H1716</f>
        <v>#REF!</v>
      </c>
      <c r="AW1716" s="12" t="e">
        <f t="shared" si="374"/>
        <v>#REF!</v>
      </c>
      <c r="AX1716" s="12" t="e">
        <f t="shared" si="375"/>
        <v>#REF!</v>
      </c>
      <c r="AY1716" s="12" t="e">
        <f t="shared" si="376"/>
        <v>#REF!</v>
      </c>
      <c r="AZ1716" s="12">
        <f t="shared" si="370"/>
        <v>-1927518560.32</v>
      </c>
      <c r="BA1716" s="12">
        <f t="shared" si="371"/>
        <v>487988691.26</v>
      </c>
      <c r="BB1716" s="12" t="e">
        <f t="shared" si="377"/>
        <v>#REF!</v>
      </c>
    </row>
    <row r="1717" spans="1:54">
      <c r="A1717" s="5" t="s">
        <v>3483</v>
      </c>
      <c r="B1717" s="5" t="s">
        <v>3484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378"/>
        <v>1813470016.42</v>
      </c>
      <c r="AF1717" s="9">
        <f t="shared" si="379"/>
        <v>1841233530.79</v>
      </c>
      <c r="AG1717" s="9">
        <f t="shared" si="380"/>
        <v>54738481.2600001</v>
      </c>
      <c r="AH1717" s="9">
        <f t="shared" si="381"/>
        <v>57043444.0500001</v>
      </c>
      <c r="AI1717" s="9">
        <f t="shared" si="382"/>
        <v>27048276.4500001</v>
      </c>
      <c r="AJ1717" s="12" t="e">
        <f>#REF!-A1717</f>
        <v>#REF!</v>
      </c>
      <c r="AK1717" s="16"/>
      <c r="AL1717" s="9">
        <f t="shared" si="372"/>
        <v>175480231.58</v>
      </c>
      <c r="AM1717" s="16"/>
      <c r="AN1717" s="16"/>
      <c r="AO1717" s="16"/>
      <c r="AP1717" s="16"/>
      <c r="AQ1717" s="12" t="e">
        <f>#REF!+#REF!+#REF!</f>
        <v>#REF!</v>
      </c>
      <c r="AR1717" s="12">
        <f t="shared" si="369"/>
        <v>-2818242.58</v>
      </c>
      <c r="AS1717" s="12" t="e">
        <f>#REF!-AU1717+#REF!+#REF!</f>
        <v>#REF!</v>
      </c>
      <c r="AT1717" s="12" t="e">
        <f>AS1717-VLOOKUP(A1717,[1]选股结果!$A$2:$BJ$3005,48,FALSE)*0.08</f>
        <v>#REF!</v>
      </c>
      <c r="AU1717" s="12">
        <f t="shared" si="373"/>
        <v>29995167.6</v>
      </c>
      <c r="AV1717" s="12" t="e">
        <f>#REF!+S1717+H1717</f>
        <v>#REF!</v>
      </c>
      <c r="AW1717" s="12" t="e">
        <f t="shared" si="374"/>
        <v>#REF!</v>
      </c>
      <c r="AX1717" s="12" t="e">
        <f t="shared" si="375"/>
        <v>#REF!</v>
      </c>
      <c r="AY1717" s="12" t="e">
        <f t="shared" si="376"/>
        <v>#REF!</v>
      </c>
      <c r="AZ1717" s="12">
        <f t="shared" si="370"/>
        <v>-1890324850.72</v>
      </c>
      <c r="BA1717" s="12">
        <f t="shared" si="371"/>
        <v>54738481.2600001</v>
      </c>
      <c r="BB1717" s="12" t="e">
        <f t="shared" si="377"/>
        <v>#REF!</v>
      </c>
    </row>
    <row r="1718" spans="1:54">
      <c r="A1718" s="5" t="s">
        <v>3485</v>
      </c>
      <c r="B1718" s="5" t="s">
        <v>3486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378"/>
        <v>1809586753.36</v>
      </c>
      <c r="AF1718" s="9">
        <f t="shared" si="379"/>
        <v>1368119179.06</v>
      </c>
      <c r="AG1718" s="9">
        <f t="shared" si="380"/>
        <v>373245371.77</v>
      </c>
      <c r="AH1718" s="9">
        <f t="shared" si="381"/>
        <v>376083980.73</v>
      </c>
      <c r="AI1718" s="9">
        <f t="shared" si="382"/>
        <v>331709060.79</v>
      </c>
      <c r="AJ1718" s="12" t="e">
        <f>#REF!-A1718</f>
        <v>#REF!</v>
      </c>
      <c r="AK1718" s="16"/>
      <c r="AL1718" s="9">
        <f t="shared" si="372"/>
        <v>154286408.64</v>
      </c>
      <c r="AM1718" s="16"/>
      <c r="AN1718" s="16"/>
      <c r="AO1718" s="16"/>
      <c r="AP1718" s="16"/>
      <c r="AQ1718" s="12" t="e">
        <f>#REF!+#REF!+#REF!</f>
        <v>#REF!</v>
      </c>
      <c r="AR1718" s="12">
        <f t="shared" si="369"/>
        <v>-8370103.91</v>
      </c>
      <c r="AS1718" s="12" t="e">
        <f>#REF!-AU1718+#REF!+#REF!</f>
        <v>#REF!</v>
      </c>
      <c r="AT1718" s="12" t="e">
        <f>AS1718-VLOOKUP(A1718,[1]选股结果!$A$2:$BJ$3005,48,FALSE)*0.08</f>
        <v>#REF!</v>
      </c>
      <c r="AU1718" s="12">
        <f t="shared" si="373"/>
        <v>44374919.94</v>
      </c>
      <c r="AV1718" s="12" t="e">
        <f>#REF!+S1718+H1718</f>
        <v>#REF!</v>
      </c>
      <c r="AW1718" s="12" t="e">
        <f t="shared" si="374"/>
        <v>#REF!</v>
      </c>
      <c r="AX1718" s="12" t="e">
        <f t="shared" si="375"/>
        <v>#REF!</v>
      </c>
      <c r="AY1718" s="12" t="e">
        <f t="shared" si="376"/>
        <v>#REF!</v>
      </c>
      <c r="AZ1718" s="12">
        <f t="shared" si="370"/>
        <v>-2009213422.69</v>
      </c>
      <c r="BA1718" s="12">
        <f t="shared" si="371"/>
        <v>373245371.77</v>
      </c>
      <c r="BB1718" s="12" t="e">
        <f t="shared" si="377"/>
        <v>#REF!</v>
      </c>
    </row>
    <row r="1719" spans="1:54">
      <c r="A1719" s="5" t="s">
        <v>3487</v>
      </c>
      <c r="B1719" s="5" t="s">
        <v>3488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378"/>
        <v>1809197451.13</v>
      </c>
      <c r="AF1719" s="9">
        <f t="shared" si="379"/>
        <v>1675147741.54</v>
      </c>
      <c r="AG1719" s="9">
        <f t="shared" si="380"/>
        <v>131538483.74</v>
      </c>
      <c r="AH1719" s="9">
        <f t="shared" si="381"/>
        <v>131483481.97</v>
      </c>
      <c r="AI1719" s="9">
        <f t="shared" si="382"/>
        <v>119100613.03</v>
      </c>
      <c r="AJ1719" s="12" t="e">
        <f>#REF!-A1719</f>
        <v>#REF!</v>
      </c>
      <c r="AK1719" s="16"/>
      <c r="AL1719" s="9">
        <f t="shared" si="372"/>
        <v>209651926</v>
      </c>
      <c r="AM1719" s="16"/>
      <c r="AN1719" s="16"/>
      <c r="AO1719" s="16"/>
      <c r="AP1719" s="16"/>
      <c r="AQ1719" s="12" t="e">
        <f>#REF!+#REF!+#REF!</f>
        <v>#REF!</v>
      </c>
      <c r="AR1719" s="12">
        <f t="shared" si="369"/>
        <v>-656371.61</v>
      </c>
      <c r="AS1719" s="12" t="e">
        <f>#REF!-AU1719+#REF!+#REF!</f>
        <v>#REF!</v>
      </c>
      <c r="AT1719" s="12" t="e">
        <f>AS1719-VLOOKUP(A1719,[1]选股结果!$A$2:$BJ$3005,48,FALSE)*0.08</f>
        <v>#REF!</v>
      </c>
      <c r="AU1719" s="12">
        <f t="shared" si="373"/>
        <v>12382868.94</v>
      </c>
      <c r="AV1719" s="12" t="e">
        <f>#REF!+S1719+H1719</f>
        <v>#REF!</v>
      </c>
      <c r="AW1719" s="12" t="e">
        <f t="shared" si="374"/>
        <v>#REF!</v>
      </c>
      <c r="AX1719" s="12" t="e">
        <f t="shared" si="375"/>
        <v>#REF!</v>
      </c>
      <c r="AY1719" s="12" t="e">
        <f t="shared" si="376"/>
        <v>#REF!</v>
      </c>
      <c r="AZ1719" s="12">
        <f t="shared" si="370"/>
        <v>-1820429766.39</v>
      </c>
      <c r="BA1719" s="12">
        <f t="shared" si="371"/>
        <v>131538483.74</v>
      </c>
      <c r="BB1719" s="12" t="e">
        <f t="shared" si="377"/>
        <v>#REF!</v>
      </c>
    </row>
    <row r="1720" spans="1:54">
      <c r="A1720" s="5" t="s">
        <v>3489</v>
      </c>
      <c r="B1720" s="5" t="s">
        <v>3490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378"/>
        <v>1807917194.16</v>
      </c>
      <c r="AF1720" s="9">
        <f t="shared" si="379"/>
        <v>1759223356.13</v>
      </c>
      <c r="AG1720" s="9">
        <f t="shared" si="380"/>
        <v>41408597.5699997</v>
      </c>
      <c r="AH1720" s="9">
        <f t="shared" si="381"/>
        <v>42455522.6899997</v>
      </c>
      <c r="AI1720" s="9">
        <f t="shared" si="382"/>
        <v>30460090.9599997</v>
      </c>
      <c r="AJ1720" s="12" t="e">
        <f>#REF!-A1720</f>
        <v>#REF!</v>
      </c>
      <c r="AK1720" s="16"/>
      <c r="AL1720" s="9">
        <f t="shared" si="372"/>
        <v>95466999.11</v>
      </c>
      <c r="AM1720" s="16"/>
      <c r="AN1720" s="16"/>
      <c r="AO1720" s="16"/>
      <c r="AP1720" s="16"/>
      <c r="AQ1720" s="12" t="e">
        <f>#REF!+#REF!+#REF!</f>
        <v>#REF!</v>
      </c>
      <c r="AR1720" s="12">
        <f t="shared" si="369"/>
        <v>-1104575.5</v>
      </c>
      <c r="AS1720" s="12" t="e">
        <f>#REF!-AU1720+#REF!+#REF!</f>
        <v>#REF!</v>
      </c>
      <c r="AT1720" s="12" t="e">
        <f>AS1720-VLOOKUP(A1720,[1]选股结果!$A$2:$BJ$3005,48,FALSE)*0.08</f>
        <v>#REF!</v>
      </c>
      <c r="AU1720" s="12">
        <f t="shared" si="373"/>
        <v>11995431.73</v>
      </c>
      <c r="AV1720" s="12" t="e">
        <f>#REF!+S1720+H1720</f>
        <v>#REF!</v>
      </c>
      <c r="AW1720" s="12" t="e">
        <f t="shared" si="374"/>
        <v>#REF!</v>
      </c>
      <c r="AX1720" s="12" t="e">
        <f t="shared" si="375"/>
        <v>#REF!</v>
      </c>
      <c r="AY1720" s="12" t="e">
        <f t="shared" si="376"/>
        <v>#REF!</v>
      </c>
      <c r="AZ1720" s="12">
        <f t="shared" si="370"/>
        <v>-1826447302.72</v>
      </c>
      <c r="BA1720" s="12">
        <f t="shared" si="371"/>
        <v>41408597.5699997</v>
      </c>
      <c r="BB1720" s="12" t="e">
        <f t="shared" si="377"/>
        <v>#REF!</v>
      </c>
    </row>
    <row r="1721" spans="1:54">
      <c r="A1721" s="5" t="s">
        <v>3491</v>
      </c>
      <c r="B1721" s="5" t="s">
        <v>3492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378"/>
        <v>1807109739.75</v>
      </c>
      <c r="AF1721" s="9">
        <f t="shared" si="379"/>
        <v>1703880951.23</v>
      </c>
      <c r="AG1721" s="9">
        <f t="shared" si="380"/>
        <v>283838781.43</v>
      </c>
      <c r="AH1721" s="9">
        <f t="shared" si="381"/>
        <v>284374658.09</v>
      </c>
      <c r="AI1721" s="9">
        <f t="shared" si="382"/>
        <v>249520943.7</v>
      </c>
      <c r="AJ1721" s="12" t="e">
        <f>#REF!-A1721</f>
        <v>#REF!</v>
      </c>
      <c r="AK1721" s="16"/>
      <c r="AL1721" s="9">
        <f t="shared" si="372"/>
        <v>221621838.85</v>
      </c>
      <c r="AM1721" s="16"/>
      <c r="AN1721" s="16"/>
      <c r="AO1721" s="16"/>
      <c r="AP1721" s="16"/>
      <c r="AQ1721" s="12" t="e">
        <f>#REF!+#REF!+#REF!</f>
        <v>#REF!</v>
      </c>
      <c r="AR1721" s="12">
        <f t="shared" si="369"/>
        <v>-995263.49</v>
      </c>
      <c r="AS1721" s="12" t="e">
        <f>#REF!-AU1721+#REF!+#REF!</f>
        <v>#REF!</v>
      </c>
      <c r="AT1721" s="12" t="e">
        <f>AS1721-VLOOKUP(A1721,[1]选股结果!$A$2:$BJ$3005,48,FALSE)*0.08</f>
        <v>#REF!</v>
      </c>
      <c r="AU1721" s="12">
        <f t="shared" si="373"/>
        <v>34853714.39</v>
      </c>
      <c r="AV1721" s="12" t="e">
        <f>#REF!+S1721+H1721</f>
        <v>#REF!</v>
      </c>
      <c r="AW1721" s="12" t="e">
        <f t="shared" si="374"/>
        <v>#REF!</v>
      </c>
      <c r="AX1721" s="12" t="e">
        <f t="shared" si="375"/>
        <v>#REF!</v>
      </c>
      <c r="AY1721" s="12" t="e">
        <f t="shared" si="376"/>
        <v>#REF!</v>
      </c>
      <c r="AZ1721" s="12">
        <f t="shared" si="370"/>
        <v>-1868866889.07</v>
      </c>
      <c r="BA1721" s="12">
        <f t="shared" si="371"/>
        <v>283838781.43</v>
      </c>
      <c r="BB1721" s="12" t="e">
        <f t="shared" si="377"/>
        <v>#REF!</v>
      </c>
    </row>
    <row r="1722" spans="1:54">
      <c r="A1722" s="5" t="s">
        <v>3493</v>
      </c>
      <c r="B1722" s="5" t="s">
        <v>3494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378"/>
        <v>1806468320.66</v>
      </c>
      <c r="AF1722" s="9">
        <f t="shared" si="379"/>
        <v>1609818566.76</v>
      </c>
      <c r="AG1722" s="9">
        <f t="shared" si="380"/>
        <v>176676619.97</v>
      </c>
      <c r="AH1722" s="9">
        <f t="shared" si="381"/>
        <v>177093382.36</v>
      </c>
      <c r="AI1722" s="9">
        <f t="shared" si="382"/>
        <v>140670322.7</v>
      </c>
      <c r="AJ1722" s="12" t="e">
        <f>#REF!-A1722</f>
        <v>#REF!</v>
      </c>
      <c r="AK1722" s="16"/>
      <c r="AL1722" s="9">
        <f t="shared" si="372"/>
        <v>284340325.66</v>
      </c>
      <c r="AM1722" s="16"/>
      <c r="AN1722" s="16"/>
      <c r="AO1722" s="16"/>
      <c r="AP1722" s="16"/>
      <c r="AQ1722" s="12" t="e">
        <f>#REF!+#REF!+#REF!</f>
        <v>#REF!</v>
      </c>
      <c r="AR1722" s="12">
        <f t="shared" si="369"/>
        <v>-1458083.5</v>
      </c>
      <c r="AS1722" s="12" t="e">
        <f>#REF!-AU1722+#REF!+#REF!</f>
        <v>#REF!</v>
      </c>
      <c r="AT1722" s="12" t="e">
        <f>AS1722-VLOOKUP(A1722,[1]选股结果!$A$2:$BJ$3005,48,FALSE)*0.08</f>
        <v>#REF!</v>
      </c>
      <c r="AU1722" s="12">
        <f t="shared" si="373"/>
        <v>36423059.66</v>
      </c>
      <c r="AV1722" s="12" t="e">
        <f>#REF!+S1722+H1722</f>
        <v>#REF!</v>
      </c>
      <c r="AW1722" s="12" t="e">
        <f t="shared" si="374"/>
        <v>#REF!</v>
      </c>
      <c r="AX1722" s="12" t="e">
        <f t="shared" si="375"/>
        <v>#REF!</v>
      </c>
      <c r="AY1722" s="12" t="e">
        <f t="shared" si="376"/>
        <v>#REF!</v>
      </c>
      <c r="AZ1722" s="12">
        <f t="shared" si="370"/>
        <v>-1816996392.4</v>
      </c>
      <c r="BA1722" s="12">
        <f t="shared" si="371"/>
        <v>176676619.97</v>
      </c>
      <c r="BB1722" s="12" t="e">
        <f t="shared" si="377"/>
        <v>#REF!</v>
      </c>
    </row>
    <row r="1723" spans="1:54">
      <c r="A1723" s="5" t="s">
        <v>3495</v>
      </c>
      <c r="B1723" s="5" t="s">
        <v>3496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378"/>
        <v>1793342232.33</v>
      </c>
      <c r="AF1723" s="9">
        <f t="shared" si="379"/>
        <v>1297400508.5</v>
      </c>
      <c r="AG1723" s="9">
        <f t="shared" si="380"/>
        <v>460741723.69</v>
      </c>
      <c r="AH1723" s="9">
        <f t="shared" si="381"/>
        <v>461098569.65</v>
      </c>
      <c r="AI1723" s="9">
        <f t="shared" si="382"/>
        <v>385216360.97</v>
      </c>
      <c r="AJ1723" s="12" t="e">
        <f>#REF!-A1723</f>
        <v>#REF!</v>
      </c>
      <c r="AK1723" s="16"/>
      <c r="AL1723" s="9">
        <f t="shared" si="372"/>
        <v>267420203.67</v>
      </c>
      <c r="AM1723" s="16"/>
      <c r="AN1723" s="16"/>
      <c r="AO1723" s="16"/>
      <c r="AP1723" s="16"/>
      <c r="AQ1723" s="12" t="e">
        <f>#REF!+#REF!+#REF!</f>
        <v>#REF!</v>
      </c>
      <c r="AR1723" s="12">
        <f t="shared" si="369"/>
        <v>-2228597.49</v>
      </c>
      <c r="AS1723" s="12" t="e">
        <f>#REF!-AU1723+#REF!+#REF!</f>
        <v>#REF!</v>
      </c>
      <c r="AT1723" s="12" t="e">
        <f>AS1723-VLOOKUP(A1723,[1]选股结果!$A$2:$BJ$3005,48,FALSE)*0.08</f>
        <v>#REF!</v>
      </c>
      <c r="AU1723" s="12">
        <f t="shared" si="373"/>
        <v>75882208.6799999</v>
      </c>
      <c r="AV1723" s="12" t="e">
        <f>#REF!+S1723+H1723</f>
        <v>#REF!</v>
      </c>
      <c r="AW1723" s="12" t="e">
        <f t="shared" si="374"/>
        <v>#REF!</v>
      </c>
      <c r="AX1723" s="12" t="e">
        <f t="shared" si="375"/>
        <v>#REF!</v>
      </c>
      <c r="AY1723" s="12" t="e">
        <f t="shared" si="376"/>
        <v>#REF!</v>
      </c>
      <c r="AZ1723" s="12">
        <f t="shared" si="370"/>
        <v>-1992514407.03</v>
      </c>
      <c r="BA1723" s="12">
        <f t="shared" si="371"/>
        <v>460741723.69</v>
      </c>
      <c r="BB1723" s="12" t="e">
        <f t="shared" si="377"/>
        <v>#REF!</v>
      </c>
    </row>
    <row r="1724" spans="1:54">
      <c r="A1724" s="5" t="s">
        <v>3497</v>
      </c>
      <c r="B1724" s="5" t="s">
        <v>3498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378"/>
        <v>1791532008.21</v>
      </c>
      <c r="AF1724" s="9">
        <f t="shared" si="379"/>
        <v>1161832937.38</v>
      </c>
      <c r="AG1724" s="9">
        <f t="shared" si="380"/>
        <v>616258516.46</v>
      </c>
      <c r="AH1724" s="9">
        <f t="shared" si="381"/>
        <v>615453842.32</v>
      </c>
      <c r="AI1724" s="9">
        <f t="shared" si="382"/>
        <v>530220602.76</v>
      </c>
      <c r="AJ1724" s="12" t="e">
        <f>#REF!-A1724</f>
        <v>#REF!</v>
      </c>
      <c r="AK1724" s="16"/>
      <c r="AL1724" s="9">
        <f t="shared" si="372"/>
        <v>66567750.52</v>
      </c>
      <c r="AM1724" s="16"/>
      <c r="AN1724" s="16"/>
      <c r="AO1724" s="16"/>
      <c r="AP1724" s="16"/>
      <c r="AQ1724" s="12" t="e">
        <f>#REF!+#REF!+#REF!</f>
        <v>#REF!</v>
      </c>
      <c r="AR1724" s="12">
        <f t="shared" si="369"/>
        <v>-407193.15</v>
      </c>
      <c r="AS1724" s="12" t="e">
        <f>#REF!-AU1724+#REF!+#REF!</f>
        <v>#REF!</v>
      </c>
      <c r="AT1724" s="12" t="e">
        <f>AS1724-VLOOKUP(A1724,[1]选股结果!$A$2:$BJ$3005,48,FALSE)*0.08</f>
        <v>#REF!</v>
      </c>
      <c r="AU1724" s="12">
        <f t="shared" si="373"/>
        <v>85233239.5600001</v>
      </c>
      <c r="AV1724" s="12" t="e">
        <f>#REF!+S1724+H1724</f>
        <v>#REF!</v>
      </c>
      <c r="AW1724" s="12" t="e">
        <f t="shared" si="374"/>
        <v>#REF!</v>
      </c>
      <c r="AX1724" s="12" t="e">
        <f t="shared" si="375"/>
        <v>#REF!</v>
      </c>
      <c r="AY1724" s="12" t="e">
        <f t="shared" si="376"/>
        <v>#REF!</v>
      </c>
      <c r="AZ1724" s="12">
        <f t="shared" si="370"/>
        <v>-2181473097.05</v>
      </c>
      <c r="BA1724" s="12">
        <f t="shared" si="371"/>
        <v>616258516.46</v>
      </c>
      <c r="BB1724" s="12" t="e">
        <f t="shared" si="377"/>
        <v>#REF!</v>
      </c>
    </row>
    <row r="1725" spans="1:54">
      <c r="A1725" s="5" t="s">
        <v>3499</v>
      </c>
      <c r="B1725" s="5" t="s">
        <v>3500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378"/>
        <v>1791431423.53</v>
      </c>
      <c r="AF1725" s="9">
        <f t="shared" si="379"/>
        <v>1500498661.54</v>
      </c>
      <c r="AG1725" s="9">
        <f t="shared" si="380"/>
        <v>283942746.18</v>
      </c>
      <c r="AH1725" s="9">
        <f t="shared" si="381"/>
        <v>281632552.87</v>
      </c>
      <c r="AI1725" s="9">
        <f t="shared" si="382"/>
        <v>231519928.8</v>
      </c>
      <c r="AJ1725" s="12" t="e">
        <f>#REF!-A1725</f>
        <v>#REF!</v>
      </c>
      <c r="AK1725" s="16"/>
      <c r="AL1725" s="9">
        <f t="shared" si="372"/>
        <v>197486788.68</v>
      </c>
      <c r="AM1725" s="16"/>
      <c r="AN1725" s="16"/>
      <c r="AO1725" s="16"/>
      <c r="AP1725" s="16"/>
      <c r="AQ1725" s="12" t="e">
        <f>#REF!+#REF!+#REF!</f>
        <v>#REF!</v>
      </c>
      <c r="AR1725" s="12">
        <f t="shared" si="369"/>
        <v>-841997.21</v>
      </c>
      <c r="AS1725" s="12" t="e">
        <f>#REF!-AU1725+#REF!+#REF!</f>
        <v>#REF!</v>
      </c>
      <c r="AT1725" s="12" t="e">
        <f>AS1725-VLOOKUP(A1725,[1]选股结果!$A$2:$BJ$3005,48,FALSE)*0.08</f>
        <v>#REF!</v>
      </c>
      <c r="AU1725" s="12">
        <f t="shared" si="373"/>
        <v>50112624.07</v>
      </c>
      <c r="AV1725" s="12" t="e">
        <f>#REF!+S1725+H1725</f>
        <v>#REF!</v>
      </c>
      <c r="AW1725" s="12" t="e">
        <f t="shared" si="374"/>
        <v>#REF!</v>
      </c>
      <c r="AX1725" s="12" t="e">
        <f t="shared" si="375"/>
        <v>#REF!</v>
      </c>
      <c r="AY1725" s="12" t="e">
        <f t="shared" si="376"/>
        <v>#REF!</v>
      </c>
      <c r="AZ1725" s="12">
        <f t="shared" si="370"/>
        <v>-1854939001.83</v>
      </c>
      <c r="BA1725" s="12">
        <f t="shared" si="371"/>
        <v>283942746.18</v>
      </c>
      <c r="BB1725" s="12" t="e">
        <f t="shared" si="377"/>
        <v>#REF!</v>
      </c>
    </row>
    <row r="1726" spans="1:54">
      <c r="A1726" s="5" t="s">
        <v>3501</v>
      </c>
      <c r="B1726" s="5" t="s">
        <v>3502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378"/>
        <v>1791189626.72</v>
      </c>
      <c r="AF1726" s="9">
        <f t="shared" si="379"/>
        <v>1719760175.98</v>
      </c>
      <c r="AG1726" s="9">
        <f t="shared" si="380"/>
        <v>84469556.0999998</v>
      </c>
      <c r="AH1726" s="9">
        <f t="shared" si="381"/>
        <v>85169026.2799998</v>
      </c>
      <c r="AI1726" s="9">
        <f t="shared" si="382"/>
        <v>65401043.1699998</v>
      </c>
      <c r="AJ1726" s="12" t="e">
        <f>#REF!-A1726</f>
        <v>#REF!</v>
      </c>
      <c r="AK1726" s="16"/>
      <c r="AL1726" s="9">
        <f t="shared" si="372"/>
        <v>476062307.11</v>
      </c>
      <c r="AM1726" s="16"/>
      <c r="AN1726" s="16"/>
      <c r="AO1726" s="16"/>
      <c r="AP1726" s="16"/>
      <c r="AQ1726" s="12" t="e">
        <f>#REF!+#REF!+#REF!</f>
        <v>#REF!</v>
      </c>
      <c r="AR1726" s="12">
        <f t="shared" si="369"/>
        <v>-3245996.18</v>
      </c>
      <c r="AS1726" s="12" t="e">
        <f>#REF!-AU1726+#REF!+#REF!</f>
        <v>#REF!</v>
      </c>
      <c r="AT1726" s="12" t="e">
        <f>AS1726-VLOOKUP(A1726,[1]选股结果!$A$2:$BJ$3005,48,FALSE)*0.08</f>
        <v>#REF!</v>
      </c>
      <c r="AU1726" s="12">
        <f t="shared" si="373"/>
        <v>19767983.11</v>
      </c>
      <c r="AV1726" s="12" t="e">
        <f>#REF!+S1726+H1726</f>
        <v>#REF!</v>
      </c>
      <c r="AW1726" s="12" t="e">
        <f t="shared" si="374"/>
        <v>#REF!</v>
      </c>
      <c r="AX1726" s="12" t="e">
        <f t="shared" si="375"/>
        <v>#REF!</v>
      </c>
      <c r="AY1726" s="12" t="e">
        <f t="shared" si="376"/>
        <v>#REF!</v>
      </c>
      <c r="AZ1726" s="12">
        <f t="shared" si="370"/>
        <v>-1799343025.04</v>
      </c>
      <c r="BA1726" s="12">
        <f t="shared" si="371"/>
        <v>84469556.0999998</v>
      </c>
      <c r="BB1726" s="12" t="e">
        <f t="shared" si="377"/>
        <v>#REF!</v>
      </c>
    </row>
    <row r="1727" spans="1:54">
      <c r="A1727" s="5" t="s">
        <v>3503</v>
      </c>
      <c r="B1727" s="5" t="s">
        <v>3504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378"/>
        <v>1790547286.76</v>
      </c>
      <c r="AF1727" s="9">
        <f t="shared" si="379"/>
        <v>1361217065.21</v>
      </c>
      <c r="AG1727" s="9">
        <f t="shared" si="380"/>
        <v>423806813.16</v>
      </c>
      <c r="AH1727" s="9">
        <f t="shared" si="381"/>
        <v>423784699.26</v>
      </c>
      <c r="AI1727" s="9">
        <f t="shared" si="382"/>
        <v>360934853.77</v>
      </c>
      <c r="AJ1727" s="12" t="e">
        <f>#REF!-A1727</f>
        <v>#REF!</v>
      </c>
      <c r="AK1727" s="16"/>
      <c r="AL1727" s="9">
        <f t="shared" si="372"/>
        <v>63006678.05</v>
      </c>
      <c r="AM1727" s="16"/>
      <c r="AN1727" s="16"/>
      <c r="AO1727" s="16"/>
      <c r="AP1727" s="16"/>
      <c r="AQ1727" s="12" t="e">
        <f>#REF!+#REF!+#REF!</f>
        <v>#REF!</v>
      </c>
      <c r="AR1727" s="12">
        <f t="shared" si="369"/>
        <v>0</v>
      </c>
      <c r="AS1727" s="12" t="e">
        <f>#REF!-AU1727+#REF!+#REF!</f>
        <v>#REF!</v>
      </c>
      <c r="AT1727" s="12" t="e">
        <f>AS1727-VLOOKUP(A1727,[1]选股结果!$A$2:$BJ$3005,48,FALSE)*0.08</f>
        <v>#REF!</v>
      </c>
      <c r="AU1727" s="12">
        <f t="shared" si="373"/>
        <v>62849845.49</v>
      </c>
      <c r="AV1727" s="12" t="e">
        <f>#REF!+S1727+H1727</f>
        <v>#REF!</v>
      </c>
      <c r="AW1727" s="12" t="e">
        <f t="shared" si="374"/>
        <v>#REF!</v>
      </c>
      <c r="AX1727" s="12" t="e">
        <f t="shared" si="375"/>
        <v>#REF!</v>
      </c>
      <c r="AY1727" s="12" t="e">
        <f t="shared" si="376"/>
        <v>#REF!</v>
      </c>
      <c r="AZ1727" s="12">
        <f t="shared" si="370"/>
        <v>-1838031164.32</v>
      </c>
      <c r="BA1727" s="12">
        <f t="shared" si="371"/>
        <v>423806813.16</v>
      </c>
      <c r="BB1727" s="12" t="e">
        <f t="shared" si="377"/>
        <v>#REF!</v>
      </c>
    </row>
    <row r="1728" spans="1:54">
      <c r="A1728" s="5" t="s">
        <v>3505</v>
      </c>
      <c r="B1728" s="5" t="s">
        <v>3506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378"/>
        <v>1789651999.87</v>
      </c>
      <c r="AF1728" s="9">
        <f t="shared" si="379"/>
        <v>1842094776.8</v>
      </c>
      <c r="AG1728" s="9">
        <f t="shared" si="380"/>
        <v>-28729941.6799998</v>
      </c>
      <c r="AH1728" s="9">
        <f t="shared" si="381"/>
        <v>-30619876.0099998</v>
      </c>
      <c r="AI1728" s="9">
        <f t="shared" si="382"/>
        <v>-24970677.5499998</v>
      </c>
      <c r="AJ1728" s="12" t="e">
        <f>#REF!-A1728</f>
        <v>#REF!</v>
      </c>
      <c r="AK1728" s="16"/>
      <c r="AL1728" s="9">
        <f t="shared" si="372"/>
        <v>248301318.61</v>
      </c>
      <c r="AM1728" s="16"/>
      <c r="AN1728" s="16"/>
      <c r="AO1728" s="16"/>
      <c r="AP1728" s="16"/>
      <c r="AQ1728" s="12" t="e">
        <f>#REF!+#REF!+#REF!</f>
        <v>#REF!</v>
      </c>
      <c r="AR1728" s="12">
        <f t="shared" si="369"/>
        <v>-506531.8</v>
      </c>
      <c r="AS1728" s="12" t="e">
        <f>#REF!-AU1728+#REF!+#REF!</f>
        <v>#REF!</v>
      </c>
      <c r="AT1728" s="12" t="e">
        <f>AS1728-VLOOKUP(A1728,[1]选股结果!$A$2:$BJ$3005,48,FALSE)*0.08</f>
        <v>#REF!</v>
      </c>
      <c r="AU1728" s="12">
        <f t="shared" si="373"/>
        <v>-5649198.46</v>
      </c>
      <c r="AV1728" s="12" t="e">
        <f>#REF!+S1728+H1728</f>
        <v>#REF!</v>
      </c>
      <c r="AW1728" s="12" t="e">
        <f t="shared" si="374"/>
        <v>#REF!</v>
      </c>
      <c r="AX1728" s="12" t="e">
        <f t="shared" si="375"/>
        <v>#REF!</v>
      </c>
      <c r="AY1728" s="12" t="e">
        <f t="shared" si="376"/>
        <v>#REF!</v>
      </c>
      <c r="AZ1728" s="12">
        <f t="shared" si="370"/>
        <v>-1871720973.98</v>
      </c>
      <c r="BA1728" s="12">
        <f t="shared" si="371"/>
        <v>-28729941.6799998</v>
      </c>
      <c r="BB1728" s="12" t="e">
        <f t="shared" si="377"/>
        <v>#REF!</v>
      </c>
    </row>
    <row r="1729" spans="1:54">
      <c r="A1729" s="5" t="s">
        <v>3507</v>
      </c>
      <c r="B1729" s="5" t="s">
        <v>3508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378"/>
        <v>1788463839.91</v>
      </c>
      <c r="AF1729" s="9">
        <f t="shared" si="379"/>
        <v>1694812366.55</v>
      </c>
      <c r="AG1729" s="9">
        <f t="shared" si="380"/>
        <v>412475205.65</v>
      </c>
      <c r="AH1729" s="9">
        <f t="shared" si="381"/>
        <v>412538511.5</v>
      </c>
      <c r="AI1729" s="9">
        <f t="shared" si="382"/>
        <v>329755533.25</v>
      </c>
      <c r="AJ1729" s="12" t="e">
        <f>#REF!-A1729</f>
        <v>#REF!</v>
      </c>
      <c r="AK1729" s="16"/>
      <c r="AL1729" s="9">
        <f t="shared" si="372"/>
        <v>43016494.61</v>
      </c>
      <c r="AM1729" s="16"/>
      <c r="AN1729" s="16"/>
      <c r="AO1729" s="16"/>
      <c r="AP1729" s="16"/>
      <c r="AQ1729" s="12" t="e">
        <f>#REF!+#REF!+#REF!</f>
        <v>#REF!</v>
      </c>
      <c r="AR1729" s="12">
        <f t="shared" si="369"/>
        <v>-180001.04</v>
      </c>
      <c r="AS1729" s="12" t="e">
        <f>#REF!-AU1729+#REF!+#REF!</f>
        <v>#REF!</v>
      </c>
      <c r="AT1729" s="12" t="e">
        <f>AS1729-VLOOKUP(A1729,[1]选股结果!$A$2:$BJ$3005,48,FALSE)*0.08</f>
        <v>#REF!</v>
      </c>
      <c r="AU1729" s="12">
        <f t="shared" si="373"/>
        <v>82782978.25</v>
      </c>
      <c r="AV1729" s="12" t="e">
        <f>#REF!+S1729+H1729</f>
        <v>#REF!</v>
      </c>
      <c r="AW1729" s="12" t="e">
        <f t="shared" si="374"/>
        <v>#REF!</v>
      </c>
      <c r="AX1729" s="12" t="e">
        <f t="shared" si="375"/>
        <v>#REF!</v>
      </c>
      <c r="AY1729" s="12" t="e">
        <f t="shared" si="376"/>
        <v>#REF!</v>
      </c>
      <c r="AZ1729" s="12">
        <f t="shared" si="370"/>
        <v>-1945344981.45</v>
      </c>
      <c r="BA1729" s="12">
        <f t="shared" si="371"/>
        <v>412475205.65</v>
      </c>
      <c r="BB1729" s="12" t="e">
        <f t="shared" si="377"/>
        <v>#REF!</v>
      </c>
    </row>
    <row r="1730" spans="1:54">
      <c r="A1730" s="5" t="s">
        <v>3509</v>
      </c>
      <c r="B1730" s="5" t="s">
        <v>3510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378"/>
        <v>1788384080.34</v>
      </c>
      <c r="AF1730" s="9">
        <f t="shared" si="379"/>
        <v>1749669875.72</v>
      </c>
      <c r="AG1730" s="9">
        <f t="shared" si="380"/>
        <v>7808505.62999988</v>
      </c>
      <c r="AH1730" s="9">
        <f t="shared" si="381"/>
        <v>7381922.75999988</v>
      </c>
      <c r="AI1730" s="9">
        <f t="shared" si="382"/>
        <v>-20641317.9800001</v>
      </c>
      <c r="AJ1730" s="12" t="e">
        <f>#REF!-A1730</f>
        <v>#REF!</v>
      </c>
      <c r="AK1730" s="16"/>
      <c r="AL1730" s="9">
        <f t="shared" si="372"/>
        <v>162913178.66</v>
      </c>
      <c r="AM1730" s="16"/>
      <c r="AN1730" s="16"/>
      <c r="AO1730" s="16"/>
      <c r="AP1730" s="16"/>
      <c r="AQ1730" s="12" t="e">
        <f>#REF!+#REF!+#REF!</f>
        <v>#REF!</v>
      </c>
      <c r="AR1730" s="12">
        <f t="shared" ref="AR1730:AR1793" si="383">AA1730-AB1730</f>
        <v>-399283.06</v>
      </c>
      <c r="AS1730" s="12" t="e">
        <f>#REF!-AU1730+#REF!+#REF!</f>
        <v>#REF!</v>
      </c>
      <c r="AT1730" s="12" t="e">
        <f>AS1730-VLOOKUP(A1730,[1]选股结果!$A$2:$BJ$3005,48,FALSE)*0.08</f>
        <v>#REF!</v>
      </c>
      <c r="AU1730" s="12">
        <f t="shared" si="373"/>
        <v>28023240.74</v>
      </c>
      <c r="AV1730" s="12" t="e">
        <f>#REF!+S1730+H1730</f>
        <v>#REF!</v>
      </c>
      <c r="AW1730" s="12" t="e">
        <f t="shared" si="374"/>
        <v>#REF!</v>
      </c>
      <c r="AX1730" s="12" t="e">
        <f t="shared" si="375"/>
        <v>#REF!</v>
      </c>
      <c r="AY1730" s="12" t="e">
        <f t="shared" si="376"/>
        <v>#REF!</v>
      </c>
      <c r="AZ1730" s="12">
        <f t="shared" ref="AZ1730:AZ1793" si="384">O1730-S1730-AA1730-AB1730-AC1730-AD1730+AK1730-AE1730</f>
        <v>-1918203836.11</v>
      </c>
      <c r="BA1730" s="12">
        <f t="shared" ref="BA1730:BA1793" si="385">AG1730</f>
        <v>7808505.62999988</v>
      </c>
      <c r="BB1730" s="12" t="e">
        <f t="shared" si="377"/>
        <v>#REF!</v>
      </c>
    </row>
    <row r="1731" spans="1:54">
      <c r="A1731" s="5" t="s">
        <v>3511</v>
      </c>
      <c r="B1731" s="5" t="s">
        <v>3512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378"/>
        <v>1787750232.97</v>
      </c>
      <c r="AF1731" s="9">
        <f t="shared" si="379"/>
        <v>1756475308.08</v>
      </c>
      <c r="AG1731" s="9">
        <f t="shared" si="380"/>
        <v>38941290.7200001</v>
      </c>
      <c r="AH1731" s="9">
        <f t="shared" si="381"/>
        <v>53313252.3400001</v>
      </c>
      <c r="AI1731" s="9">
        <f t="shared" si="382"/>
        <v>29593890.6100001</v>
      </c>
      <c r="AJ1731" s="12" t="e">
        <f>#REF!-A1731</f>
        <v>#REF!</v>
      </c>
      <c r="AK1731" s="16"/>
      <c r="AL1731" s="9">
        <f t="shared" ref="AL1731:AL1794" si="386">O1731+P1731+Q1731+Y1731-AB1731+AC1731</f>
        <v>523862557.12</v>
      </c>
      <c r="AM1731" s="16"/>
      <c r="AN1731" s="16"/>
      <c r="AO1731" s="16"/>
      <c r="AP1731" s="16"/>
      <c r="AQ1731" s="12" t="e">
        <f>#REF!+#REF!+#REF!</f>
        <v>#REF!</v>
      </c>
      <c r="AR1731" s="12">
        <f t="shared" si="383"/>
        <v>-15268986.51</v>
      </c>
      <c r="AS1731" s="12" t="e">
        <f>#REF!-AU1731+#REF!+#REF!</f>
        <v>#REF!</v>
      </c>
      <c r="AT1731" s="12" t="e">
        <f>AS1731-VLOOKUP(A1731,[1]选股结果!$A$2:$BJ$3005,48,FALSE)*0.08</f>
        <v>#REF!</v>
      </c>
      <c r="AU1731" s="12">
        <f t="shared" ref="AU1731:AU1794" si="387">AH1731-AI1731</f>
        <v>23719361.73</v>
      </c>
      <c r="AV1731" s="12" t="e">
        <f>#REF!+S1731+H1731</f>
        <v>#REF!</v>
      </c>
      <c r="AW1731" s="12" t="e">
        <f t="shared" ref="AW1731:AW1794" si="388">AV1731-AU1731</f>
        <v>#REF!</v>
      </c>
      <c r="AX1731" s="12" t="e">
        <f t="shared" ref="AX1731:AX1794" si="389">AV1731-H1731</f>
        <v>#REF!</v>
      </c>
      <c r="AY1731" s="12" t="e">
        <f t="shared" ref="AY1731:AY1794" si="390">AV1731-H1731-AU1731</f>
        <v>#REF!</v>
      </c>
      <c r="AZ1731" s="12">
        <f t="shared" si="384"/>
        <v>-1804753362.3</v>
      </c>
      <c r="BA1731" s="12">
        <f t="shared" si="385"/>
        <v>38941290.7200001</v>
      </c>
      <c r="BB1731" s="12" t="e">
        <f t="shared" ref="BB1731:BB1794" si="391">AF1731-AG1731+AH1731+AI1731-AJ1731+AL1731+AM1731-AO1731+AN1731</f>
        <v>#REF!</v>
      </c>
    </row>
    <row r="1732" spans="1:54">
      <c r="A1732" s="5" t="s">
        <v>3513</v>
      </c>
      <c r="B1732" s="5" t="s">
        <v>3514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378"/>
        <v>1783370519.11</v>
      </c>
      <c r="AF1732" s="9">
        <f t="shared" si="379"/>
        <v>1706921257.66</v>
      </c>
      <c r="AG1732" s="9">
        <f t="shared" si="380"/>
        <v>151051244.04</v>
      </c>
      <c r="AH1732" s="9">
        <f t="shared" si="381"/>
        <v>152635849.84</v>
      </c>
      <c r="AI1732" s="9">
        <f t="shared" si="382"/>
        <v>136603138.52</v>
      </c>
      <c r="AJ1732" s="12" t="e">
        <f>#REF!-A1732</f>
        <v>#REF!</v>
      </c>
      <c r="AK1732" s="16"/>
      <c r="AL1732" s="9">
        <f t="shared" si="386"/>
        <v>348926648.38</v>
      </c>
      <c r="AM1732" s="16"/>
      <c r="AN1732" s="16"/>
      <c r="AO1732" s="16"/>
      <c r="AP1732" s="16"/>
      <c r="AQ1732" s="12" t="e">
        <f>#REF!+#REF!+#REF!</f>
        <v>#REF!</v>
      </c>
      <c r="AR1732" s="12">
        <f t="shared" si="383"/>
        <v>-3596717.72</v>
      </c>
      <c r="AS1732" s="12" t="e">
        <f>#REF!-AU1732+#REF!+#REF!</f>
        <v>#REF!</v>
      </c>
      <c r="AT1732" s="12" t="e">
        <f>AS1732-VLOOKUP(A1732,[1]选股结果!$A$2:$BJ$3005,48,FALSE)*0.08</f>
        <v>#REF!</v>
      </c>
      <c r="AU1732" s="12">
        <f t="shared" si="387"/>
        <v>16032711.32</v>
      </c>
      <c r="AV1732" s="12" t="e">
        <f>#REF!+S1732+H1732</f>
        <v>#REF!</v>
      </c>
      <c r="AW1732" s="12" t="e">
        <f t="shared" si="388"/>
        <v>#REF!</v>
      </c>
      <c r="AX1732" s="12" t="e">
        <f t="shared" si="389"/>
        <v>#REF!</v>
      </c>
      <c r="AY1732" s="12" t="e">
        <f t="shared" si="390"/>
        <v>#REF!</v>
      </c>
      <c r="AZ1732" s="12">
        <f t="shared" si="384"/>
        <v>-1803278818.27</v>
      </c>
      <c r="BA1732" s="12">
        <f t="shared" si="385"/>
        <v>151051244.04</v>
      </c>
      <c r="BB1732" s="12" t="e">
        <f t="shared" si="391"/>
        <v>#REF!</v>
      </c>
    </row>
    <row r="1733" spans="1:54">
      <c r="A1733" s="5" t="s">
        <v>3515</v>
      </c>
      <c r="B1733" s="5" t="s">
        <v>3516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378"/>
        <v>1780637520.21</v>
      </c>
      <c r="AF1733" s="9">
        <f t="shared" si="379"/>
        <v>1653265124.83</v>
      </c>
      <c r="AG1733" s="9">
        <f t="shared" si="380"/>
        <v>117192613.71</v>
      </c>
      <c r="AH1733" s="9">
        <f t="shared" si="381"/>
        <v>119448588.49</v>
      </c>
      <c r="AI1733" s="9">
        <f t="shared" si="382"/>
        <v>102762453.9</v>
      </c>
      <c r="AJ1733" s="12" t="e">
        <f>#REF!-A1733</f>
        <v>#REF!</v>
      </c>
      <c r="AK1733" s="16"/>
      <c r="AL1733" s="9">
        <f t="shared" si="386"/>
        <v>168459605.66</v>
      </c>
      <c r="AM1733" s="16"/>
      <c r="AN1733" s="16"/>
      <c r="AO1733" s="16"/>
      <c r="AP1733" s="16"/>
      <c r="AQ1733" s="12" t="e">
        <f>#REF!+#REF!+#REF!</f>
        <v>#REF!</v>
      </c>
      <c r="AR1733" s="12">
        <f t="shared" si="383"/>
        <v>-2368130.57</v>
      </c>
      <c r="AS1733" s="12" t="e">
        <f>#REF!-AU1733+#REF!+#REF!</f>
        <v>#REF!</v>
      </c>
      <c r="AT1733" s="12" t="e">
        <f>AS1733-VLOOKUP(A1733,[1]选股结果!$A$2:$BJ$3005,48,FALSE)*0.08</f>
        <v>#REF!</v>
      </c>
      <c r="AU1733" s="12">
        <f t="shared" si="387"/>
        <v>16686134.59</v>
      </c>
      <c r="AV1733" s="12" t="e">
        <f>#REF!+S1733+H1733</f>
        <v>#REF!</v>
      </c>
      <c r="AW1733" s="12" t="e">
        <f t="shared" si="388"/>
        <v>#REF!</v>
      </c>
      <c r="AX1733" s="12" t="e">
        <f t="shared" si="389"/>
        <v>#REF!</v>
      </c>
      <c r="AY1733" s="12" t="e">
        <f t="shared" si="390"/>
        <v>#REF!</v>
      </c>
      <c r="AZ1733" s="12">
        <f t="shared" si="384"/>
        <v>-1806567955.91</v>
      </c>
      <c r="BA1733" s="12">
        <f t="shared" si="385"/>
        <v>117192613.71</v>
      </c>
      <c r="BB1733" s="12" t="e">
        <f t="shared" si="391"/>
        <v>#REF!</v>
      </c>
    </row>
    <row r="1734" spans="1:54">
      <c r="A1734" s="5" t="s">
        <v>3517</v>
      </c>
      <c r="B1734" s="5" t="s">
        <v>3518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378"/>
        <v>1779945292.18</v>
      </c>
      <c r="AF1734" s="9">
        <f t="shared" si="379"/>
        <v>1540585688.82</v>
      </c>
      <c r="AG1734" s="9">
        <f t="shared" si="380"/>
        <v>225666355.5</v>
      </c>
      <c r="AH1734" s="9">
        <f t="shared" si="381"/>
        <v>-166022242.3</v>
      </c>
      <c r="AI1734" s="9">
        <f t="shared" si="382"/>
        <v>-175301549.94</v>
      </c>
      <c r="AJ1734" s="12" t="e">
        <f>#REF!-A1734</f>
        <v>#REF!</v>
      </c>
      <c r="AK1734" s="16"/>
      <c r="AL1734" s="9">
        <f t="shared" si="386"/>
        <v>966324066.2</v>
      </c>
      <c r="AM1734" s="16"/>
      <c r="AN1734" s="16"/>
      <c r="AO1734" s="16"/>
      <c r="AP1734" s="16"/>
      <c r="AQ1734" s="12" t="e">
        <f>#REF!+#REF!+#REF!</f>
        <v>#REF!</v>
      </c>
      <c r="AR1734" s="12">
        <f t="shared" si="383"/>
        <v>-41552.74</v>
      </c>
      <c r="AS1734" s="12" t="e">
        <f>#REF!-AU1734+#REF!+#REF!</f>
        <v>#REF!</v>
      </c>
      <c r="AT1734" s="12" t="e">
        <f>AS1734-VLOOKUP(A1734,[1]选股结果!$A$2:$BJ$3005,48,FALSE)*0.08</f>
        <v>#REF!</v>
      </c>
      <c r="AU1734" s="12">
        <f t="shared" si="387"/>
        <v>9279307.63999999</v>
      </c>
      <c r="AV1734" s="12" t="e">
        <f>#REF!+S1734+H1734</f>
        <v>#REF!</v>
      </c>
      <c r="AW1734" s="12" t="e">
        <f t="shared" si="388"/>
        <v>#REF!</v>
      </c>
      <c r="AX1734" s="12" t="e">
        <f t="shared" si="389"/>
        <v>#REF!</v>
      </c>
      <c r="AY1734" s="12" t="e">
        <f t="shared" si="390"/>
        <v>#REF!</v>
      </c>
      <c r="AZ1734" s="12">
        <f t="shared" si="384"/>
        <v>-1984432120.86</v>
      </c>
      <c r="BA1734" s="12">
        <f t="shared" si="385"/>
        <v>225666355.5</v>
      </c>
      <c r="BB1734" s="12" t="e">
        <f t="shared" si="391"/>
        <v>#REF!</v>
      </c>
    </row>
    <row r="1735" spans="1:54">
      <c r="A1735" s="5" t="s">
        <v>3519</v>
      </c>
      <c r="B1735" s="5" t="s">
        <v>3520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378"/>
        <v>1772714680.61</v>
      </c>
      <c r="AF1735" s="9">
        <f t="shared" si="379"/>
        <v>1524405814.44</v>
      </c>
      <c r="AG1735" s="9">
        <f t="shared" si="380"/>
        <v>396212951.5</v>
      </c>
      <c r="AH1735" s="9">
        <f t="shared" si="381"/>
        <v>396776825.15</v>
      </c>
      <c r="AI1735" s="9">
        <f t="shared" si="382"/>
        <v>340437601.92</v>
      </c>
      <c r="AJ1735" s="12" t="e">
        <f>#REF!-A1735</f>
        <v>#REF!</v>
      </c>
      <c r="AK1735" s="16"/>
      <c r="AL1735" s="9">
        <f t="shared" si="386"/>
        <v>53153135.63</v>
      </c>
      <c r="AM1735" s="16"/>
      <c r="AN1735" s="16"/>
      <c r="AO1735" s="16"/>
      <c r="AP1735" s="16"/>
      <c r="AQ1735" s="12" t="e">
        <f>#REF!+#REF!+#REF!</f>
        <v>#REF!</v>
      </c>
      <c r="AR1735" s="12">
        <f t="shared" si="383"/>
        <v>-1196013.65</v>
      </c>
      <c r="AS1735" s="12" t="e">
        <f>#REF!-AU1735+#REF!+#REF!</f>
        <v>#REF!</v>
      </c>
      <c r="AT1735" s="12" t="e">
        <f>AS1735-VLOOKUP(A1735,[1]选股结果!$A$2:$BJ$3005,48,FALSE)*0.08</f>
        <v>#REF!</v>
      </c>
      <c r="AU1735" s="12">
        <f t="shared" si="387"/>
        <v>56339223.23</v>
      </c>
      <c r="AV1735" s="12" t="e">
        <f>#REF!+S1735+H1735</f>
        <v>#REF!</v>
      </c>
      <c r="AW1735" s="12" t="e">
        <f t="shared" si="388"/>
        <v>#REF!</v>
      </c>
      <c r="AX1735" s="12" t="e">
        <f t="shared" si="389"/>
        <v>#REF!</v>
      </c>
      <c r="AY1735" s="12" t="e">
        <f t="shared" si="390"/>
        <v>#REF!</v>
      </c>
      <c r="AZ1735" s="12">
        <f t="shared" si="384"/>
        <v>-1824847538.34</v>
      </c>
      <c r="BA1735" s="12">
        <f t="shared" si="385"/>
        <v>396212951.5</v>
      </c>
      <c r="BB1735" s="12" t="e">
        <f t="shared" si="391"/>
        <v>#REF!</v>
      </c>
    </row>
    <row r="1736" spans="1:54">
      <c r="A1736" s="5" t="s">
        <v>3521</v>
      </c>
      <c r="B1736" s="5" t="s">
        <v>3522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378"/>
        <v>1771676237.84</v>
      </c>
      <c r="AF1736" s="9">
        <f t="shared" si="379"/>
        <v>1712654341.17</v>
      </c>
      <c r="AG1736" s="9">
        <f t="shared" si="380"/>
        <v>49888585.7699998</v>
      </c>
      <c r="AH1736" s="9">
        <f t="shared" si="381"/>
        <v>48039674.5899998</v>
      </c>
      <c r="AI1736" s="9">
        <f t="shared" si="382"/>
        <v>43766931.8099998</v>
      </c>
      <c r="AJ1736" s="12" t="e">
        <f>#REF!-A1736</f>
        <v>#REF!</v>
      </c>
      <c r="AK1736" s="16"/>
      <c r="AL1736" s="9">
        <f t="shared" si="386"/>
        <v>70580605.28</v>
      </c>
      <c r="AM1736" s="16"/>
      <c r="AN1736" s="16"/>
      <c r="AO1736" s="16"/>
      <c r="AP1736" s="16"/>
      <c r="AQ1736" s="12" t="e">
        <f>#REF!+#REF!+#REF!</f>
        <v>#REF!</v>
      </c>
      <c r="AR1736" s="12">
        <f t="shared" si="383"/>
        <v>-80918.73</v>
      </c>
      <c r="AS1736" s="12" t="e">
        <f>#REF!-AU1736+#REF!+#REF!</f>
        <v>#REF!</v>
      </c>
      <c r="AT1736" s="12" t="e">
        <f>AS1736-VLOOKUP(A1736,[1]选股结果!$A$2:$BJ$3005,48,FALSE)*0.08</f>
        <v>#REF!</v>
      </c>
      <c r="AU1736" s="12">
        <f t="shared" si="387"/>
        <v>4272742.78</v>
      </c>
      <c r="AV1736" s="12" t="e">
        <f>#REF!+S1736+H1736</f>
        <v>#REF!</v>
      </c>
      <c r="AW1736" s="12" t="e">
        <f t="shared" si="388"/>
        <v>#REF!</v>
      </c>
      <c r="AX1736" s="12" t="e">
        <f t="shared" si="389"/>
        <v>#REF!</v>
      </c>
      <c r="AY1736" s="12" t="e">
        <f t="shared" si="390"/>
        <v>#REF!</v>
      </c>
      <c r="AZ1736" s="12">
        <f t="shared" si="384"/>
        <v>-1784718488.39</v>
      </c>
      <c r="BA1736" s="12">
        <f t="shared" si="385"/>
        <v>49888585.7699998</v>
      </c>
      <c r="BB1736" s="12" t="e">
        <f t="shared" si="391"/>
        <v>#REF!</v>
      </c>
    </row>
    <row r="1737" spans="1:54">
      <c r="A1737" s="5" t="s">
        <v>3523</v>
      </c>
      <c r="B1737" s="5" t="s">
        <v>3524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378"/>
        <v>1770013722.99</v>
      </c>
      <c r="AF1737" s="9">
        <f t="shared" si="379"/>
        <v>1727542957.28</v>
      </c>
      <c r="AG1737" s="9">
        <f t="shared" si="380"/>
        <v>16655647.16</v>
      </c>
      <c r="AH1737" s="9">
        <f t="shared" si="381"/>
        <v>12240979.75</v>
      </c>
      <c r="AI1737" s="9">
        <f t="shared" si="382"/>
        <v>9135590.22</v>
      </c>
      <c r="AJ1737" s="12" t="e">
        <f>#REF!-A1737</f>
        <v>#REF!</v>
      </c>
      <c r="AK1737" s="16"/>
      <c r="AL1737" s="9">
        <f t="shared" si="386"/>
        <v>171201189.65</v>
      </c>
      <c r="AM1737" s="16"/>
      <c r="AN1737" s="16"/>
      <c r="AO1737" s="16"/>
      <c r="AP1737" s="16"/>
      <c r="AQ1737" s="12" t="e">
        <f>#REF!+#REF!+#REF!</f>
        <v>#REF!</v>
      </c>
      <c r="AR1737" s="12">
        <f t="shared" si="383"/>
        <v>-1528515.79</v>
      </c>
      <c r="AS1737" s="12" t="e">
        <f>#REF!-AU1737+#REF!+#REF!</f>
        <v>#REF!</v>
      </c>
      <c r="AT1737" s="12" t="e">
        <f>AS1737-VLOOKUP(A1737,[1]选股结果!$A$2:$BJ$3005,48,FALSE)*0.08</f>
        <v>#REF!</v>
      </c>
      <c r="AU1737" s="12">
        <f t="shared" si="387"/>
        <v>3105389.53</v>
      </c>
      <c r="AV1737" s="12" t="e">
        <f>#REF!+S1737+H1737</f>
        <v>#REF!</v>
      </c>
      <c r="AW1737" s="12" t="e">
        <f t="shared" si="388"/>
        <v>#REF!</v>
      </c>
      <c r="AX1737" s="12" t="e">
        <f t="shared" si="389"/>
        <v>#REF!</v>
      </c>
      <c r="AY1737" s="12" t="e">
        <f t="shared" si="390"/>
        <v>#REF!</v>
      </c>
      <c r="AZ1737" s="12">
        <f t="shared" si="384"/>
        <v>-1792396513.47</v>
      </c>
      <c r="BA1737" s="12">
        <f t="shared" si="385"/>
        <v>16655647.16</v>
      </c>
      <c r="BB1737" s="12" t="e">
        <f t="shared" si="391"/>
        <v>#REF!</v>
      </c>
    </row>
    <row r="1738" spans="1:54">
      <c r="A1738" s="5" t="s">
        <v>3525</v>
      </c>
      <c r="B1738" s="5" t="s">
        <v>3526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378"/>
        <v>1769520698.83</v>
      </c>
      <c r="AF1738" s="9">
        <f t="shared" si="379"/>
        <v>1469814595.02</v>
      </c>
      <c r="AG1738" s="9">
        <f t="shared" si="380"/>
        <v>327488738.32</v>
      </c>
      <c r="AH1738" s="9">
        <f t="shared" si="381"/>
        <v>327651540.57</v>
      </c>
      <c r="AI1738" s="9">
        <f t="shared" si="382"/>
        <v>258472770.91</v>
      </c>
      <c r="AJ1738" s="12" t="e">
        <f>#REF!-A1738</f>
        <v>#REF!</v>
      </c>
      <c r="AK1738" s="16"/>
      <c r="AL1738" s="9">
        <f t="shared" si="386"/>
        <v>117261769.99</v>
      </c>
      <c r="AM1738" s="16"/>
      <c r="AN1738" s="16"/>
      <c r="AO1738" s="16"/>
      <c r="AP1738" s="16"/>
      <c r="AQ1738" s="12" t="e">
        <f>#REF!+#REF!+#REF!</f>
        <v>#REF!</v>
      </c>
      <c r="AR1738" s="12">
        <f t="shared" si="383"/>
        <v>-575861.38</v>
      </c>
      <c r="AS1738" s="12" t="e">
        <f>#REF!-AU1738+#REF!+#REF!</f>
        <v>#REF!</v>
      </c>
      <c r="AT1738" s="12" t="e">
        <f>AS1738-VLOOKUP(A1738,[1]选股结果!$A$2:$BJ$3005,48,FALSE)*0.08</f>
        <v>#REF!</v>
      </c>
      <c r="AU1738" s="12">
        <f t="shared" si="387"/>
        <v>69178769.66</v>
      </c>
      <c r="AV1738" s="12" t="e">
        <f>#REF!+S1738+H1738</f>
        <v>#REF!</v>
      </c>
      <c r="AW1738" s="12" t="e">
        <f t="shared" si="388"/>
        <v>#REF!</v>
      </c>
      <c r="AX1738" s="12" t="e">
        <f t="shared" si="389"/>
        <v>#REF!</v>
      </c>
      <c r="AY1738" s="12" t="e">
        <f t="shared" si="390"/>
        <v>#REF!</v>
      </c>
      <c r="AZ1738" s="12">
        <f t="shared" si="384"/>
        <v>-1827023503.48</v>
      </c>
      <c r="BA1738" s="12">
        <f t="shared" si="385"/>
        <v>327488738.32</v>
      </c>
      <c r="BB1738" s="12" t="e">
        <f t="shared" si="391"/>
        <v>#REF!</v>
      </c>
    </row>
    <row r="1739" spans="1:54">
      <c r="A1739" s="5" t="s">
        <v>3527</v>
      </c>
      <c r="B1739" s="5" t="s">
        <v>3528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392">C1739</f>
        <v>1767064407.61</v>
      </c>
      <c r="AF1739" s="9">
        <f t="shared" ref="AF1739:AF1802" si="393">(G1739+O1739+P1739+Q1739+R1739)+S1739</f>
        <v>1727111332.54</v>
      </c>
      <c r="AG1739" s="9">
        <f t="shared" ref="AG1739:AG1802" si="394">AE1739-AF1739+T1739+V1739+W1739-X1739-Y1739+Z1739+AA1739</f>
        <v>42966926.5499999</v>
      </c>
      <c r="AH1739" s="9">
        <f t="shared" ref="AH1739:AH1802" si="395">AG1739+AB1739-AC1739</f>
        <v>42004620.6399999</v>
      </c>
      <c r="AI1739" s="9">
        <f t="shared" ref="AI1739:AI1802" si="396">AH1739-AD1739</f>
        <v>37805273.3599999</v>
      </c>
      <c r="AJ1739" s="12" t="e">
        <f>#REF!-A1739</f>
        <v>#REF!</v>
      </c>
      <c r="AK1739" s="16"/>
      <c r="AL1739" s="9">
        <f t="shared" si="386"/>
        <v>104388007.76</v>
      </c>
      <c r="AM1739" s="16"/>
      <c r="AN1739" s="16"/>
      <c r="AO1739" s="16"/>
      <c r="AP1739" s="16"/>
      <c r="AQ1739" s="12" t="e">
        <f>#REF!+#REF!+#REF!</f>
        <v>#REF!</v>
      </c>
      <c r="AR1739" s="12">
        <f t="shared" si="383"/>
        <v>-1706832.06</v>
      </c>
      <c r="AS1739" s="12" t="e">
        <f>#REF!-AU1739+#REF!+#REF!</f>
        <v>#REF!</v>
      </c>
      <c r="AT1739" s="12" t="e">
        <f>AS1739-VLOOKUP(A1739,[1]选股结果!$A$2:$BJ$3005,48,FALSE)*0.08</f>
        <v>#REF!</v>
      </c>
      <c r="AU1739" s="12">
        <f t="shared" si="387"/>
        <v>4199347.27999999</v>
      </c>
      <c r="AV1739" s="12" t="e">
        <f>#REF!+S1739+H1739</f>
        <v>#REF!</v>
      </c>
      <c r="AW1739" s="12" t="e">
        <f t="shared" si="388"/>
        <v>#REF!</v>
      </c>
      <c r="AX1739" s="12" t="e">
        <f t="shared" si="389"/>
        <v>#REF!</v>
      </c>
      <c r="AY1739" s="12" t="e">
        <f t="shared" si="390"/>
        <v>#REF!</v>
      </c>
      <c r="AZ1739" s="12">
        <f t="shared" si="384"/>
        <v>-1763188027.62</v>
      </c>
      <c r="BA1739" s="12">
        <f t="shared" si="385"/>
        <v>42966926.5499999</v>
      </c>
      <c r="BB1739" s="12" t="e">
        <f t="shared" si="391"/>
        <v>#REF!</v>
      </c>
    </row>
    <row r="1740" spans="1:54">
      <c r="A1740" s="5" t="s">
        <v>3529</v>
      </c>
      <c r="B1740" s="5" t="s">
        <v>3530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392"/>
        <v>1765549904</v>
      </c>
      <c r="AF1740" s="9">
        <f t="shared" si="393"/>
        <v>1632183820.83</v>
      </c>
      <c r="AG1740" s="9">
        <f t="shared" si="394"/>
        <v>136697021.64</v>
      </c>
      <c r="AH1740" s="9">
        <f t="shared" si="395"/>
        <v>137776564.36</v>
      </c>
      <c r="AI1740" s="9">
        <f t="shared" si="396"/>
        <v>111757688.4</v>
      </c>
      <c r="AJ1740" s="12" t="e">
        <f>#REF!-A1740</f>
        <v>#REF!</v>
      </c>
      <c r="AK1740" s="16"/>
      <c r="AL1740" s="9">
        <f t="shared" si="386"/>
        <v>142370419.14</v>
      </c>
      <c r="AM1740" s="16"/>
      <c r="AN1740" s="16"/>
      <c r="AO1740" s="16"/>
      <c r="AP1740" s="16"/>
      <c r="AQ1740" s="12" t="e">
        <f>#REF!+#REF!+#REF!</f>
        <v>#REF!</v>
      </c>
      <c r="AR1740" s="12">
        <f t="shared" si="383"/>
        <v>-1229349.41</v>
      </c>
      <c r="AS1740" s="12" t="e">
        <f>#REF!-AU1740+#REF!+#REF!</f>
        <v>#REF!</v>
      </c>
      <c r="AT1740" s="12" t="e">
        <f>AS1740-VLOOKUP(A1740,[1]选股结果!$A$2:$BJ$3005,48,FALSE)*0.08</f>
        <v>#REF!</v>
      </c>
      <c r="AU1740" s="12">
        <f t="shared" si="387"/>
        <v>26018875.96</v>
      </c>
      <c r="AV1740" s="12" t="e">
        <f>#REF!+S1740+H1740</f>
        <v>#REF!</v>
      </c>
      <c r="AW1740" s="12" t="e">
        <f t="shared" si="388"/>
        <v>#REF!</v>
      </c>
      <c r="AX1740" s="12" t="e">
        <f t="shared" si="389"/>
        <v>#REF!</v>
      </c>
      <c r="AY1740" s="12" t="e">
        <f t="shared" si="390"/>
        <v>#REF!</v>
      </c>
      <c r="AZ1740" s="12">
        <f t="shared" si="384"/>
        <v>-1817002278.1</v>
      </c>
      <c r="BA1740" s="12">
        <f t="shared" si="385"/>
        <v>136697021.64</v>
      </c>
      <c r="BB1740" s="12" t="e">
        <f t="shared" si="391"/>
        <v>#REF!</v>
      </c>
    </row>
    <row r="1741" spans="1:54">
      <c r="A1741" s="5" t="s">
        <v>3531</v>
      </c>
      <c r="B1741" s="5" t="s">
        <v>3532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392"/>
        <v>1765263918.74</v>
      </c>
      <c r="AF1741" s="9">
        <f t="shared" si="393"/>
        <v>1656844074.8</v>
      </c>
      <c r="AG1741" s="9">
        <f t="shared" si="394"/>
        <v>118469002.25</v>
      </c>
      <c r="AH1741" s="9">
        <f t="shared" si="395"/>
        <v>118765373.51</v>
      </c>
      <c r="AI1741" s="9">
        <f t="shared" si="396"/>
        <v>94030771.78</v>
      </c>
      <c r="AJ1741" s="12" t="e">
        <f>#REF!-A1741</f>
        <v>#REF!</v>
      </c>
      <c r="AK1741" s="16"/>
      <c r="AL1741" s="9">
        <f t="shared" si="386"/>
        <v>234565787.29</v>
      </c>
      <c r="AM1741" s="16"/>
      <c r="AN1741" s="16"/>
      <c r="AO1741" s="16"/>
      <c r="AP1741" s="16"/>
      <c r="AQ1741" s="12" t="e">
        <f>#REF!+#REF!+#REF!</f>
        <v>#REF!</v>
      </c>
      <c r="AR1741" s="12">
        <f t="shared" si="383"/>
        <v>-534449.95</v>
      </c>
      <c r="AS1741" s="12" t="e">
        <f>#REF!-AU1741+#REF!+#REF!</f>
        <v>#REF!</v>
      </c>
      <c r="AT1741" s="12" t="e">
        <f>AS1741-VLOOKUP(A1741,[1]选股结果!$A$2:$BJ$3005,48,FALSE)*0.08</f>
        <v>#REF!</v>
      </c>
      <c r="AU1741" s="12">
        <f t="shared" si="387"/>
        <v>24734601.73</v>
      </c>
      <c r="AV1741" s="12" t="e">
        <f>#REF!+S1741+H1741</f>
        <v>#REF!</v>
      </c>
      <c r="AW1741" s="12" t="e">
        <f t="shared" si="388"/>
        <v>#REF!</v>
      </c>
      <c r="AX1741" s="12" t="e">
        <f t="shared" si="389"/>
        <v>#REF!</v>
      </c>
      <c r="AY1741" s="12" t="e">
        <f t="shared" si="390"/>
        <v>#REF!</v>
      </c>
      <c r="AZ1741" s="12">
        <f t="shared" si="384"/>
        <v>-1792727682.42</v>
      </c>
      <c r="BA1741" s="12">
        <f t="shared" si="385"/>
        <v>118469002.25</v>
      </c>
      <c r="BB1741" s="12" t="e">
        <f t="shared" si="391"/>
        <v>#REF!</v>
      </c>
    </row>
    <row r="1742" spans="1:54">
      <c r="A1742" s="5" t="s">
        <v>3533</v>
      </c>
      <c r="B1742" s="5" t="s">
        <v>3534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392"/>
        <v>1764965526.13</v>
      </c>
      <c r="AF1742" s="9">
        <f t="shared" si="393"/>
        <v>1552000535</v>
      </c>
      <c r="AG1742" s="9">
        <f t="shared" si="394"/>
        <v>213385962.14</v>
      </c>
      <c r="AH1742" s="9">
        <f t="shared" si="395"/>
        <v>211946634.41</v>
      </c>
      <c r="AI1742" s="9">
        <f t="shared" si="396"/>
        <v>174424244.61</v>
      </c>
      <c r="AJ1742" s="12" t="e">
        <f>#REF!-A1742</f>
        <v>#REF!</v>
      </c>
      <c r="AK1742" s="16"/>
      <c r="AL1742" s="9">
        <f t="shared" si="386"/>
        <v>209174864.94</v>
      </c>
      <c r="AM1742" s="16"/>
      <c r="AN1742" s="16"/>
      <c r="AO1742" s="16"/>
      <c r="AP1742" s="16"/>
      <c r="AQ1742" s="12" t="e">
        <f>#REF!+#REF!+#REF!</f>
        <v>#REF!</v>
      </c>
      <c r="AR1742" s="12">
        <f t="shared" si="383"/>
        <v>-471907.37</v>
      </c>
      <c r="AS1742" s="12" t="e">
        <f>#REF!-AU1742+#REF!+#REF!</f>
        <v>#REF!</v>
      </c>
      <c r="AT1742" s="12" t="e">
        <f>AS1742-VLOOKUP(A1742,[1]选股结果!$A$2:$BJ$3005,48,FALSE)*0.08</f>
        <v>#REF!</v>
      </c>
      <c r="AU1742" s="12">
        <f t="shared" si="387"/>
        <v>37522389.8</v>
      </c>
      <c r="AV1742" s="12" t="e">
        <f>#REF!+S1742+H1742</f>
        <v>#REF!</v>
      </c>
      <c r="AW1742" s="12" t="e">
        <f t="shared" si="388"/>
        <v>#REF!</v>
      </c>
      <c r="AX1742" s="12" t="e">
        <f t="shared" si="389"/>
        <v>#REF!</v>
      </c>
      <c r="AY1742" s="12" t="e">
        <f t="shared" si="390"/>
        <v>#REF!</v>
      </c>
      <c r="AZ1742" s="12">
        <f t="shared" si="384"/>
        <v>-1747825725.64</v>
      </c>
      <c r="BA1742" s="12">
        <f t="shared" si="385"/>
        <v>213385962.14</v>
      </c>
      <c r="BB1742" s="12" t="e">
        <f t="shared" si="391"/>
        <v>#REF!</v>
      </c>
    </row>
    <row r="1743" spans="1:54">
      <c r="A1743" s="5" t="s">
        <v>3535</v>
      </c>
      <c r="B1743" s="5" t="s">
        <v>3536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392"/>
        <v>1764192648.54</v>
      </c>
      <c r="AF1743" s="9">
        <f t="shared" si="393"/>
        <v>1461792574.95</v>
      </c>
      <c r="AG1743" s="9">
        <f t="shared" si="394"/>
        <v>282224542.76</v>
      </c>
      <c r="AH1743" s="9">
        <f t="shared" si="395"/>
        <v>280889036.72</v>
      </c>
      <c r="AI1743" s="9">
        <f t="shared" si="396"/>
        <v>261473611.74</v>
      </c>
      <c r="AJ1743" s="12" t="e">
        <f>#REF!-A1743</f>
        <v>#REF!</v>
      </c>
      <c r="AK1743" s="16"/>
      <c r="AL1743" s="9">
        <f t="shared" si="386"/>
        <v>78302460.33</v>
      </c>
      <c r="AM1743" s="16"/>
      <c r="AN1743" s="16"/>
      <c r="AO1743" s="16"/>
      <c r="AP1743" s="16"/>
      <c r="AQ1743" s="12" t="e">
        <f>#REF!+#REF!+#REF!</f>
        <v>#REF!</v>
      </c>
      <c r="AR1743" s="12">
        <f t="shared" si="383"/>
        <v>-228326.17</v>
      </c>
      <c r="AS1743" s="12" t="e">
        <f>#REF!-AU1743+#REF!+#REF!</f>
        <v>#REF!</v>
      </c>
      <c r="AT1743" s="12" t="e">
        <f>AS1743-VLOOKUP(A1743,[1]选股结果!$A$2:$BJ$3005,48,FALSE)*0.08</f>
        <v>#REF!</v>
      </c>
      <c r="AU1743" s="12">
        <f t="shared" si="387"/>
        <v>19415424.98</v>
      </c>
      <c r="AV1743" s="12" t="e">
        <f>#REF!+S1743+H1743</f>
        <v>#REF!</v>
      </c>
      <c r="AW1743" s="12" t="e">
        <f t="shared" si="388"/>
        <v>#REF!</v>
      </c>
      <c r="AX1743" s="12" t="e">
        <f t="shared" si="389"/>
        <v>#REF!</v>
      </c>
      <c r="AY1743" s="12" t="e">
        <f t="shared" si="390"/>
        <v>#REF!</v>
      </c>
      <c r="AZ1743" s="12">
        <f t="shared" si="384"/>
        <v>-1779108822.81</v>
      </c>
      <c r="BA1743" s="12">
        <f t="shared" si="385"/>
        <v>282224542.76</v>
      </c>
      <c r="BB1743" s="12" t="e">
        <f t="shared" si="391"/>
        <v>#REF!</v>
      </c>
    </row>
    <row r="1744" spans="1:54">
      <c r="A1744" s="5" t="s">
        <v>3537</v>
      </c>
      <c r="B1744" s="5" t="s">
        <v>3538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392"/>
        <v>1763478405.58</v>
      </c>
      <c r="AF1744" s="9">
        <f t="shared" si="393"/>
        <v>1669446372.55</v>
      </c>
      <c r="AG1744" s="9">
        <f t="shared" si="394"/>
        <v>64282480.3299997</v>
      </c>
      <c r="AH1744" s="9">
        <f t="shared" si="395"/>
        <v>63827440.9599997</v>
      </c>
      <c r="AI1744" s="9">
        <f t="shared" si="396"/>
        <v>61927185.2899997</v>
      </c>
      <c r="AJ1744" s="12" t="e">
        <f>#REF!-A1744</f>
        <v>#REF!</v>
      </c>
      <c r="AK1744" s="16"/>
      <c r="AL1744" s="9">
        <f t="shared" si="386"/>
        <v>71708508.24</v>
      </c>
      <c r="AM1744" s="16"/>
      <c r="AN1744" s="16"/>
      <c r="AO1744" s="16"/>
      <c r="AP1744" s="16"/>
      <c r="AQ1744" s="12" t="e">
        <f>#REF!+#REF!+#REF!</f>
        <v>#REF!</v>
      </c>
      <c r="AR1744" s="12">
        <f t="shared" si="383"/>
        <v>-2556.86</v>
      </c>
      <c r="AS1744" s="12" t="e">
        <f>#REF!-AU1744+#REF!+#REF!</f>
        <v>#REF!</v>
      </c>
      <c r="AT1744" s="12" t="e">
        <f>AS1744-VLOOKUP(A1744,[1]选股结果!$A$2:$BJ$3005,48,FALSE)*0.08</f>
        <v>#REF!</v>
      </c>
      <c r="AU1744" s="12">
        <f t="shared" si="387"/>
        <v>1900255.67</v>
      </c>
      <c r="AV1744" s="12" t="e">
        <f>#REF!+S1744+H1744</f>
        <v>#REF!</v>
      </c>
      <c r="AW1744" s="12" t="e">
        <f t="shared" si="388"/>
        <v>#REF!</v>
      </c>
      <c r="AX1744" s="12" t="e">
        <f t="shared" si="389"/>
        <v>#REF!</v>
      </c>
      <c r="AY1744" s="12" t="e">
        <f t="shared" si="390"/>
        <v>#REF!</v>
      </c>
      <c r="AZ1744" s="12">
        <f t="shared" si="384"/>
        <v>-1802345571.13</v>
      </c>
      <c r="BA1744" s="12">
        <f t="shared" si="385"/>
        <v>64282480.3299997</v>
      </c>
      <c r="BB1744" s="12" t="e">
        <f t="shared" si="391"/>
        <v>#REF!</v>
      </c>
    </row>
    <row r="1745" spans="1:54">
      <c r="A1745" s="5" t="s">
        <v>3539</v>
      </c>
      <c r="B1745" s="5" t="s">
        <v>3540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392"/>
        <v>1759812103.27</v>
      </c>
      <c r="AF1745" s="9">
        <f t="shared" si="393"/>
        <v>1621563023.05</v>
      </c>
      <c r="AG1745" s="9">
        <f t="shared" si="394"/>
        <v>124486797.87</v>
      </c>
      <c r="AH1745" s="9">
        <f t="shared" si="395"/>
        <v>123754516.72</v>
      </c>
      <c r="AI1745" s="9">
        <f t="shared" si="396"/>
        <v>105456293.28</v>
      </c>
      <c r="AJ1745" s="12" t="e">
        <f>#REF!-A1745</f>
        <v>#REF!</v>
      </c>
      <c r="AK1745" s="16"/>
      <c r="AL1745" s="9">
        <f t="shared" si="386"/>
        <v>141305063.34</v>
      </c>
      <c r="AM1745" s="16"/>
      <c r="AN1745" s="16"/>
      <c r="AO1745" s="16"/>
      <c r="AP1745" s="16"/>
      <c r="AQ1745" s="12" t="e">
        <f>#REF!+#REF!+#REF!</f>
        <v>#REF!</v>
      </c>
      <c r="AR1745" s="12">
        <f t="shared" si="383"/>
        <v>-150563.72</v>
      </c>
      <c r="AS1745" s="12" t="e">
        <f>#REF!-AU1745+#REF!+#REF!</f>
        <v>#REF!</v>
      </c>
      <c r="AT1745" s="12" t="e">
        <f>AS1745-VLOOKUP(A1745,[1]选股结果!$A$2:$BJ$3005,48,FALSE)*0.08</f>
        <v>#REF!</v>
      </c>
      <c r="AU1745" s="12">
        <f t="shared" si="387"/>
        <v>18298223.44</v>
      </c>
      <c r="AV1745" s="12" t="e">
        <f>#REF!+S1745+H1745</f>
        <v>#REF!</v>
      </c>
      <c r="AW1745" s="12" t="e">
        <f t="shared" si="388"/>
        <v>#REF!</v>
      </c>
      <c r="AX1745" s="12" t="e">
        <f t="shared" si="389"/>
        <v>#REF!</v>
      </c>
      <c r="AY1745" s="12" t="e">
        <f t="shared" si="390"/>
        <v>#REF!</v>
      </c>
      <c r="AZ1745" s="12">
        <f t="shared" si="384"/>
        <v>-1803499106.91</v>
      </c>
      <c r="BA1745" s="12">
        <f t="shared" si="385"/>
        <v>124486797.87</v>
      </c>
      <c r="BB1745" s="12" t="e">
        <f t="shared" si="391"/>
        <v>#REF!</v>
      </c>
    </row>
    <row r="1746" spans="1:54">
      <c r="A1746" s="5" t="s">
        <v>3541</v>
      </c>
      <c r="B1746" s="5" t="s">
        <v>3542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392"/>
        <v>1758290455.08</v>
      </c>
      <c r="AF1746" s="9">
        <f t="shared" si="393"/>
        <v>1577485636.77</v>
      </c>
      <c r="AG1746" s="9">
        <f t="shared" si="394"/>
        <v>202337662.41</v>
      </c>
      <c r="AH1746" s="9">
        <f t="shared" si="395"/>
        <v>202446586.09</v>
      </c>
      <c r="AI1746" s="9">
        <f t="shared" si="396"/>
        <v>224269996.25</v>
      </c>
      <c r="AJ1746" s="12" t="e">
        <f>#REF!-A1746</f>
        <v>#REF!</v>
      </c>
      <c r="AK1746" s="16"/>
      <c r="AL1746" s="9">
        <f t="shared" si="386"/>
        <v>164277877.41</v>
      </c>
      <c r="AM1746" s="16"/>
      <c r="AN1746" s="16"/>
      <c r="AO1746" s="16"/>
      <c r="AP1746" s="16"/>
      <c r="AQ1746" s="12" t="e">
        <f>#REF!+#REF!+#REF!</f>
        <v>#REF!</v>
      </c>
      <c r="AR1746" s="12">
        <f t="shared" si="383"/>
        <v>-127199.42</v>
      </c>
      <c r="AS1746" s="12" t="e">
        <f>#REF!-AU1746+#REF!+#REF!</f>
        <v>#REF!</v>
      </c>
      <c r="AT1746" s="12" t="e">
        <f>AS1746-VLOOKUP(A1746,[1]选股结果!$A$2:$BJ$3005,48,FALSE)*0.08</f>
        <v>#REF!</v>
      </c>
      <c r="AU1746" s="12">
        <f t="shared" si="387"/>
        <v>-21823410.16</v>
      </c>
      <c r="AV1746" s="12" t="e">
        <f>#REF!+S1746+H1746</f>
        <v>#REF!</v>
      </c>
      <c r="AW1746" s="12" t="e">
        <f t="shared" si="388"/>
        <v>#REF!</v>
      </c>
      <c r="AX1746" s="12" t="e">
        <f t="shared" si="389"/>
        <v>#REF!</v>
      </c>
      <c r="AY1746" s="12" t="e">
        <f t="shared" si="390"/>
        <v>#REF!</v>
      </c>
      <c r="AZ1746" s="12">
        <f t="shared" si="384"/>
        <v>-1735367122.44</v>
      </c>
      <c r="BA1746" s="12">
        <f t="shared" si="385"/>
        <v>202337662.41</v>
      </c>
      <c r="BB1746" s="12" t="e">
        <f t="shared" si="391"/>
        <v>#REF!</v>
      </c>
    </row>
    <row r="1747" spans="1:54">
      <c r="A1747" s="5" t="s">
        <v>3543</v>
      </c>
      <c r="B1747" s="5" t="s">
        <v>3544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392"/>
        <v>1756639207</v>
      </c>
      <c r="AF1747" s="9">
        <f t="shared" si="393"/>
        <v>1808882259.35</v>
      </c>
      <c r="AG1747" s="9">
        <f t="shared" si="394"/>
        <v>-1657076.2299999</v>
      </c>
      <c r="AH1747" s="9">
        <f t="shared" si="395"/>
        <v>3963857.4700001</v>
      </c>
      <c r="AI1747" s="9">
        <f t="shared" si="396"/>
        <v>-7188880.2899999</v>
      </c>
      <c r="AJ1747" s="12" t="e">
        <f>#REF!-A1747</f>
        <v>#REF!</v>
      </c>
      <c r="AK1747" s="16"/>
      <c r="AL1747" s="9">
        <f t="shared" si="386"/>
        <v>450847326.3</v>
      </c>
      <c r="AM1747" s="16"/>
      <c r="AN1747" s="16"/>
      <c r="AO1747" s="16"/>
      <c r="AP1747" s="16"/>
      <c r="AQ1747" s="12" t="e">
        <f>#REF!+#REF!+#REF!</f>
        <v>#REF!</v>
      </c>
      <c r="AR1747" s="12">
        <f t="shared" si="383"/>
        <v>-6474659.84</v>
      </c>
      <c r="AS1747" s="12" t="e">
        <f>#REF!-AU1747+#REF!+#REF!</f>
        <v>#REF!</v>
      </c>
      <c r="AT1747" s="12" t="e">
        <f>AS1747-VLOOKUP(A1747,[1]选股结果!$A$2:$BJ$3005,48,FALSE)*0.08</f>
        <v>#REF!</v>
      </c>
      <c r="AU1747" s="12">
        <f t="shared" si="387"/>
        <v>11152737.76</v>
      </c>
      <c r="AV1747" s="12" t="e">
        <f>#REF!+S1747+H1747</f>
        <v>#REF!</v>
      </c>
      <c r="AW1747" s="12" t="e">
        <f t="shared" si="388"/>
        <v>#REF!</v>
      </c>
      <c r="AX1747" s="12" t="e">
        <f t="shared" si="389"/>
        <v>#REF!</v>
      </c>
      <c r="AY1747" s="12" t="e">
        <f t="shared" si="390"/>
        <v>#REF!</v>
      </c>
      <c r="AZ1747" s="12">
        <f t="shared" si="384"/>
        <v>-1766956661.1</v>
      </c>
      <c r="BA1747" s="12">
        <f t="shared" si="385"/>
        <v>-1657076.2299999</v>
      </c>
      <c r="BB1747" s="12" t="e">
        <f t="shared" si="391"/>
        <v>#REF!</v>
      </c>
    </row>
    <row r="1748" spans="1:54">
      <c r="A1748" s="5" t="s">
        <v>3545</v>
      </c>
      <c r="B1748" s="5" t="s">
        <v>3546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392"/>
        <v>1754725952</v>
      </c>
      <c r="AF1748" s="9">
        <f t="shared" si="393"/>
        <v>1601329875.13</v>
      </c>
      <c r="AG1748" s="9">
        <f t="shared" si="394"/>
        <v>129948149.25</v>
      </c>
      <c r="AH1748" s="9">
        <f t="shared" si="395"/>
        <v>129844934.85</v>
      </c>
      <c r="AI1748" s="9">
        <f t="shared" si="396"/>
        <v>109509534.59</v>
      </c>
      <c r="AJ1748" s="12" t="e">
        <f>#REF!-A1748</f>
        <v>#REF!</v>
      </c>
      <c r="AK1748" s="16"/>
      <c r="AL1748" s="9">
        <f t="shared" si="386"/>
        <v>80135923.43</v>
      </c>
      <c r="AM1748" s="16"/>
      <c r="AN1748" s="16"/>
      <c r="AO1748" s="16"/>
      <c r="AP1748" s="16"/>
      <c r="AQ1748" s="12" t="e">
        <f>#REF!+#REF!+#REF!</f>
        <v>#REF!</v>
      </c>
      <c r="AR1748" s="12">
        <f t="shared" si="383"/>
        <v>0</v>
      </c>
      <c r="AS1748" s="12" t="e">
        <f>#REF!-AU1748+#REF!+#REF!</f>
        <v>#REF!</v>
      </c>
      <c r="AT1748" s="12" t="e">
        <f>AS1748-VLOOKUP(A1748,[1]选股结果!$A$2:$BJ$3005,48,FALSE)*0.08</f>
        <v>#REF!</v>
      </c>
      <c r="AU1748" s="12">
        <f t="shared" si="387"/>
        <v>20335400.26</v>
      </c>
      <c r="AV1748" s="12" t="e">
        <f>#REF!+S1748+H1748</f>
        <v>#REF!</v>
      </c>
      <c r="AW1748" s="12" t="e">
        <f t="shared" si="388"/>
        <v>#REF!</v>
      </c>
      <c r="AX1748" s="12" t="e">
        <f t="shared" si="389"/>
        <v>#REF!</v>
      </c>
      <c r="AY1748" s="12" t="e">
        <f t="shared" si="390"/>
        <v>#REF!</v>
      </c>
      <c r="AZ1748" s="12">
        <f t="shared" si="384"/>
        <v>-1756387057.28</v>
      </c>
      <c r="BA1748" s="12">
        <f t="shared" si="385"/>
        <v>129948149.25</v>
      </c>
      <c r="BB1748" s="12" t="e">
        <f t="shared" si="391"/>
        <v>#REF!</v>
      </c>
    </row>
    <row r="1749" spans="1:54">
      <c r="A1749" s="5" t="s">
        <v>3547</v>
      </c>
      <c r="B1749" s="5" t="s">
        <v>3548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392"/>
        <v>1754569653.31</v>
      </c>
      <c r="AF1749" s="9">
        <f t="shared" si="393"/>
        <v>1619056256.31</v>
      </c>
      <c r="AG1749" s="9">
        <f t="shared" si="394"/>
        <v>138680886.3</v>
      </c>
      <c r="AH1749" s="9">
        <f t="shared" si="395"/>
        <v>135440038.51</v>
      </c>
      <c r="AI1749" s="9">
        <f t="shared" si="396"/>
        <v>103077123.94</v>
      </c>
      <c r="AJ1749" s="12" t="e">
        <f>#REF!-A1749</f>
        <v>#REF!</v>
      </c>
      <c r="AK1749" s="16"/>
      <c r="AL1749" s="9">
        <f t="shared" si="386"/>
        <v>96833936.87</v>
      </c>
      <c r="AM1749" s="16"/>
      <c r="AN1749" s="16"/>
      <c r="AO1749" s="16"/>
      <c r="AP1749" s="16"/>
      <c r="AQ1749" s="12" t="e">
        <f>#REF!+#REF!+#REF!</f>
        <v>#REF!</v>
      </c>
      <c r="AR1749" s="12">
        <f t="shared" si="383"/>
        <v>-866660.47</v>
      </c>
      <c r="AS1749" s="12" t="e">
        <f>#REF!-AU1749+#REF!+#REF!</f>
        <v>#REF!</v>
      </c>
      <c r="AT1749" s="12" t="e">
        <f>AS1749-VLOOKUP(A1749,[1]选股结果!$A$2:$BJ$3005,48,FALSE)*0.08</f>
        <v>#REF!</v>
      </c>
      <c r="AU1749" s="12">
        <f t="shared" si="387"/>
        <v>32362914.57</v>
      </c>
      <c r="AV1749" s="12" t="e">
        <f>#REF!+S1749+H1749</f>
        <v>#REF!</v>
      </c>
      <c r="AW1749" s="12" t="e">
        <f t="shared" si="388"/>
        <v>#REF!</v>
      </c>
      <c r="AX1749" s="12" t="e">
        <f t="shared" si="389"/>
        <v>#REF!</v>
      </c>
      <c r="AY1749" s="12" t="e">
        <f t="shared" si="390"/>
        <v>#REF!</v>
      </c>
      <c r="AZ1749" s="12">
        <f t="shared" si="384"/>
        <v>-1782321673.23</v>
      </c>
      <c r="BA1749" s="12">
        <f t="shared" si="385"/>
        <v>138680886.3</v>
      </c>
      <c r="BB1749" s="12" t="e">
        <f t="shared" si="391"/>
        <v>#REF!</v>
      </c>
    </row>
    <row r="1750" spans="1:54">
      <c r="A1750" s="5" t="s">
        <v>3549</v>
      </c>
      <c r="B1750" s="5" t="s">
        <v>3550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392"/>
        <v>1753244590.48</v>
      </c>
      <c r="AF1750" s="9">
        <f t="shared" si="393"/>
        <v>1293372810.28</v>
      </c>
      <c r="AG1750" s="9">
        <f t="shared" si="394"/>
        <v>428607168.51</v>
      </c>
      <c r="AH1750" s="9">
        <f t="shared" si="395"/>
        <v>429658943.98</v>
      </c>
      <c r="AI1750" s="9">
        <f t="shared" si="396"/>
        <v>378035514.48</v>
      </c>
      <c r="AJ1750" s="12" t="e">
        <f>#REF!-A1750</f>
        <v>#REF!</v>
      </c>
      <c r="AK1750" s="16"/>
      <c r="AL1750" s="9">
        <f t="shared" si="386"/>
        <v>110017252.14</v>
      </c>
      <c r="AM1750" s="16"/>
      <c r="AN1750" s="16"/>
      <c r="AO1750" s="16"/>
      <c r="AP1750" s="16"/>
      <c r="AQ1750" s="12" t="e">
        <f>#REF!+#REF!+#REF!</f>
        <v>#REF!</v>
      </c>
      <c r="AR1750" s="12">
        <f t="shared" si="383"/>
        <v>-1662550.25</v>
      </c>
      <c r="AS1750" s="12" t="e">
        <f>#REF!-AU1750+#REF!+#REF!</f>
        <v>#REF!</v>
      </c>
      <c r="AT1750" s="12" t="e">
        <f>AS1750-VLOOKUP(A1750,[1]选股结果!$A$2:$BJ$3005,48,FALSE)*0.08</f>
        <v>#REF!</v>
      </c>
      <c r="AU1750" s="12">
        <f t="shared" si="387"/>
        <v>51623429.5</v>
      </c>
      <c r="AV1750" s="12" t="e">
        <f>#REF!+S1750+H1750</f>
        <v>#REF!</v>
      </c>
      <c r="AW1750" s="12" t="e">
        <f t="shared" si="388"/>
        <v>#REF!</v>
      </c>
      <c r="AX1750" s="12" t="e">
        <f t="shared" si="389"/>
        <v>#REF!</v>
      </c>
      <c r="AY1750" s="12" t="e">
        <f t="shared" si="390"/>
        <v>#REF!</v>
      </c>
      <c r="AZ1750" s="12">
        <f t="shared" si="384"/>
        <v>-1877856834.28</v>
      </c>
      <c r="BA1750" s="12">
        <f t="shared" si="385"/>
        <v>428607168.51</v>
      </c>
      <c r="BB1750" s="12" t="e">
        <f t="shared" si="391"/>
        <v>#REF!</v>
      </c>
    </row>
    <row r="1751" spans="1:54">
      <c r="A1751" s="5" t="s">
        <v>3551</v>
      </c>
      <c r="B1751" s="5" t="s">
        <v>3552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392"/>
        <v>1751913803.14</v>
      </c>
      <c r="AF1751" s="9">
        <f t="shared" si="393"/>
        <v>1818095119.51</v>
      </c>
      <c r="AG1751" s="9">
        <f t="shared" si="394"/>
        <v>-57379202.4799996</v>
      </c>
      <c r="AH1751" s="9">
        <f t="shared" si="395"/>
        <v>-50836332.4199996</v>
      </c>
      <c r="AI1751" s="9">
        <f t="shared" si="396"/>
        <v>-49390703.4699996</v>
      </c>
      <c r="AJ1751" s="12" t="e">
        <f>#REF!-A1751</f>
        <v>#REF!</v>
      </c>
      <c r="AK1751" s="16"/>
      <c r="AL1751" s="9">
        <f t="shared" si="386"/>
        <v>216617280.17</v>
      </c>
      <c r="AM1751" s="16"/>
      <c r="AN1751" s="16"/>
      <c r="AO1751" s="16"/>
      <c r="AP1751" s="16"/>
      <c r="AQ1751" s="12" t="e">
        <f>#REF!+#REF!+#REF!</f>
        <v>#REF!</v>
      </c>
      <c r="AR1751" s="12">
        <f t="shared" si="383"/>
        <v>-7547220.3</v>
      </c>
      <c r="AS1751" s="12" t="e">
        <f>#REF!-AU1751+#REF!+#REF!</f>
        <v>#REF!</v>
      </c>
      <c r="AT1751" s="12" t="e">
        <f>AS1751-VLOOKUP(A1751,[1]选股结果!$A$2:$BJ$3005,48,FALSE)*0.08</f>
        <v>#REF!</v>
      </c>
      <c r="AU1751" s="12">
        <f t="shared" si="387"/>
        <v>-1445628.95</v>
      </c>
      <c r="AV1751" s="12" t="e">
        <f>#REF!+S1751+H1751</f>
        <v>#REF!</v>
      </c>
      <c r="AW1751" s="12" t="e">
        <f t="shared" si="388"/>
        <v>#REF!</v>
      </c>
      <c r="AX1751" s="12" t="e">
        <f t="shared" si="389"/>
        <v>#REF!</v>
      </c>
      <c r="AY1751" s="12" t="e">
        <f t="shared" si="390"/>
        <v>#REF!</v>
      </c>
      <c r="AZ1751" s="12">
        <f t="shared" si="384"/>
        <v>-1755356046.68</v>
      </c>
      <c r="BA1751" s="12">
        <f t="shared" si="385"/>
        <v>-57379202.4799996</v>
      </c>
      <c r="BB1751" s="12" t="e">
        <f t="shared" si="391"/>
        <v>#REF!</v>
      </c>
    </row>
    <row r="1752" spans="1:54">
      <c r="A1752" s="5" t="s">
        <v>3553</v>
      </c>
      <c r="B1752" s="5" t="s">
        <v>3554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392"/>
        <v>1750633605.91</v>
      </c>
      <c r="AF1752" s="9">
        <f t="shared" si="393"/>
        <v>1416840213.58</v>
      </c>
      <c r="AG1752" s="9">
        <f t="shared" si="394"/>
        <v>282877309.24</v>
      </c>
      <c r="AH1752" s="9">
        <f t="shared" si="395"/>
        <v>283957274.29</v>
      </c>
      <c r="AI1752" s="9">
        <f t="shared" si="396"/>
        <v>284383111.78</v>
      </c>
      <c r="AJ1752" s="12" t="e">
        <f>#REF!-A1752</f>
        <v>#REF!</v>
      </c>
      <c r="AK1752" s="16"/>
      <c r="AL1752" s="9">
        <f t="shared" si="386"/>
        <v>321239488.72</v>
      </c>
      <c r="AM1752" s="16"/>
      <c r="AN1752" s="16"/>
      <c r="AO1752" s="16"/>
      <c r="AP1752" s="16"/>
      <c r="AQ1752" s="12" t="e">
        <f>#REF!+#REF!+#REF!</f>
        <v>#REF!</v>
      </c>
      <c r="AR1752" s="12">
        <f t="shared" si="383"/>
        <v>-1356668.44</v>
      </c>
      <c r="AS1752" s="12" t="e">
        <f>#REF!-AU1752+#REF!+#REF!</f>
        <v>#REF!</v>
      </c>
      <c r="AT1752" s="12" t="e">
        <f>AS1752-VLOOKUP(A1752,[1]选股结果!$A$2:$BJ$3005,48,FALSE)*0.08</f>
        <v>#REF!</v>
      </c>
      <c r="AU1752" s="12">
        <f t="shared" si="387"/>
        <v>-425837.48999995</v>
      </c>
      <c r="AV1752" s="12" t="e">
        <f>#REF!+S1752+H1752</f>
        <v>#REF!</v>
      </c>
      <c r="AW1752" s="12" t="e">
        <f t="shared" si="388"/>
        <v>#REF!</v>
      </c>
      <c r="AX1752" s="12" t="e">
        <f t="shared" si="389"/>
        <v>#REF!</v>
      </c>
      <c r="AY1752" s="12" t="e">
        <f t="shared" si="390"/>
        <v>#REF!</v>
      </c>
      <c r="AZ1752" s="12">
        <f t="shared" si="384"/>
        <v>-1668298793.95</v>
      </c>
      <c r="BA1752" s="12">
        <f t="shared" si="385"/>
        <v>282877309.24</v>
      </c>
      <c r="BB1752" s="12" t="e">
        <f t="shared" si="391"/>
        <v>#REF!</v>
      </c>
    </row>
    <row r="1753" spans="1:54">
      <c r="A1753" s="5" t="s">
        <v>3555</v>
      </c>
      <c r="B1753" s="5" t="s">
        <v>3556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392"/>
        <v>1749189164.31</v>
      </c>
      <c r="AF1753" s="9">
        <f t="shared" si="393"/>
        <v>1604233632.54</v>
      </c>
      <c r="AG1753" s="9">
        <f t="shared" si="394"/>
        <v>152758319.37</v>
      </c>
      <c r="AH1753" s="9">
        <f t="shared" si="395"/>
        <v>152268111.41</v>
      </c>
      <c r="AI1753" s="9">
        <f t="shared" si="396"/>
        <v>127470810.61</v>
      </c>
      <c r="AJ1753" s="12" t="e">
        <f>#REF!-A1753</f>
        <v>#REF!</v>
      </c>
      <c r="AK1753" s="16"/>
      <c r="AL1753" s="9">
        <f t="shared" si="386"/>
        <v>250537585.45</v>
      </c>
      <c r="AM1753" s="16"/>
      <c r="AN1753" s="16"/>
      <c r="AO1753" s="16"/>
      <c r="AP1753" s="16"/>
      <c r="AQ1753" s="12" t="e">
        <f>#REF!+#REF!+#REF!</f>
        <v>#REF!</v>
      </c>
      <c r="AR1753" s="12">
        <f t="shared" si="383"/>
        <v>-3603124.39</v>
      </c>
      <c r="AS1753" s="12" t="e">
        <f>#REF!-AU1753+#REF!+#REF!</f>
        <v>#REF!</v>
      </c>
      <c r="AT1753" s="12" t="e">
        <f>AS1753-VLOOKUP(A1753,[1]选股结果!$A$2:$BJ$3005,48,FALSE)*0.08</f>
        <v>#REF!</v>
      </c>
      <c r="AU1753" s="12">
        <f t="shared" si="387"/>
        <v>24797300.8</v>
      </c>
      <c r="AV1753" s="12" t="e">
        <f>#REF!+S1753+H1753</f>
        <v>#REF!</v>
      </c>
      <c r="AW1753" s="12" t="e">
        <f t="shared" si="388"/>
        <v>#REF!</v>
      </c>
      <c r="AX1753" s="12" t="e">
        <f t="shared" si="389"/>
        <v>#REF!</v>
      </c>
      <c r="AY1753" s="12" t="e">
        <f t="shared" si="390"/>
        <v>#REF!</v>
      </c>
      <c r="AZ1753" s="12">
        <f t="shared" si="384"/>
        <v>-1754034536.83</v>
      </c>
      <c r="BA1753" s="12">
        <f t="shared" si="385"/>
        <v>152758319.37</v>
      </c>
      <c r="BB1753" s="12" t="e">
        <f t="shared" si="391"/>
        <v>#REF!</v>
      </c>
    </row>
    <row r="1754" spans="1:54">
      <c r="A1754" s="5" t="s">
        <v>3557</v>
      </c>
      <c r="B1754" s="5" t="s">
        <v>3558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392"/>
        <v>1748909955.02</v>
      </c>
      <c r="AF1754" s="9">
        <f t="shared" si="393"/>
        <v>1432983529.68</v>
      </c>
      <c r="AG1754" s="9">
        <f t="shared" si="394"/>
        <v>308031570.32</v>
      </c>
      <c r="AH1754" s="9">
        <f t="shared" si="395"/>
        <v>306596962.31</v>
      </c>
      <c r="AI1754" s="9">
        <f t="shared" si="396"/>
        <v>297476183.65</v>
      </c>
      <c r="AJ1754" s="12" t="e">
        <f>#REF!-A1754</f>
        <v>#REF!</v>
      </c>
      <c r="AK1754" s="16"/>
      <c r="AL1754" s="9">
        <f t="shared" si="386"/>
        <v>153311629.2</v>
      </c>
      <c r="AM1754" s="16"/>
      <c r="AN1754" s="16"/>
      <c r="AO1754" s="16"/>
      <c r="AP1754" s="16"/>
      <c r="AQ1754" s="12" t="e">
        <f>#REF!+#REF!+#REF!</f>
        <v>#REF!</v>
      </c>
      <c r="AR1754" s="12">
        <f t="shared" si="383"/>
        <v>-55148.13</v>
      </c>
      <c r="AS1754" s="12" t="e">
        <f>#REF!-AU1754+#REF!+#REF!</f>
        <v>#REF!</v>
      </c>
      <c r="AT1754" s="12" t="e">
        <f>AS1754-VLOOKUP(A1754,[1]选股结果!$A$2:$BJ$3005,48,FALSE)*0.08</f>
        <v>#REF!</v>
      </c>
      <c r="AU1754" s="12">
        <f t="shared" si="387"/>
        <v>9120778.66000003</v>
      </c>
      <c r="AV1754" s="12" t="e">
        <f>#REF!+S1754+H1754</f>
        <v>#REF!</v>
      </c>
      <c r="AW1754" s="12" t="e">
        <f t="shared" si="388"/>
        <v>#REF!</v>
      </c>
      <c r="AX1754" s="12" t="e">
        <f t="shared" si="389"/>
        <v>#REF!</v>
      </c>
      <c r="AY1754" s="12" t="e">
        <f t="shared" si="390"/>
        <v>#REF!</v>
      </c>
      <c r="AZ1754" s="12">
        <f t="shared" si="384"/>
        <v>-1743385433.96</v>
      </c>
      <c r="BA1754" s="12">
        <f t="shared" si="385"/>
        <v>308031570.32</v>
      </c>
      <c r="BB1754" s="12" t="e">
        <f t="shared" si="391"/>
        <v>#REF!</v>
      </c>
    </row>
    <row r="1755" spans="1:54">
      <c r="A1755" s="5" t="s">
        <v>3559</v>
      </c>
      <c r="B1755" s="5" t="s">
        <v>3560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392"/>
        <v>1744033656.85</v>
      </c>
      <c r="AF1755" s="9">
        <f t="shared" si="393"/>
        <v>1647657755.13</v>
      </c>
      <c r="AG1755" s="9">
        <f t="shared" si="394"/>
        <v>76953654.0299998</v>
      </c>
      <c r="AH1755" s="9">
        <f t="shared" si="395"/>
        <v>87652350.7699998</v>
      </c>
      <c r="AI1755" s="9">
        <f t="shared" si="396"/>
        <v>79460374.4599998</v>
      </c>
      <c r="AJ1755" s="12" t="e">
        <f>#REF!-A1755</f>
        <v>#REF!</v>
      </c>
      <c r="AK1755" s="16"/>
      <c r="AL1755" s="9">
        <f t="shared" si="386"/>
        <v>31186020.84</v>
      </c>
      <c r="AM1755" s="16"/>
      <c r="AN1755" s="16"/>
      <c r="AO1755" s="16"/>
      <c r="AP1755" s="16"/>
      <c r="AQ1755" s="12" t="e">
        <f>#REF!+#REF!+#REF!</f>
        <v>#REF!</v>
      </c>
      <c r="AR1755" s="12">
        <f t="shared" si="383"/>
        <v>-10725834.78</v>
      </c>
      <c r="AS1755" s="12" t="e">
        <f>#REF!-AU1755+#REF!+#REF!</f>
        <v>#REF!</v>
      </c>
      <c r="AT1755" s="12" t="e">
        <f>AS1755-VLOOKUP(A1755,[1]选股结果!$A$2:$BJ$3005,48,FALSE)*0.08</f>
        <v>#REF!</v>
      </c>
      <c r="AU1755" s="12">
        <f t="shared" si="387"/>
        <v>8191976.31</v>
      </c>
      <c r="AV1755" s="12" t="e">
        <f>#REF!+S1755+H1755</f>
        <v>#REF!</v>
      </c>
      <c r="AW1755" s="12" t="e">
        <f t="shared" si="388"/>
        <v>#REF!</v>
      </c>
      <c r="AX1755" s="12" t="e">
        <f t="shared" si="389"/>
        <v>#REF!</v>
      </c>
      <c r="AY1755" s="12" t="e">
        <f t="shared" si="390"/>
        <v>#REF!</v>
      </c>
      <c r="AZ1755" s="12">
        <f t="shared" si="384"/>
        <v>-1777995504.29</v>
      </c>
      <c r="BA1755" s="12">
        <f t="shared" si="385"/>
        <v>76953654.0299998</v>
      </c>
      <c r="BB1755" s="12" t="e">
        <f t="shared" si="391"/>
        <v>#REF!</v>
      </c>
    </row>
    <row r="1756" spans="1:54">
      <c r="A1756" s="5" t="s">
        <v>3561</v>
      </c>
      <c r="B1756" s="5" t="s">
        <v>3562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392"/>
        <v>1742869957.08</v>
      </c>
      <c r="AF1756" s="9">
        <f t="shared" si="393"/>
        <v>1726141488.06</v>
      </c>
      <c r="AG1756" s="9">
        <f t="shared" si="394"/>
        <v>25139721.09</v>
      </c>
      <c r="AH1756" s="9">
        <f t="shared" si="395"/>
        <v>25093221.34</v>
      </c>
      <c r="AI1756" s="9">
        <f t="shared" si="396"/>
        <v>19810914.24</v>
      </c>
      <c r="AJ1756" s="12" t="e">
        <f>#REF!-A1756</f>
        <v>#REF!</v>
      </c>
      <c r="AK1756" s="16"/>
      <c r="AL1756" s="9">
        <f t="shared" si="386"/>
        <v>154281688.32</v>
      </c>
      <c r="AM1756" s="16"/>
      <c r="AN1756" s="16"/>
      <c r="AO1756" s="16"/>
      <c r="AP1756" s="16"/>
      <c r="AQ1756" s="12" t="e">
        <f>#REF!+#REF!+#REF!</f>
        <v>#REF!</v>
      </c>
      <c r="AR1756" s="12">
        <f t="shared" si="383"/>
        <v>-10424.06</v>
      </c>
      <c r="AS1756" s="12" t="e">
        <f>#REF!-AU1756+#REF!+#REF!</f>
        <v>#REF!</v>
      </c>
      <c r="AT1756" s="12" t="e">
        <f>AS1756-VLOOKUP(A1756,[1]选股结果!$A$2:$BJ$3005,48,FALSE)*0.08</f>
        <v>#REF!</v>
      </c>
      <c r="AU1756" s="12">
        <f t="shared" si="387"/>
        <v>5282307.1</v>
      </c>
      <c r="AV1756" s="12" t="e">
        <f>#REF!+S1756+H1756</f>
        <v>#REF!</v>
      </c>
      <c r="AW1756" s="12" t="e">
        <f t="shared" si="388"/>
        <v>#REF!</v>
      </c>
      <c r="AX1756" s="12" t="e">
        <f t="shared" si="389"/>
        <v>#REF!</v>
      </c>
      <c r="AY1756" s="12" t="e">
        <f t="shared" si="390"/>
        <v>#REF!</v>
      </c>
      <c r="AZ1756" s="12">
        <f t="shared" si="384"/>
        <v>-1745782799.11</v>
      </c>
      <c r="BA1756" s="12">
        <f t="shared" si="385"/>
        <v>25139721.09</v>
      </c>
      <c r="BB1756" s="12" t="e">
        <f t="shared" si="391"/>
        <v>#REF!</v>
      </c>
    </row>
    <row r="1757" spans="1:54">
      <c r="A1757" s="5" t="s">
        <v>3563</v>
      </c>
      <c r="B1757" s="5" t="s">
        <v>3564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392"/>
        <v>1738356376.42</v>
      </c>
      <c r="AF1757" s="9">
        <f t="shared" si="393"/>
        <v>1696723396.58</v>
      </c>
      <c r="AG1757" s="9">
        <f t="shared" si="394"/>
        <v>40276443.4600004</v>
      </c>
      <c r="AH1757" s="9">
        <f t="shared" si="395"/>
        <v>69423900.9600004</v>
      </c>
      <c r="AI1757" s="9">
        <f t="shared" si="396"/>
        <v>58476274.7300004</v>
      </c>
      <c r="AJ1757" s="12" t="e">
        <f>#REF!-A1757</f>
        <v>#REF!</v>
      </c>
      <c r="AK1757" s="16"/>
      <c r="AL1757" s="9">
        <f t="shared" si="386"/>
        <v>180672649.8</v>
      </c>
      <c r="AM1757" s="16"/>
      <c r="AN1757" s="16"/>
      <c r="AO1757" s="16"/>
      <c r="AP1757" s="16"/>
      <c r="AQ1757" s="12" t="e">
        <f>#REF!+#REF!+#REF!</f>
        <v>#REF!</v>
      </c>
      <c r="AR1757" s="12">
        <f t="shared" si="383"/>
        <v>-35315773.68</v>
      </c>
      <c r="AS1757" s="12" t="e">
        <f>#REF!-AU1757+#REF!+#REF!</f>
        <v>#REF!</v>
      </c>
      <c r="AT1757" s="12" t="e">
        <f>AS1757-VLOOKUP(A1757,[1]选股结果!$A$2:$BJ$3005,48,FALSE)*0.08</f>
        <v>#REF!</v>
      </c>
      <c r="AU1757" s="12">
        <f t="shared" si="387"/>
        <v>10947626.23</v>
      </c>
      <c r="AV1757" s="12" t="e">
        <f>#REF!+S1757+H1757</f>
        <v>#REF!</v>
      </c>
      <c r="AW1757" s="12" t="e">
        <f t="shared" si="388"/>
        <v>#REF!</v>
      </c>
      <c r="AX1757" s="12" t="e">
        <f t="shared" si="389"/>
        <v>#REF!</v>
      </c>
      <c r="AY1757" s="12" t="e">
        <f t="shared" si="390"/>
        <v>#REF!</v>
      </c>
      <c r="AZ1757" s="12">
        <f t="shared" si="384"/>
        <v>-1871298681</v>
      </c>
      <c r="BA1757" s="12">
        <f t="shared" si="385"/>
        <v>40276443.4600004</v>
      </c>
      <c r="BB1757" s="12" t="e">
        <f t="shared" si="391"/>
        <v>#REF!</v>
      </c>
    </row>
    <row r="1758" spans="1:54">
      <c r="A1758" s="5" t="s">
        <v>3565</v>
      </c>
      <c r="B1758" s="5" t="s">
        <v>3566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392"/>
        <v>1737482679.68</v>
      </c>
      <c r="AF1758" s="9">
        <f t="shared" si="393"/>
        <v>1617187993.27</v>
      </c>
      <c r="AG1758" s="9">
        <f t="shared" si="394"/>
        <v>122076387.72</v>
      </c>
      <c r="AH1758" s="9">
        <f t="shared" si="395"/>
        <v>121354368.65</v>
      </c>
      <c r="AI1758" s="9">
        <f t="shared" si="396"/>
        <v>101097055.12</v>
      </c>
      <c r="AJ1758" s="12" t="e">
        <f>#REF!-A1758</f>
        <v>#REF!</v>
      </c>
      <c r="AK1758" s="16"/>
      <c r="AL1758" s="9">
        <f t="shared" si="386"/>
        <v>151673048.76</v>
      </c>
      <c r="AM1758" s="16"/>
      <c r="AN1758" s="16"/>
      <c r="AO1758" s="16"/>
      <c r="AP1758" s="16"/>
      <c r="AQ1758" s="12" t="e">
        <f>#REF!+#REF!+#REF!</f>
        <v>#REF!</v>
      </c>
      <c r="AR1758" s="12">
        <f t="shared" si="383"/>
        <v>-426084.28</v>
      </c>
      <c r="AS1758" s="12" t="e">
        <f>#REF!-AU1758+#REF!+#REF!</f>
        <v>#REF!</v>
      </c>
      <c r="AT1758" s="12" t="e">
        <f>AS1758-VLOOKUP(A1758,[1]选股结果!$A$2:$BJ$3005,48,FALSE)*0.08</f>
        <v>#REF!</v>
      </c>
      <c r="AU1758" s="12">
        <f t="shared" si="387"/>
        <v>20257313.53</v>
      </c>
      <c r="AV1758" s="12" t="e">
        <f>#REF!+S1758+H1758</f>
        <v>#REF!</v>
      </c>
      <c r="AW1758" s="12" t="e">
        <f t="shared" si="388"/>
        <v>#REF!</v>
      </c>
      <c r="AX1758" s="12" t="e">
        <f t="shared" si="389"/>
        <v>#REF!</v>
      </c>
      <c r="AY1758" s="12" t="e">
        <f t="shared" si="390"/>
        <v>#REF!</v>
      </c>
      <c r="AZ1758" s="12">
        <f t="shared" si="384"/>
        <v>-1760284761.8</v>
      </c>
      <c r="BA1758" s="12">
        <f t="shared" si="385"/>
        <v>122076387.72</v>
      </c>
      <c r="BB1758" s="12" t="e">
        <f t="shared" si="391"/>
        <v>#REF!</v>
      </c>
    </row>
    <row r="1759" spans="1:54">
      <c r="A1759" s="5" t="s">
        <v>3567</v>
      </c>
      <c r="B1759" s="5" t="s">
        <v>3568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392"/>
        <v>1731186157.46</v>
      </c>
      <c r="AF1759" s="9">
        <f t="shared" si="393"/>
        <v>1678885095.68</v>
      </c>
      <c r="AG1759" s="9">
        <f t="shared" si="394"/>
        <v>58414452.4800002</v>
      </c>
      <c r="AH1759" s="9">
        <f t="shared" si="395"/>
        <v>58293532.7300002</v>
      </c>
      <c r="AI1759" s="9">
        <f t="shared" si="396"/>
        <v>53117207.7600002</v>
      </c>
      <c r="AJ1759" s="12" t="e">
        <f>#REF!-A1759</f>
        <v>#REF!</v>
      </c>
      <c r="AK1759" s="16"/>
      <c r="AL1759" s="9">
        <f t="shared" si="386"/>
        <v>179820472.58</v>
      </c>
      <c r="AM1759" s="16"/>
      <c r="AN1759" s="16"/>
      <c r="AO1759" s="16"/>
      <c r="AP1759" s="16"/>
      <c r="AQ1759" s="12" t="e">
        <f>#REF!+#REF!+#REF!</f>
        <v>#REF!</v>
      </c>
      <c r="AR1759" s="12">
        <f t="shared" si="383"/>
        <v>-575463.93</v>
      </c>
      <c r="AS1759" s="12" t="e">
        <f>#REF!-AU1759+#REF!+#REF!</f>
        <v>#REF!</v>
      </c>
      <c r="AT1759" s="12" t="e">
        <f>AS1759-VLOOKUP(A1759,[1]选股结果!$A$2:$BJ$3005,48,FALSE)*0.08</f>
        <v>#REF!</v>
      </c>
      <c r="AU1759" s="12">
        <f t="shared" si="387"/>
        <v>5176324.97</v>
      </c>
      <c r="AV1759" s="12" t="e">
        <f>#REF!+S1759+H1759</f>
        <v>#REF!</v>
      </c>
      <c r="AW1759" s="12" t="e">
        <f t="shared" si="388"/>
        <v>#REF!</v>
      </c>
      <c r="AX1759" s="12" t="e">
        <f t="shared" si="389"/>
        <v>#REF!</v>
      </c>
      <c r="AY1759" s="12" t="e">
        <f t="shared" si="390"/>
        <v>#REF!</v>
      </c>
      <c r="AZ1759" s="12">
        <f t="shared" si="384"/>
        <v>-1744156908.3</v>
      </c>
      <c r="BA1759" s="12">
        <f t="shared" si="385"/>
        <v>58414452.4800002</v>
      </c>
      <c r="BB1759" s="12" t="e">
        <f t="shared" si="391"/>
        <v>#REF!</v>
      </c>
    </row>
    <row r="1760" spans="1:54">
      <c r="A1760" s="5" t="s">
        <v>3569</v>
      </c>
      <c r="B1760" s="5" t="s">
        <v>3570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392"/>
        <v>1730022307.79</v>
      </c>
      <c r="AF1760" s="9">
        <f t="shared" si="393"/>
        <v>1391467706.01</v>
      </c>
      <c r="AG1760" s="9">
        <f t="shared" si="394"/>
        <v>367346818.94</v>
      </c>
      <c r="AH1760" s="9">
        <f t="shared" si="395"/>
        <v>369318517.45</v>
      </c>
      <c r="AI1760" s="9">
        <f t="shared" si="396"/>
        <v>332701720.71</v>
      </c>
      <c r="AJ1760" s="12" t="e">
        <f>#REF!-A1760</f>
        <v>#REF!</v>
      </c>
      <c r="AK1760" s="16"/>
      <c r="AL1760" s="9">
        <f t="shared" si="386"/>
        <v>74866170.54</v>
      </c>
      <c r="AM1760" s="16"/>
      <c r="AN1760" s="16"/>
      <c r="AO1760" s="16"/>
      <c r="AP1760" s="16"/>
      <c r="AQ1760" s="12" t="e">
        <f>#REF!+#REF!+#REF!</f>
        <v>#REF!</v>
      </c>
      <c r="AR1760" s="12">
        <f t="shared" si="383"/>
        <v>-2202340.45</v>
      </c>
      <c r="AS1760" s="12" t="e">
        <f>#REF!-AU1760+#REF!+#REF!</f>
        <v>#REF!</v>
      </c>
      <c r="AT1760" s="12" t="e">
        <f>AS1760-VLOOKUP(A1760,[1]选股结果!$A$2:$BJ$3005,48,FALSE)*0.08</f>
        <v>#REF!</v>
      </c>
      <c r="AU1760" s="12">
        <f t="shared" si="387"/>
        <v>36616796.74</v>
      </c>
      <c r="AV1760" s="12" t="e">
        <f>#REF!+S1760+H1760</f>
        <v>#REF!</v>
      </c>
      <c r="AW1760" s="12" t="e">
        <f t="shared" si="388"/>
        <v>#REF!</v>
      </c>
      <c r="AX1760" s="12" t="e">
        <f t="shared" si="389"/>
        <v>#REF!</v>
      </c>
      <c r="AY1760" s="12" t="e">
        <f t="shared" si="390"/>
        <v>#REF!</v>
      </c>
      <c r="AZ1760" s="12">
        <f t="shared" si="384"/>
        <v>-1779001375.47</v>
      </c>
      <c r="BA1760" s="12">
        <f t="shared" si="385"/>
        <v>367346818.94</v>
      </c>
      <c r="BB1760" s="12" t="e">
        <f t="shared" si="391"/>
        <v>#REF!</v>
      </c>
    </row>
    <row r="1761" spans="1:54">
      <c r="A1761" s="5" t="s">
        <v>3571</v>
      </c>
      <c r="B1761" s="5" t="s">
        <v>3572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392"/>
        <v>1728341429.93</v>
      </c>
      <c r="AF1761" s="9">
        <f t="shared" si="393"/>
        <v>1680455052.97</v>
      </c>
      <c r="AG1761" s="9">
        <f t="shared" si="394"/>
        <v>58256633.2799998</v>
      </c>
      <c r="AH1761" s="9">
        <f t="shared" si="395"/>
        <v>59165469.5899998</v>
      </c>
      <c r="AI1761" s="9">
        <f t="shared" si="396"/>
        <v>48588171.6499998</v>
      </c>
      <c r="AJ1761" s="12" t="e">
        <f>#REF!-A1761</f>
        <v>#REF!</v>
      </c>
      <c r="AK1761" s="16"/>
      <c r="AL1761" s="9">
        <f t="shared" si="386"/>
        <v>152189627.01</v>
      </c>
      <c r="AM1761" s="16"/>
      <c r="AN1761" s="16"/>
      <c r="AO1761" s="16"/>
      <c r="AP1761" s="16"/>
      <c r="AQ1761" s="12" t="e">
        <f>#REF!+#REF!+#REF!</f>
        <v>#REF!</v>
      </c>
      <c r="AR1761" s="12">
        <f t="shared" si="383"/>
        <v>-2149957.39</v>
      </c>
      <c r="AS1761" s="12" t="e">
        <f>#REF!-AU1761+#REF!+#REF!</f>
        <v>#REF!</v>
      </c>
      <c r="AT1761" s="12" t="e">
        <f>AS1761-VLOOKUP(A1761,[1]选股结果!$A$2:$BJ$3005,48,FALSE)*0.08</f>
        <v>#REF!</v>
      </c>
      <c r="AU1761" s="12">
        <f t="shared" si="387"/>
        <v>10577297.94</v>
      </c>
      <c r="AV1761" s="12" t="e">
        <f>#REF!+S1761+H1761</f>
        <v>#REF!</v>
      </c>
      <c r="AW1761" s="12" t="e">
        <f t="shared" si="388"/>
        <v>#REF!</v>
      </c>
      <c r="AX1761" s="12" t="e">
        <f t="shared" si="389"/>
        <v>#REF!</v>
      </c>
      <c r="AY1761" s="12" t="e">
        <f t="shared" si="390"/>
        <v>#REF!</v>
      </c>
      <c r="AZ1761" s="12">
        <f t="shared" si="384"/>
        <v>-1731396564.94</v>
      </c>
      <c r="BA1761" s="12">
        <f t="shared" si="385"/>
        <v>58256633.2799998</v>
      </c>
      <c r="BB1761" s="12" t="e">
        <f t="shared" si="391"/>
        <v>#REF!</v>
      </c>
    </row>
    <row r="1762" spans="1:54">
      <c r="A1762" s="5" t="s">
        <v>3573</v>
      </c>
      <c r="B1762" s="5" t="s">
        <v>3574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392"/>
        <v>1726079600.03</v>
      </c>
      <c r="AF1762" s="9">
        <f t="shared" si="393"/>
        <v>1643424946.24</v>
      </c>
      <c r="AG1762" s="9">
        <f t="shared" si="394"/>
        <v>80578894.8800002</v>
      </c>
      <c r="AH1762" s="9">
        <f t="shared" si="395"/>
        <v>74871676.6400002</v>
      </c>
      <c r="AI1762" s="9">
        <f t="shared" si="396"/>
        <v>62459411.9200002</v>
      </c>
      <c r="AJ1762" s="12" t="e">
        <f>#REF!-A1762</f>
        <v>#REF!</v>
      </c>
      <c r="AK1762" s="16"/>
      <c r="AL1762" s="9">
        <f t="shared" si="386"/>
        <v>486808412.73</v>
      </c>
      <c r="AM1762" s="16"/>
      <c r="AN1762" s="16"/>
      <c r="AO1762" s="16"/>
      <c r="AP1762" s="16"/>
      <c r="AQ1762" s="12" t="e">
        <f>#REF!+#REF!+#REF!</f>
        <v>#REF!</v>
      </c>
      <c r="AR1762" s="12">
        <f t="shared" si="383"/>
        <v>-2023309.84</v>
      </c>
      <c r="AS1762" s="12" t="e">
        <f>#REF!-AU1762+#REF!+#REF!</f>
        <v>#REF!</v>
      </c>
      <c r="AT1762" s="12" t="e">
        <f>AS1762-VLOOKUP(A1762,[1]选股结果!$A$2:$BJ$3005,48,FALSE)*0.08</f>
        <v>#REF!</v>
      </c>
      <c r="AU1762" s="12">
        <f t="shared" si="387"/>
        <v>12412264.72</v>
      </c>
      <c r="AV1762" s="12" t="e">
        <f>#REF!+S1762+H1762</f>
        <v>#REF!</v>
      </c>
      <c r="AW1762" s="12" t="e">
        <f t="shared" si="388"/>
        <v>#REF!</v>
      </c>
      <c r="AX1762" s="12" t="e">
        <f t="shared" si="389"/>
        <v>#REF!</v>
      </c>
      <c r="AY1762" s="12" t="e">
        <f t="shared" si="390"/>
        <v>#REF!</v>
      </c>
      <c r="AZ1762" s="12">
        <f t="shared" si="384"/>
        <v>-1747935792.14</v>
      </c>
      <c r="BA1762" s="12">
        <f t="shared" si="385"/>
        <v>80578894.8800002</v>
      </c>
      <c r="BB1762" s="12" t="e">
        <f t="shared" si="391"/>
        <v>#REF!</v>
      </c>
    </row>
    <row r="1763" spans="1:54">
      <c r="A1763" s="5" t="s">
        <v>3575</v>
      </c>
      <c r="B1763" s="5" t="s">
        <v>3576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392"/>
        <v>1725732848.55</v>
      </c>
      <c r="AF1763" s="9">
        <f t="shared" si="393"/>
        <v>1064159805.01</v>
      </c>
      <c r="AG1763" s="9">
        <f t="shared" si="394"/>
        <v>743262106.92</v>
      </c>
      <c r="AH1763" s="9">
        <f t="shared" si="395"/>
        <v>747239838.5</v>
      </c>
      <c r="AI1763" s="9">
        <f t="shared" si="396"/>
        <v>554951779.27</v>
      </c>
      <c r="AJ1763" s="12" t="e">
        <f>#REF!-A1763</f>
        <v>#REF!</v>
      </c>
      <c r="AK1763" s="16"/>
      <c r="AL1763" s="9">
        <f t="shared" si="386"/>
        <v>187685920.41</v>
      </c>
      <c r="AM1763" s="16"/>
      <c r="AN1763" s="16"/>
      <c r="AO1763" s="16"/>
      <c r="AP1763" s="16"/>
      <c r="AQ1763" s="12" t="e">
        <f>#REF!+#REF!+#REF!</f>
        <v>#REF!</v>
      </c>
      <c r="AR1763" s="12">
        <f t="shared" si="383"/>
        <v>-4724392.8</v>
      </c>
      <c r="AS1763" s="12" t="e">
        <f>#REF!-AU1763+#REF!+#REF!</f>
        <v>#REF!</v>
      </c>
      <c r="AT1763" s="12" t="e">
        <f>AS1763-VLOOKUP(A1763,[1]选股结果!$A$2:$BJ$3005,48,FALSE)*0.08</f>
        <v>#REF!</v>
      </c>
      <c r="AU1763" s="12">
        <f t="shared" si="387"/>
        <v>192288059.23</v>
      </c>
      <c r="AV1763" s="12" t="e">
        <f>#REF!+S1763+H1763</f>
        <v>#REF!</v>
      </c>
      <c r="AW1763" s="12" t="e">
        <f t="shared" si="388"/>
        <v>#REF!</v>
      </c>
      <c r="AX1763" s="12" t="e">
        <f t="shared" si="389"/>
        <v>#REF!</v>
      </c>
      <c r="AY1763" s="12" t="e">
        <f t="shared" si="390"/>
        <v>#REF!</v>
      </c>
      <c r="AZ1763" s="12">
        <f t="shared" si="384"/>
        <v>-1984744420.63</v>
      </c>
      <c r="BA1763" s="12">
        <f t="shared" si="385"/>
        <v>743262106.92</v>
      </c>
      <c r="BB1763" s="12" t="e">
        <f t="shared" si="391"/>
        <v>#REF!</v>
      </c>
    </row>
    <row r="1764" spans="1:54">
      <c r="A1764" s="5" t="s">
        <v>3577</v>
      </c>
      <c r="B1764" s="5" t="s">
        <v>3578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392"/>
        <v>1724681791.23</v>
      </c>
      <c r="AF1764" s="9">
        <f t="shared" si="393"/>
        <v>1610861105.98</v>
      </c>
      <c r="AG1764" s="9">
        <f t="shared" si="394"/>
        <v>118362933.87</v>
      </c>
      <c r="AH1764" s="9">
        <f t="shared" si="395"/>
        <v>118712896.36</v>
      </c>
      <c r="AI1764" s="9">
        <f t="shared" si="396"/>
        <v>108897920.01</v>
      </c>
      <c r="AJ1764" s="12" t="e">
        <f>#REF!-A1764</f>
        <v>#REF!</v>
      </c>
      <c r="AK1764" s="16"/>
      <c r="AL1764" s="9">
        <f t="shared" si="386"/>
        <v>136115679.83</v>
      </c>
      <c r="AM1764" s="16"/>
      <c r="AN1764" s="16"/>
      <c r="AO1764" s="16"/>
      <c r="AP1764" s="16"/>
      <c r="AQ1764" s="12" t="e">
        <f>#REF!+#REF!+#REF!</f>
        <v>#REF!</v>
      </c>
      <c r="AR1764" s="12">
        <f t="shared" si="383"/>
        <v>-359105.37</v>
      </c>
      <c r="AS1764" s="12" t="e">
        <f>#REF!-AU1764+#REF!+#REF!</f>
        <v>#REF!</v>
      </c>
      <c r="AT1764" s="12" t="e">
        <f>AS1764-VLOOKUP(A1764,[1]选股结果!$A$2:$BJ$3005,48,FALSE)*0.08</f>
        <v>#REF!</v>
      </c>
      <c r="AU1764" s="12">
        <f t="shared" si="387"/>
        <v>9814976.34999999</v>
      </c>
      <c r="AV1764" s="12" t="e">
        <f>#REF!+S1764+H1764</f>
        <v>#REF!</v>
      </c>
      <c r="AW1764" s="12" t="e">
        <f t="shared" si="388"/>
        <v>#REF!</v>
      </c>
      <c r="AX1764" s="12" t="e">
        <f t="shared" si="389"/>
        <v>#REF!</v>
      </c>
      <c r="AY1764" s="12" t="e">
        <f t="shared" si="390"/>
        <v>#REF!</v>
      </c>
      <c r="AZ1764" s="12">
        <f t="shared" si="384"/>
        <v>-1730125843.41</v>
      </c>
      <c r="BA1764" s="12">
        <f t="shared" si="385"/>
        <v>118362933.87</v>
      </c>
      <c r="BB1764" s="12" t="e">
        <f t="shared" si="391"/>
        <v>#REF!</v>
      </c>
    </row>
    <row r="1765" spans="1:54">
      <c r="A1765" s="5" t="s">
        <v>3579</v>
      </c>
      <c r="B1765" s="5" t="s">
        <v>3580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392"/>
        <v>1724521587.49</v>
      </c>
      <c r="AF1765" s="9">
        <f t="shared" si="393"/>
        <v>1499555521.42</v>
      </c>
      <c r="AG1765" s="9">
        <f t="shared" si="394"/>
        <v>1228045095.51</v>
      </c>
      <c r="AH1765" s="9">
        <f t="shared" si="395"/>
        <v>1228133554.42</v>
      </c>
      <c r="AI1765" s="9">
        <f t="shared" si="396"/>
        <v>1153098265.82</v>
      </c>
      <c r="AJ1765" s="12" t="e">
        <f>#REF!-A1765</f>
        <v>#REF!</v>
      </c>
      <c r="AK1765" s="16"/>
      <c r="AL1765" s="9">
        <f t="shared" si="386"/>
        <v>183360933.75</v>
      </c>
      <c r="AM1765" s="16"/>
      <c r="AN1765" s="16"/>
      <c r="AO1765" s="16"/>
      <c r="AP1765" s="16"/>
      <c r="AQ1765" s="12" t="e">
        <f>#REF!+#REF!+#REF!</f>
        <v>#REF!</v>
      </c>
      <c r="AR1765" s="12">
        <f t="shared" si="383"/>
        <v>-3376245.17</v>
      </c>
      <c r="AS1765" s="12" t="e">
        <f>#REF!-AU1765+#REF!+#REF!</f>
        <v>#REF!</v>
      </c>
      <c r="AT1765" s="12" t="e">
        <f>AS1765-VLOOKUP(A1765,[1]选股结果!$A$2:$BJ$3005,48,FALSE)*0.08</f>
        <v>#REF!</v>
      </c>
      <c r="AU1765" s="12">
        <f t="shared" si="387"/>
        <v>75035288.6000001</v>
      </c>
      <c r="AV1765" s="12" t="e">
        <f>#REF!+S1765+H1765</f>
        <v>#REF!</v>
      </c>
      <c r="AW1765" s="12" t="e">
        <f t="shared" si="388"/>
        <v>#REF!</v>
      </c>
      <c r="AX1765" s="12" t="e">
        <f t="shared" si="389"/>
        <v>#REF!</v>
      </c>
      <c r="AY1765" s="12" t="e">
        <f t="shared" si="390"/>
        <v>#REF!</v>
      </c>
      <c r="AZ1765" s="12">
        <f t="shared" si="384"/>
        <v>-1910457872.61</v>
      </c>
      <c r="BA1765" s="12">
        <f t="shared" si="385"/>
        <v>1228045095.51</v>
      </c>
      <c r="BB1765" s="12" t="e">
        <f t="shared" si="391"/>
        <v>#REF!</v>
      </c>
    </row>
    <row r="1766" spans="1:54">
      <c r="A1766" s="5" t="s">
        <v>3581</v>
      </c>
      <c r="B1766" s="5" t="s">
        <v>3582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392"/>
        <v>1724318178.49</v>
      </c>
      <c r="AF1766" s="9">
        <f t="shared" si="393"/>
        <v>1631584668.2</v>
      </c>
      <c r="AG1766" s="9">
        <f t="shared" si="394"/>
        <v>100833139.56</v>
      </c>
      <c r="AH1766" s="9">
        <f t="shared" si="395"/>
        <v>98380847.24</v>
      </c>
      <c r="AI1766" s="9">
        <f t="shared" si="396"/>
        <v>84621263.06</v>
      </c>
      <c r="AJ1766" s="12" t="e">
        <f>#REF!-A1766</f>
        <v>#REF!</v>
      </c>
      <c r="AK1766" s="16"/>
      <c r="AL1766" s="9">
        <f t="shared" si="386"/>
        <v>371326718.96</v>
      </c>
      <c r="AM1766" s="16"/>
      <c r="AN1766" s="16"/>
      <c r="AO1766" s="16"/>
      <c r="AP1766" s="16"/>
      <c r="AQ1766" s="12" t="e">
        <f>#REF!+#REF!+#REF!</f>
        <v>#REF!</v>
      </c>
      <c r="AR1766" s="12">
        <f t="shared" si="383"/>
        <v>-1354127.59</v>
      </c>
      <c r="AS1766" s="12" t="e">
        <f>#REF!-AU1766+#REF!+#REF!</f>
        <v>#REF!</v>
      </c>
      <c r="AT1766" s="12" t="e">
        <f>AS1766-VLOOKUP(A1766,[1]选股结果!$A$2:$BJ$3005,48,FALSE)*0.08</f>
        <v>#REF!</v>
      </c>
      <c r="AU1766" s="12">
        <f t="shared" si="387"/>
        <v>13759584.18</v>
      </c>
      <c r="AV1766" s="12" t="e">
        <f>#REF!+S1766+H1766</f>
        <v>#REF!</v>
      </c>
      <c r="AW1766" s="12" t="e">
        <f t="shared" si="388"/>
        <v>#REF!</v>
      </c>
      <c r="AX1766" s="12" t="e">
        <f t="shared" si="389"/>
        <v>#REF!</v>
      </c>
      <c r="AY1766" s="12" t="e">
        <f t="shared" si="390"/>
        <v>#REF!</v>
      </c>
      <c r="AZ1766" s="12">
        <f t="shared" si="384"/>
        <v>-1705806868.05</v>
      </c>
      <c r="BA1766" s="12">
        <f t="shared" si="385"/>
        <v>100833139.56</v>
      </c>
      <c r="BB1766" s="12" t="e">
        <f t="shared" si="391"/>
        <v>#REF!</v>
      </c>
    </row>
    <row r="1767" spans="1:54">
      <c r="A1767" s="5" t="s">
        <v>3583</v>
      </c>
      <c r="B1767" s="5" t="s">
        <v>3584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392"/>
        <v>1720608020.19</v>
      </c>
      <c r="AF1767" s="9">
        <f t="shared" si="393"/>
        <v>1530510372.74</v>
      </c>
      <c r="AG1767" s="9">
        <f t="shared" si="394"/>
        <v>190209248.28</v>
      </c>
      <c r="AH1767" s="9">
        <f t="shared" si="395"/>
        <v>201055414.28</v>
      </c>
      <c r="AI1767" s="9">
        <f t="shared" si="396"/>
        <v>174627981.55</v>
      </c>
      <c r="AJ1767" s="12" t="e">
        <f>#REF!-A1767</f>
        <v>#REF!</v>
      </c>
      <c r="AK1767" s="16"/>
      <c r="AL1767" s="9">
        <f t="shared" si="386"/>
        <v>136131306.43</v>
      </c>
      <c r="AM1767" s="16"/>
      <c r="AN1767" s="16"/>
      <c r="AO1767" s="16"/>
      <c r="AP1767" s="16"/>
      <c r="AQ1767" s="12" t="e">
        <f>#REF!+#REF!+#REF!</f>
        <v>#REF!</v>
      </c>
      <c r="AR1767" s="12">
        <f t="shared" si="383"/>
        <v>-15166</v>
      </c>
      <c r="AS1767" s="12" t="e">
        <f>#REF!-AU1767+#REF!+#REF!</f>
        <v>#REF!</v>
      </c>
      <c r="AT1767" s="12" t="e">
        <f>AS1767-VLOOKUP(A1767,[1]选股结果!$A$2:$BJ$3005,48,FALSE)*0.08</f>
        <v>#REF!</v>
      </c>
      <c r="AU1767" s="12">
        <f t="shared" si="387"/>
        <v>26427432.73</v>
      </c>
      <c r="AV1767" s="12" t="e">
        <f>#REF!+S1767+H1767</f>
        <v>#REF!</v>
      </c>
      <c r="AW1767" s="12" t="e">
        <f t="shared" si="388"/>
        <v>#REF!</v>
      </c>
      <c r="AX1767" s="12" t="e">
        <f t="shared" si="389"/>
        <v>#REF!</v>
      </c>
      <c r="AY1767" s="12" t="e">
        <f t="shared" si="390"/>
        <v>#REF!</v>
      </c>
      <c r="AZ1767" s="12">
        <f t="shared" si="384"/>
        <v>-1719894187.69</v>
      </c>
      <c r="BA1767" s="12">
        <f t="shared" si="385"/>
        <v>190209248.28</v>
      </c>
      <c r="BB1767" s="12" t="e">
        <f t="shared" si="391"/>
        <v>#REF!</v>
      </c>
    </row>
    <row r="1768" spans="1:54">
      <c r="A1768" s="5" t="s">
        <v>3585</v>
      </c>
      <c r="B1768" s="5" t="s">
        <v>3586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392"/>
        <v>1719878952.08</v>
      </c>
      <c r="AF1768" s="9">
        <f t="shared" si="393"/>
        <v>1501577168.57</v>
      </c>
      <c r="AG1768" s="9">
        <f t="shared" si="394"/>
        <v>193798716.07</v>
      </c>
      <c r="AH1768" s="9">
        <f t="shared" si="395"/>
        <v>196469650.21</v>
      </c>
      <c r="AI1768" s="9">
        <f t="shared" si="396"/>
        <v>195182303.58</v>
      </c>
      <c r="AJ1768" s="12" t="e">
        <f>#REF!-A1768</f>
        <v>#REF!</v>
      </c>
      <c r="AK1768" s="16"/>
      <c r="AL1768" s="9">
        <f t="shared" si="386"/>
        <v>411272057.95</v>
      </c>
      <c r="AM1768" s="16"/>
      <c r="AN1768" s="16"/>
      <c r="AO1768" s="16"/>
      <c r="AP1768" s="16"/>
      <c r="AQ1768" s="12" t="e">
        <f>#REF!+#REF!+#REF!</f>
        <v>#REF!</v>
      </c>
      <c r="AR1768" s="12">
        <f t="shared" si="383"/>
        <v>-4199034.68</v>
      </c>
      <c r="AS1768" s="12" t="e">
        <f>#REF!-AU1768+#REF!+#REF!</f>
        <v>#REF!</v>
      </c>
      <c r="AT1768" s="12" t="e">
        <f>AS1768-VLOOKUP(A1768,[1]选股结果!$A$2:$BJ$3005,48,FALSE)*0.08</f>
        <v>#REF!</v>
      </c>
      <c r="AU1768" s="12">
        <f t="shared" si="387"/>
        <v>1287346.63</v>
      </c>
      <c r="AV1768" s="12" t="e">
        <f>#REF!+S1768+H1768</f>
        <v>#REF!</v>
      </c>
      <c r="AW1768" s="12" t="e">
        <f t="shared" si="388"/>
        <v>#REF!</v>
      </c>
      <c r="AX1768" s="12" t="e">
        <f t="shared" si="389"/>
        <v>#REF!</v>
      </c>
      <c r="AY1768" s="12" t="e">
        <f t="shared" si="390"/>
        <v>#REF!</v>
      </c>
      <c r="AZ1768" s="12">
        <f t="shared" si="384"/>
        <v>-1719907784.46</v>
      </c>
      <c r="BA1768" s="12">
        <f t="shared" si="385"/>
        <v>193798716.07</v>
      </c>
      <c r="BB1768" s="12" t="e">
        <f t="shared" si="391"/>
        <v>#REF!</v>
      </c>
    </row>
    <row r="1769" spans="1:54">
      <c r="A1769" s="5" t="s">
        <v>3587</v>
      </c>
      <c r="B1769" s="5" t="s">
        <v>3588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392"/>
        <v>1719625825.04</v>
      </c>
      <c r="AF1769" s="9">
        <f t="shared" si="393"/>
        <v>1642125339.77</v>
      </c>
      <c r="AG1769" s="9">
        <f t="shared" si="394"/>
        <v>65154020.6900002</v>
      </c>
      <c r="AH1769" s="9">
        <f t="shared" si="395"/>
        <v>64493688.7000002</v>
      </c>
      <c r="AI1769" s="9">
        <f t="shared" si="396"/>
        <v>56047250.8900002</v>
      </c>
      <c r="AJ1769" s="12" t="e">
        <f>#REF!-A1769</f>
        <v>#REF!</v>
      </c>
      <c r="AK1769" s="16"/>
      <c r="AL1769" s="9">
        <f t="shared" si="386"/>
        <v>98016836.69</v>
      </c>
      <c r="AM1769" s="16"/>
      <c r="AN1769" s="16"/>
      <c r="AO1769" s="16"/>
      <c r="AP1769" s="16"/>
      <c r="AQ1769" s="12" t="e">
        <f>#REF!+#REF!+#REF!</f>
        <v>#REF!</v>
      </c>
      <c r="AR1769" s="12">
        <f t="shared" si="383"/>
        <v>-2136782.72</v>
      </c>
      <c r="AS1769" s="12" t="e">
        <f>#REF!-AU1769+#REF!+#REF!</f>
        <v>#REF!</v>
      </c>
      <c r="AT1769" s="12" t="e">
        <f>AS1769-VLOOKUP(A1769,[1]选股结果!$A$2:$BJ$3005,48,FALSE)*0.08</f>
        <v>#REF!</v>
      </c>
      <c r="AU1769" s="12">
        <f t="shared" si="387"/>
        <v>8446437.80999999</v>
      </c>
      <c r="AV1769" s="12" t="e">
        <f>#REF!+S1769+H1769</f>
        <v>#REF!</v>
      </c>
      <c r="AW1769" s="12" t="e">
        <f t="shared" si="388"/>
        <v>#REF!</v>
      </c>
      <c r="AX1769" s="12" t="e">
        <f t="shared" si="389"/>
        <v>#REF!</v>
      </c>
      <c r="AY1769" s="12" t="e">
        <f t="shared" si="390"/>
        <v>#REF!</v>
      </c>
      <c r="AZ1769" s="12">
        <f t="shared" si="384"/>
        <v>-1759851022.92</v>
      </c>
      <c r="BA1769" s="12">
        <f t="shared" si="385"/>
        <v>65154020.6900002</v>
      </c>
      <c r="BB1769" s="12" t="e">
        <f t="shared" si="391"/>
        <v>#REF!</v>
      </c>
    </row>
    <row r="1770" spans="1:54">
      <c r="A1770" s="5" t="s">
        <v>3589</v>
      </c>
      <c r="B1770" s="5" t="s">
        <v>3590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392"/>
        <v>1719348309.17</v>
      </c>
      <c r="AF1770" s="9">
        <f t="shared" si="393"/>
        <v>1619096166.2</v>
      </c>
      <c r="AG1770" s="9">
        <f t="shared" si="394"/>
        <v>76447155.92</v>
      </c>
      <c r="AH1770" s="9">
        <f t="shared" si="395"/>
        <v>75179975.1</v>
      </c>
      <c r="AI1770" s="9">
        <f t="shared" si="396"/>
        <v>71882023.03</v>
      </c>
      <c r="AJ1770" s="12" t="e">
        <f>#REF!-A1770</f>
        <v>#REF!</v>
      </c>
      <c r="AK1770" s="16"/>
      <c r="AL1770" s="9">
        <f t="shared" si="386"/>
        <v>165934628.97</v>
      </c>
      <c r="AM1770" s="16"/>
      <c r="AN1770" s="16"/>
      <c r="AO1770" s="16"/>
      <c r="AP1770" s="16"/>
      <c r="AQ1770" s="12" t="e">
        <f>#REF!+#REF!+#REF!</f>
        <v>#REF!</v>
      </c>
      <c r="AR1770" s="12">
        <f t="shared" si="383"/>
        <v>-1805067.05</v>
      </c>
      <c r="AS1770" s="12" t="e">
        <f>#REF!-AU1770+#REF!+#REF!</f>
        <v>#REF!</v>
      </c>
      <c r="AT1770" s="12" t="e">
        <f>AS1770-VLOOKUP(A1770,[1]选股结果!$A$2:$BJ$3005,48,FALSE)*0.08</f>
        <v>#REF!</v>
      </c>
      <c r="AU1770" s="12">
        <f t="shared" si="387"/>
        <v>3297952.06999999</v>
      </c>
      <c r="AV1770" s="12" t="e">
        <f>#REF!+S1770+H1770</f>
        <v>#REF!</v>
      </c>
      <c r="AW1770" s="12" t="e">
        <f t="shared" si="388"/>
        <v>#REF!</v>
      </c>
      <c r="AX1770" s="12" t="e">
        <f t="shared" si="389"/>
        <v>#REF!</v>
      </c>
      <c r="AY1770" s="12" t="e">
        <f t="shared" si="390"/>
        <v>#REF!</v>
      </c>
      <c r="AZ1770" s="12">
        <f t="shared" si="384"/>
        <v>-1627685148.42</v>
      </c>
      <c r="BA1770" s="12">
        <f t="shared" si="385"/>
        <v>76447155.92</v>
      </c>
      <c r="BB1770" s="12" t="e">
        <f t="shared" si="391"/>
        <v>#REF!</v>
      </c>
    </row>
    <row r="1771" spans="1:54">
      <c r="A1771" s="5" t="s">
        <v>3591</v>
      </c>
      <c r="B1771" s="5" t="s">
        <v>3592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392"/>
        <v>1717570227.8</v>
      </c>
      <c r="AF1771" s="9">
        <f t="shared" si="393"/>
        <v>1379897423</v>
      </c>
      <c r="AG1771" s="9">
        <f t="shared" si="394"/>
        <v>371485554.34</v>
      </c>
      <c r="AH1771" s="9">
        <f t="shared" si="395"/>
        <v>371555604.81</v>
      </c>
      <c r="AI1771" s="9">
        <f t="shared" si="396"/>
        <v>321631317.74</v>
      </c>
      <c r="AJ1771" s="12" t="e">
        <f>#REF!-A1771</f>
        <v>#REF!</v>
      </c>
      <c r="AK1771" s="16"/>
      <c r="AL1771" s="9">
        <f t="shared" si="386"/>
        <v>311337954.66</v>
      </c>
      <c r="AM1771" s="16"/>
      <c r="AN1771" s="16"/>
      <c r="AO1771" s="16"/>
      <c r="AP1771" s="16"/>
      <c r="AQ1771" s="12" t="e">
        <f>#REF!+#REF!+#REF!</f>
        <v>#REF!</v>
      </c>
      <c r="AR1771" s="12">
        <f t="shared" si="383"/>
        <v>-136748.79</v>
      </c>
      <c r="AS1771" s="12" t="e">
        <f>#REF!-AU1771+#REF!+#REF!</f>
        <v>#REF!</v>
      </c>
      <c r="AT1771" s="12" t="e">
        <f>AS1771-VLOOKUP(A1771,[1]选股结果!$A$2:$BJ$3005,48,FALSE)*0.08</f>
        <v>#REF!</v>
      </c>
      <c r="AU1771" s="12">
        <f t="shared" si="387"/>
        <v>49924287.07</v>
      </c>
      <c r="AV1771" s="12" t="e">
        <f>#REF!+S1771+H1771</f>
        <v>#REF!</v>
      </c>
      <c r="AW1771" s="12" t="e">
        <f t="shared" si="388"/>
        <v>#REF!</v>
      </c>
      <c r="AX1771" s="12" t="e">
        <f t="shared" si="389"/>
        <v>#REF!</v>
      </c>
      <c r="AY1771" s="12" t="e">
        <f t="shared" si="390"/>
        <v>#REF!</v>
      </c>
      <c r="AZ1771" s="12">
        <f t="shared" si="384"/>
        <v>-1777902934.94</v>
      </c>
      <c r="BA1771" s="12">
        <f t="shared" si="385"/>
        <v>371485554.34</v>
      </c>
      <c r="BB1771" s="12" t="e">
        <f t="shared" si="391"/>
        <v>#REF!</v>
      </c>
    </row>
    <row r="1772" spans="1:54">
      <c r="A1772" s="5" t="s">
        <v>3593</v>
      </c>
      <c r="B1772" s="5" t="s">
        <v>3594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392"/>
        <v>1716415629.24</v>
      </c>
      <c r="AF1772" s="9">
        <f t="shared" si="393"/>
        <v>1505416869.44</v>
      </c>
      <c r="AG1772" s="9">
        <f t="shared" si="394"/>
        <v>227080636.07</v>
      </c>
      <c r="AH1772" s="9">
        <f t="shared" si="395"/>
        <v>226354333.38</v>
      </c>
      <c r="AI1772" s="9">
        <f t="shared" si="396"/>
        <v>205719576.47</v>
      </c>
      <c r="AJ1772" s="12" t="e">
        <f>#REF!-A1772</f>
        <v>#REF!</v>
      </c>
      <c r="AK1772" s="16"/>
      <c r="AL1772" s="9">
        <f t="shared" si="386"/>
        <v>200418444.53</v>
      </c>
      <c r="AM1772" s="16"/>
      <c r="AN1772" s="16"/>
      <c r="AO1772" s="16"/>
      <c r="AP1772" s="16"/>
      <c r="AQ1772" s="12" t="e">
        <f>#REF!+#REF!+#REF!</f>
        <v>#REF!</v>
      </c>
      <c r="AR1772" s="12">
        <f t="shared" si="383"/>
        <v>-97272.41</v>
      </c>
      <c r="AS1772" s="12" t="e">
        <f>#REF!-AU1772+#REF!+#REF!</f>
        <v>#REF!</v>
      </c>
      <c r="AT1772" s="12" t="e">
        <f>AS1772-VLOOKUP(A1772,[1]选股结果!$A$2:$BJ$3005,48,FALSE)*0.08</f>
        <v>#REF!</v>
      </c>
      <c r="AU1772" s="12">
        <f t="shared" si="387"/>
        <v>20634756.91</v>
      </c>
      <c r="AV1772" s="12" t="e">
        <f>#REF!+S1772+H1772</f>
        <v>#REF!</v>
      </c>
      <c r="AW1772" s="12" t="e">
        <f t="shared" si="388"/>
        <v>#REF!</v>
      </c>
      <c r="AX1772" s="12" t="e">
        <f t="shared" si="389"/>
        <v>#REF!</v>
      </c>
      <c r="AY1772" s="12" t="e">
        <f t="shared" si="390"/>
        <v>#REF!</v>
      </c>
      <c r="AZ1772" s="12">
        <f t="shared" si="384"/>
        <v>-1719695590.75</v>
      </c>
      <c r="BA1772" s="12">
        <f t="shared" si="385"/>
        <v>227080636.07</v>
      </c>
      <c r="BB1772" s="12" t="e">
        <f t="shared" si="391"/>
        <v>#REF!</v>
      </c>
    </row>
    <row r="1773" spans="1:54">
      <c r="A1773" s="5" t="s">
        <v>3595</v>
      </c>
      <c r="B1773" s="5" t="s">
        <v>3596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392"/>
        <v>1714477773.35</v>
      </c>
      <c r="AF1773" s="9">
        <f t="shared" si="393"/>
        <v>1410197855.5</v>
      </c>
      <c r="AG1773" s="9">
        <f t="shared" si="394"/>
        <v>317748992.22</v>
      </c>
      <c r="AH1773" s="9">
        <f t="shared" si="395"/>
        <v>318254440.46</v>
      </c>
      <c r="AI1773" s="9">
        <f t="shared" si="396"/>
        <v>269542097.82</v>
      </c>
      <c r="AJ1773" s="12" t="e">
        <f>#REF!-A1773</f>
        <v>#REF!</v>
      </c>
      <c r="AK1773" s="16"/>
      <c r="AL1773" s="9">
        <f t="shared" si="386"/>
        <v>42051995.53</v>
      </c>
      <c r="AM1773" s="16"/>
      <c r="AN1773" s="16"/>
      <c r="AO1773" s="16"/>
      <c r="AP1773" s="16"/>
      <c r="AQ1773" s="12" t="e">
        <f>#REF!+#REF!+#REF!</f>
        <v>#REF!</v>
      </c>
      <c r="AR1773" s="12">
        <f t="shared" si="383"/>
        <v>-541962.07</v>
      </c>
      <c r="AS1773" s="12" t="e">
        <f>#REF!-AU1773+#REF!+#REF!</f>
        <v>#REF!</v>
      </c>
      <c r="AT1773" s="12" t="e">
        <f>AS1773-VLOOKUP(A1773,[1]选股结果!$A$2:$BJ$3005,48,FALSE)*0.08</f>
        <v>#REF!</v>
      </c>
      <c r="AU1773" s="12">
        <f t="shared" si="387"/>
        <v>48712342.64</v>
      </c>
      <c r="AV1773" s="12" t="e">
        <f>#REF!+S1773+H1773</f>
        <v>#REF!</v>
      </c>
      <c r="AW1773" s="12" t="e">
        <f t="shared" si="388"/>
        <v>#REF!</v>
      </c>
      <c r="AX1773" s="12" t="e">
        <f t="shared" si="389"/>
        <v>#REF!</v>
      </c>
      <c r="AY1773" s="12" t="e">
        <f t="shared" si="390"/>
        <v>#REF!</v>
      </c>
      <c r="AZ1773" s="12">
        <f t="shared" si="384"/>
        <v>-1756205707.08</v>
      </c>
      <c r="BA1773" s="12">
        <f t="shared" si="385"/>
        <v>317748992.22</v>
      </c>
      <c r="BB1773" s="12" t="e">
        <f t="shared" si="391"/>
        <v>#REF!</v>
      </c>
    </row>
    <row r="1774" spans="1:54">
      <c r="A1774" s="5" t="s">
        <v>3597</v>
      </c>
      <c r="B1774" s="5" t="s">
        <v>3598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392"/>
        <v>1714189327.07</v>
      </c>
      <c r="AF1774" s="9">
        <f t="shared" si="393"/>
        <v>1585787570.25</v>
      </c>
      <c r="AG1774" s="9">
        <f t="shared" si="394"/>
        <v>283432333.8</v>
      </c>
      <c r="AH1774" s="9">
        <f t="shared" si="395"/>
        <v>283731188.01</v>
      </c>
      <c r="AI1774" s="9">
        <f t="shared" si="396"/>
        <v>250410770.09</v>
      </c>
      <c r="AJ1774" s="12" t="e">
        <f>#REF!-A1774</f>
        <v>#REF!</v>
      </c>
      <c r="AK1774" s="16"/>
      <c r="AL1774" s="9">
        <f t="shared" si="386"/>
        <v>214017751.48</v>
      </c>
      <c r="AM1774" s="16"/>
      <c r="AN1774" s="16"/>
      <c r="AO1774" s="16"/>
      <c r="AP1774" s="16"/>
      <c r="AQ1774" s="12" t="e">
        <f>#REF!+#REF!+#REF!</f>
        <v>#REF!</v>
      </c>
      <c r="AR1774" s="12">
        <f t="shared" si="383"/>
        <v>-528733.54</v>
      </c>
      <c r="AS1774" s="12" t="e">
        <f>#REF!-AU1774+#REF!+#REF!</f>
        <v>#REF!</v>
      </c>
      <c r="AT1774" s="12" t="e">
        <f>AS1774-VLOOKUP(A1774,[1]选股结果!$A$2:$BJ$3005,48,FALSE)*0.08</f>
        <v>#REF!</v>
      </c>
      <c r="AU1774" s="12">
        <f t="shared" si="387"/>
        <v>33320417.92</v>
      </c>
      <c r="AV1774" s="12" t="e">
        <f>#REF!+S1774+H1774</f>
        <v>#REF!</v>
      </c>
      <c r="AW1774" s="12" t="e">
        <f t="shared" si="388"/>
        <v>#REF!</v>
      </c>
      <c r="AX1774" s="12" t="e">
        <f t="shared" si="389"/>
        <v>#REF!</v>
      </c>
      <c r="AY1774" s="12" t="e">
        <f t="shared" si="390"/>
        <v>#REF!</v>
      </c>
      <c r="AZ1774" s="12">
        <f t="shared" si="384"/>
        <v>-1790770899.37</v>
      </c>
      <c r="BA1774" s="12">
        <f t="shared" si="385"/>
        <v>283432333.8</v>
      </c>
      <c r="BB1774" s="12" t="e">
        <f t="shared" si="391"/>
        <v>#REF!</v>
      </c>
    </row>
    <row r="1775" spans="1:54">
      <c r="A1775" s="5" t="s">
        <v>3599</v>
      </c>
      <c r="B1775" s="5" t="s">
        <v>3600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392"/>
        <v>1712927288.87</v>
      </c>
      <c r="AF1775" s="9">
        <f t="shared" si="393"/>
        <v>1702372791.26</v>
      </c>
      <c r="AG1775" s="9">
        <f t="shared" si="394"/>
        <v>14636300.9099999</v>
      </c>
      <c r="AH1775" s="9">
        <f t="shared" si="395"/>
        <v>12636670.8899999</v>
      </c>
      <c r="AI1775" s="9">
        <f t="shared" si="396"/>
        <v>3695310.6899999</v>
      </c>
      <c r="AJ1775" s="12" t="e">
        <f>#REF!-A1775</f>
        <v>#REF!</v>
      </c>
      <c r="AK1775" s="16"/>
      <c r="AL1775" s="9">
        <f t="shared" si="386"/>
        <v>150547926.11</v>
      </c>
      <c r="AM1775" s="16"/>
      <c r="AN1775" s="16"/>
      <c r="AO1775" s="16"/>
      <c r="AP1775" s="16"/>
      <c r="AQ1775" s="12" t="e">
        <f>#REF!+#REF!+#REF!</f>
        <v>#REF!</v>
      </c>
      <c r="AR1775" s="12">
        <f t="shared" si="383"/>
        <v>-3256374.67</v>
      </c>
      <c r="AS1775" s="12" t="e">
        <f>#REF!-AU1775+#REF!+#REF!</f>
        <v>#REF!</v>
      </c>
      <c r="AT1775" s="12" t="e">
        <f>AS1775-VLOOKUP(A1775,[1]选股结果!$A$2:$BJ$3005,48,FALSE)*0.08</f>
        <v>#REF!</v>
      </c>
      <c r="AU1775" s="12">
        <f t="shared" si="387"/>
        <v>8941360.2</v>
      </c>
      <c r="AV1775" s="12" t="e">
        <f>#REF!+S1775+H1775</f>
        <v>#REF!</v>
      </c>
      <c r="AW1775" s="12" t="e">
        <f t="shared" si="388"/>
        <v>#REF!</v>
      </c>
      <c r="AX1775" s="12" t="e">
        <f t="shared" si="389"/>
        <v>#REF!</v>
      </c>
      <c r="AY1775" s="12" t="e">
        <f t="shared" si="390"/>
        <v>#REF!</v>
      </c>
      <c r="AZ1775" s="12">
        <f t="shared" si="384"/>
        <v>-1747797096.01</v>
      </c>
      <c r="BA1775" s="12">
        <f t="shared" si="385"/>
        <v>14636300.9099999</v>
      </c>
      <c r="BB1775" s="12" t="e">
        <f t="shared" si="391"/>
        <v>#REF!</v>
      </c>
    </row>
    <row r="1776" spans="1:54">
      <c r="A1776" s="5" t="s">
        <v>3601</v>
      </c>
      <c r="B1776" s="5" t="s">
        <v>3602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392"/>
        <v>1708862981.72</v>
      </c>
      <c r="AF1776" s="9">
        <f t="shared" si="393"/>
        <v>1675495980.82</v>
      </c>
      <c r="AG1776" s="9">
        <f t="shared" si="394"/>
        <v>177726216.44</v>
      </c>
      <c r="AH1776" s="9">
        <f t="shared" si="395"/>
        <v>177820290.45</v>
      </c>
      <c r="AI1776" s="9">
        <f t="shared" si="396"/>
        <v>131001409.02</v>
      </c>
      <c r="AJ1776" s="12" t="e">
        <f>#REF!-A1776</f>
        <v>#REF!</v>
      </c>
      <c r="AK1776" s="16"/>
      <c r="AL1776" s="9">
        <f t="shared" si="386"/>
        <v>186496405.84</v>
      </c>
      <c r="AM1776" s="16"/>
      <c r="AN1776" s="16"/>
      <c r="AO1776" s="16"/>
      <c r="AP1776" s="16"/>
      <c r="AQ1776" s="12" t="e">
        <f>#REF!+#REF!+#REF!</f>
        <v>#REF!</v>
      </c>
      <c r="AR1776" s="12">
        <f t="shared" si="383"/>
        <v>-900587.38</v>
      </c>
      <c r="AS1776" s="12" t="e">
        <f>#REF!-AU1776+#REF!+#REF!</f>
        <v>#REF!</v>
      </c>
      <c r="AT1776" s="12" t="e">
        <f>AS1776-VLOOKUP(A1776,[1]选股结果!$A$2:$BJ$3005,48,FALSE)*0.08</f>
        <v>#REF!</v>
      </c>
      <c r="AU1776" s="12">
        <f t="shared" si="387"/>
        <v>46818881.43</v>
      </c>
      <c r="AV1776" s="12" t="e">
        <f>#REF!+S1776+H1776</f>
        <v>#REF!</v>
      </c>
      <c r="AW1776" s="12" t="e">
        <f t="shared" si="388"/>
        <v>#REF!</v>
      </c>
      <c r="AX1776" s="12" t="e">
        <f t="shared" si="389"/>
        <v>#REF!</v>
      </c>
      <c r="AY1776" s="12" t="e">
        <f t="shared" si="390"/>
        <v>#REF!</v>
      </c>
      <c r="AZ1776" s="12">
        <f t="shared" si="384"/>
        <v>-1741755723.38</v>
      </c>
      <c r="BA1776" s="12">
        <f t="shared" si="385"/>
        <v>177726216.44</v>
      </c>
      <c r="BB1776" s="12" t="e">
        <f t="shared" si="391"/>
        <v>#REF!</v>
      </c>
    </row>
    <row r="1777" spans="1:54">
      <c r="A1777" s="5" t="s">
        <v>3603</v>
      </c>
      <c r="B1777" s="5" t="s">
        <v>3604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392"/>
        <v>1708323465.78</v>
      </c>
      <c r="AF1777" s="9">
        <f t="shared" si="393"/>
        <v>1711165904.75</v>
      </c>
      <c r="AG1777" s="9">
        <f t="shared" si="394"/>
        <v>-5392619.48000003</v>
      </c>
      <c r="AH1777" s="9">
        <f t="shared" si="395"/>
        <v>-5628749.24000003</v>
      </c>
      <c r="AI1777" s="9">
        <f t="shared" si="396"/>
        <v>-9303538.99000003</v>
      </c>
      <c r="AJ1777" s="12" t="e">
        <f>#REF!-A1777</f>
        <v>#REF!</v>
      </c>
      <c r="AK1777" s="16"/>
      <c r="AL1777" s="9">
        <f t="shared" si="386"/>
        <v>82096817.64</v>
      </c>
      <c r="AM1777" s="16"/>
      <c r="AN1777" s="16"/>
      <c r="AO1777" s="16"/>
      <c r="AP1777" s="16"/>
      <c r="AQ1777" s="12" t="e">
        <f>#REF!+#REF!+#REF!</f>
        <v>#REF!</v>
      </c>
      <c r="AR1777" s="12">
        <f t="shared" si="383"/>
        <v>-206230.21</v>
      </c>
      <c r="AS1777" s="12" t="e">
        <f>#REF!-AU1777+#REF!+#REF!</f>
        <v>#REF!</v>
      </c>
      <c r="AT1777" s="12" t="e">
        <f>AS1777-VLOOKUP(A1777,[1]选股结果!$A$2:$BJ$3005,48,FALSE)*0.08</f>
        <v>#REF!</v>
      </c>
      <c r="AU1777" s="12">
        <f t="shared" si="387"/>
        <v>3674789.75</v>
      </c>
      <c r="AV1777" s="12" t="e">
        <f>#REF!+S1777+H1777</f>
        <v>#REF!</v>
      </c>
      <c r="AW1777" s="12" t="e">
        <f t="shared" si="388"/>
        <v>#REF!</v>
      </c>
      <c r="AX1777" s="12" t="e">
        <f t="shared" si="389"/>
        <v>#REF!</v>
      </c>
      <c r="AY1777" s="12" t="e">
        <f t="shared" si="390"/>
        <v>#REF!</v>
      </c>
      <c r="AZ1777" s="12">
        <f t="shared" si="384"/>
        <v>-1734146436.71</v>
      </c>
      <c r="BA1777" s="12">
        <f t="shared" si="385"/>
        <v>-5392619.48000003</v>
      </c>
      <c r="BB1777" s="12" t="e">
        <f t="shared" si="391"/>
        <v>#REF!</v>
      </c>
    </row>
    <row r="1778" spans="1:54">
      <c r="A1778" s="5" t="s">
        <v>3605</v>
      </c>
      <c r="B1778" s="5" t="s">
        <v>3606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392"/>
        <v>1703088380.27</v>
      </c>
      <c r="AF1778" s="9">
        <f t="shared" si="393"/>
        <v>1627780615.81</v>
      </c>
      <c r="AG1778" s="9">
        <f t="shared" si="394"/>
        <v>72973773.2199998</v>
      </c>
      <c r="AH1778" s="9">
        <f t="shared" si="395"/>
        <v>71475969.9499998</v>
      </c>
      <c r="AI1778" s="9">
        <f t="shared" si="396"/>
        <v>48020092.7299998</v>
      </c>
      <c r="AJ1778" s="12" t="e">
        <f>#REF!-A1778</f>
        <v>#REF!</v>
      </c>
      <c r="AK1778" s="16"/>
      <c r="AL1778" s="9">
        <f t="shared" si="386"/>
        <v>910118206.8</v>
      </c>
      <c r="AM1778" s="16"/>
      <c r="AN1778" s="16"/>
      <c r="AO1778" s="16"/>
      <c r="AP1778" s="16"/>
      <c r="AQ1778" s="12" t="e">
        <f>#REF!+#REF!+#REF!</f>
        <v>#REF!</v>
      </c>
      <c r="AR1778" s="12">
        <f t="shared" si="383"/>
        <v>-616681.8</v>
      </c>
      <c r="AS1778" s="12" t="e">
        <f>#REF!-AU1778+#REF!+#REF!</f>
        <v>#REF!</v>
      </c>
      <c r="AT1778" s="12" t="e">
        <f>AS1778-VLOOKUP(A1778,[1]选股结果!$A$2:$BJ$3005,48,FALSE)*0.08</f>
        <v>#REF!</v>
      </c>
      <c r="AU1778" s="12">
        <f t="shared" si="387"/>
        <v>23455877.22</v>
      </c>
      <c r="AV1778" s="12" t="e">
        <f>#REF!+S1778+H1778</f>
        <v>#REF!</v>
      </c>
      <c r="AW1778" s="12" t="e">
        <f t="shared" si="388"/>
        <v>#REF!</v>
      </c>
      <c r="AX1778" s="12" t="e">
        <f t="shared" si="389"/>
        <v>#REF!</v>
      </c>
      <c r="AY1778" s="12" t="e">
        <f t="shared" si="390"/>
        <v>#REF!</v>
      </c>
      <c r="AZ1778" s="12">
        <f t="shared" si="384"/>
        <v>-1710555520.54</v>
      </c>
      <c r="BA1778" s="12">
        <f t="shared" si="385"/>
        <v>72973773.2199998</v>
      </c>
      <c r="BB1778" s="12" t="e">
        <f t="shared" si="391"/>
        <v>#REF!</v>
      </c>
    </row>
    <row r="1779" spans="1:54">
      <c r="A1779" s="5" t="s">
        <v>3607</v>
      </c>
      <c r="B1779" s="5" t="s">
        <v>3608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392"/>
        <v>1700217480.29</v>
      </c>
      <c r="AF1779" s="9">
        <f t="shared" si="393"/>
        <v>1472894968.01</v>
      </c>
      <c r="AG1779" s="9">
        <f t="shared" si="394"/>
        <v>226374281.96</v>
      </c>
      <c r="AH1779" s="9">
        <f t="shared" si="395"/>
        <v>224483693.1</v>
      </c>
      <c r="AI1779" s="9">
        <f t="shared" si="396"/>
        <v>222202247.31</v>
      </c>
      <c r="AJ1779" s="12" t="e">
        <f>#REF!-A1779</f>
        <v>#REF!</v>
      </c>
      <c r="AK1779" s="16"/>
      <c r="AL1779" s="9">
        <f t="shared" si="386"/>
        <v>100751489.14</v>
      </c>
      <c r="AM1779" s="16"/>
      <c r="AN1779" s="16"/>
      <c r="AO1779" s="16"/>
      <c r="AP1779" s="16"/>
      <c r="AQ1779" s="12" t="e">
        <f>#REF!+#REF!+#REF!</f>
        <v>#REF!</v>
      </c>
      <c r="AR1779" s="12">
        <f t="shared" si="383"/>
        <v>-1885458.79</v>
      </c>
      <c r="AS1779" s="12" t="e">
        <f>#REF!-AU1779+#REF!+#REF!</f>
        <v>#REF!</v>
      </c>
      <c r="AT1779" s="12" t="e">
        <f>AS1779-VLOOKUP(A1779,[1]选股结果!$A$2:$BJ$3005,48,FALSE)*0.08</f>
        <v>#REF!</v>
      </c>
      <c r="AU1779" s="12">
        <f t="shared" si="387"/>
        <v>2281445.78999999</v>
      </c>
      <c r="AV1779" s="12" t="e">
        <f>#REF!+S1779+H1779</f>
        <v>#REF!</v>
      </c>
      <c r="AW1779" s="12" t="e">
        <f t="shared" si="388"/>
        <v>#REF!</v>
      </c>
      <c r="AX1779" s="12" t="e">
        <f t="shared" si="389"/>
        <v>#REF!</v>
      </c>
      <c r="AY1779" s="12" t="e">
        <f t="shared" si="390"/>
        <v>#REF!</v>
      </c>
      <c r="AZ1779" s="12">
        <f t="shared" si="384"/>
        <v>-1754268362.9</v>
      </c>
      <c r="BA1779" s="12">
        <f t="shared" si="385"/>
        <v>226374281.96</v>
      </c>
      <c r="BB1779" s="12" t="e">
        <f t="shared" si="391"/>
        <v>#REF!</v>
      </c>
    </row>
    <row r="1780" spans="1:54">
      <c r="A1780" s="5" t="s">
        <v>3609</v>
      </c>
      <c r="B1780" s="5" t="s">
        <v>3610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392"/>
        <v>1699144424.31</v>
      </c>
      <c r="AF1780" s="9">
        <f t="shared" si="393"/>
        <v>1054738017.59</v>
      </c>
      <c r="AG1780" s="9">
        <f t="shared" si="394"/>
        <v>1235025453.66</v>
      </c>
      <c r="AH1780" s="9">
        <f t="shared" si="395"/>
        <v>1236293416.95</v>
      </c>
      <c r="AI1780" s="9">
        <f t="shared" si="396"/>
        <v>1027236272.19</v>
      </c>
      <c r="AJ1780" s="12" t="e">
        <f>#REF!-A1780</f>
        <v>#REF!</v>
      </c>
      <c r="AK1780" s="16"/>
      <c r="AL1780" s="9">
        <f t="shared" si="386"/>
        <v>129800896.13</v>
      </c>
      <c r="AM1780" s="16"/>
      <c r="AN1780" s="16"/>
      <c r="AO1780" s="16"/>
      <c r="AP1780" s="16"/>
      <c r="AQ1780" s="12" t="e">
        <f>#REF!+#REF!+#REF!</f>
        <v>#REF!</v>
      </c>
      <c r="AR1780" s="12">
        <f t="shared" si="383"/>
        <v>-1618452.72</v>
      </c>
      <c r="AS1780" s="12" t="e">
        <f>#REF!-AU1780+#REF!+#REF!</f>
        <v>#REF!</v>
      </c>
      <c r="AT1780" s="12" t="e">
        <f>AS1780-VLOOKUP(A1780,[1]选股结果!$A$2:$BJ$3005,48,FALSE)*0.08</f>
        <v>#REF!</v>
      </c>
      <c r="AU1780" s="12">
        <f t="shared" si="387"/>
        <v>209057144.76</v>
      </c>
      <c r="AV1780" s="12" t="e">
        <f>#REF!+S1780+H1780</f>
        <v>#REF!</v>
      </c>
      <c r="AW1780" s="12" t="e">
        <f t="shared" si="388"/>
        <v>#REF!</v>
      </c>
      <c r="AX1780" s="12" t="e">
        <f t="shared" si="389"/>
        <v>#REF!</v>
      </c>
      <c r="AY1780" s="12" t="e">
        <f t="shared" si="390"/>
        <v>#REF!</v>
      </c>
      <c r="AZ1780" s="12">
        <f t="shared" si="384"/>
        <v>-1926982538.16</v>
      </c>
      <c r="BA1780" s="12">
        <f t="shared" si="385"/>
        <v>1235025453.66</v>
      </c>
      <c r="BB1780" s="12" t="e">
        <f t="shared" si="391"/>
        <v>#REF!</v>
      </c>
    </row>
    <row r="1781" spans="1:54">
      <c r="A1781" s="5" t="s">
        <v>3611</v>
      </c>
      <c r="B1781" s="5" t="s">
        <v>3612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392"/>
        <v>1694679811.02</v>
      </c>
      <c r="AF1781" s="9">
        <f t="shared" si="393"/>
        <v>1498988156.22</v>
      </c>
      <c r="AG1781" s="9">
        <f t="shared" si="394"/>
        <v>190066695.44</v>
      </c>
      <c r="AH1781" s="9">
        <f t="shared" si="395"/>
        <v>195167113.54</v>
      </c>
      <c r="AI1781" s="9">
        <f t="shared" si="396"/>
        <v>159187361.99</v>
      </c>
      <c r="AJ1781" s="12" t="e">
        <f>#REF!-A1781</f>
        <v>#REF!</v>
      </c>
      <c r="AK1781" s="16"/>
      <c r="AL1781" s="9">
        <f t="shared" si="386"/>
        <v>260484239.64</v>
      </c>
      <c r="AM1781" s="16"/>
      <c r="AN1781" s="16"/>
      <c r="AO1781" s="16"/>
      <c r="AP1781" s="16"/>
      <c r="AQ1781" s="12" t="e">
        <f>#REF!+#REF!+#REF!</f>
        <v>#REF!</v>
      </c>
      <c r="AR1781" s="12">
        <f t="shared" si="383"/>
        <v>-8544858.05</v>
      </c>
      <c r="AS1781" s="12" t="e">
        <f>#REF!-AU1781+#REF!+#REF!</f>
        <v>#REF!</v>
      </c>
      <c r="AT1781" s="12" t="e">
        <f>AS1781-VLOOKUP(A1781,[1]选股结果!$A$2:$BJ$3005,48,FALSE)*0.08</f>
        <v>#REF!</v>
      </c>
      <c r="AU1781" s="12">
        <f t="shared" si="387"/>
        <v>35979751.55</v>
      </c>
      <c r="AV1781" s="12" t="e">
        <f>#REF!+S1781+H1781</f>
        <v>#REF!</v>
      </c>
      <c r="AW1781" s="12" t="e">
        <f t="shared" si="388"/>
        <v>#REF!</v>
      </c>
      <c r="AX1781" s="12" t="e">
        <f t="shared" si="389"/>
        <v>#REF!</v>
      </c>
      <c r="AY1781" s="12" t="e">
        <f t="shared" si="390"/>
        <v>#REF!</v>
      </c>
      <c r="AZ1781" s="12">
        <f t="shared" si="384"/>
        <v>-1812687262.51</v>
      </c>
      <c r="BA1781" s="12">
        <f t="shared" si="385"/>
        <v>190066695.44</v>
      </c>
      <c r="BB1781" s="12" t="e">
        <f t="shared" si="391"/>
        <v>#REF!</v>
      </c>
    </row>
    <row r="1782" spans="1:54">
      <c r="A1782" s="5" t="s">
        <v>3613</v>
      </c>
      <c r="B1782" s="5" t="s">
        <v>3614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392"/>
        <v>1694276862.34</v>
      </c>
      <c r="AF1782" s="9">
        <f t="shared" si="393"/>
        <v>1419816242.68</v>
      </c>
      <c r="AG1782" s="9">
        <f t="shared" si="394"/>
        <v>248917740.69</v>
      </c>
      <c r="AH1782" s="9">
        <f t="shared" si="395"/>
        <v>276600483.09</v>
      </c>
      <c r="AI1782" s="9">
        <f t="shared" si="396"/>
        <v>237381684.39</v>
      </c>
      <c r="AJ1782" s="12" t="e">
        <f>#REF!-A1782</f>
        <v>#REF!</v>
      </c>
      <c r="AK1782" s="16"/>
      <c r="AL1782" s="9">
        <f t="shared" si="386"/>
        <v>336306162.15</v>
      </c>
      <c r="AM1782" s="16"/>
      <c r="AN1782" s="16"/>
      <c r="AO1782" s="16"/>
      <c r="AP1782" s="16"/>
      <c r="AQ1782" s="12" t="e">
        <f>#REF!+#REF!+#REF!</f>
        <v>#REF!</v>
      </c>
      <c r="AR1782" s="12">
        <f t="shared" si="383"/>
        <v>-30818212.27</v>
      </c>
      <c r="AS1782" s="12" t="e">
        <f>#REF!-AU1782+#REF!+#REF!</f>
        <v>#REF!</v>
      </c>
      <c r="AT1782" s="12" t="e">
        <f>AS1782-VLOOKUP(A1782,[1]选股结果!$A$2:$BJ$3005,48,FALSE)*0.08</f>
        <v>#REF!</v>
      </c>
      <c r="AU1782" s="12">
        <f t="shared" si="387"/>
        <v>39218798.7</v>
      </c>
      <c r="AV1782" s="12" t="e">
        <f>#REF!+S1782+H1782</f>
        <v>#REF!</v>
      </c>
      <c r="AW1782" s="12" t="e">
        <f t="shared" si="388"/>
        <v>#REF!</v>
      </c>
      <c r="AX1782" s="12" t="e">
        <f t="shared" si="389"/>
        <v>#REF!</v>
      </c>
      <c r="AY1782" s="12" t="e">
        <f t="shared" si="390"/>
        <v>#REF!</v>
      </c>
      <c r="AZ1782" s="12">
        <f t="shared" si="384"/>
        <v>-1775148892.78</v>
      </c>
      <c r="BA1782" s="12">
        <f t="shared" si="385"/>
        <v>248917740.69</v>
      </c>
      <c r="BB1782" s="12" t="e">
        <f t="shared" si="391"/>
        <v>#REF!</v>
      </c>
    </row>
    <row r="1783" spans="1:54">
      <c r="A1783" s="5" t="s">
        <v>3615</v>
      </c>
      <c r="B1783" s="5" t="s">
        <v>3616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392"/>
        <v>1694040213</v>
      </c>
      <c r="AF1783" s="9">
        <f t="shared" si="393"/>
        <v>1641352602.67</v>
      </c>
      <c r="AG1783" s="9">
        <f t="shared" si="394"/>
        <v>100467331.83</v>
      </c>
      <c r="AH1783" s="9">
        <f t="shared" si="395"/>
        <v>100913675.05</v>
      </c>
      <c r="AI1783" s="9">
        <f t="shared" si="396"/>
        <v>90173373.62</v>
      </c>
      <c r="AJ1783" s="12" t="e">
        <f>#REF!-A1783</f>
        <v>#REF!</v>
      </c>
      <c r="AK1783" s="16"/>
      <c r="AL1783" s="9">
        <f t="shared" si="386"/>
        <v>152292376.53</v>
      </c>
      <c r="AM1783" s="16"/>
      <c r="AN1783" s="16"/>
      <c r="AO1783" s="16"/>
      <c r="AP1783" s="16"/>
      <c r="AQ1783" s="12" t="e">
        <f>#REF!+#REF!+#REF!</f>
        <v>#REF!</v>
      </c>
      <c r="AR1783" s="12">
        <f t="shared" si="383"/>
        <v>-892693.22</v>
      </c>
      <c r="AS1783" s="12" t="e">
        <f>#REF!-AU1783+#REF!+#REF!</f>
        <v>#REF!</v>
      </c>
      <c r="AT1783" s="12" t="e">
        <f>AS1783-VLOOKUP(A1783,[1]选股结果!$A$2:$BJ$3005,48,FALSE)*0.08</f>
        <v>#REF!</v>
      </c>
      <c r="AU1783" s="12">
        <f t="shared" si="387"/>
        <v>10740301.43</v>
      </c>
      <c r="AV1783" s="12" t="e">
        <f>#REF!+S1783+H1783</f>
        <v>#REF!</v>
      </c>
      <c r="AW1783" s="12" t="e">
        <f t="shared" si="388"/>
        <v>#REF!</v>
      </c>
      <c r="AX1783" s="12" t="e">
        <f t="shared" si="389"/>
        <v>#REF!</v>
      </c>
      <c r="AY1783" s="12" t="e">
        <f t="shared" si="390"/>
        <v>#REF!</v>
      </c>
      <c r="AZ1783" s="12">
        <f t="shared" si="384"/>
        <v>-1682863608.42</v>
      </c>
      <c r="BA1783" s="12">
        <f t="shared" si="385"/>
        <v>100467331.83</v>
      </c>
      <c r="BB1783" s="12" t="e">
        <f t="shared" si="391"/>
        <v>#REF!</v>
      </c>
    </row>
    <row r="1784" spans="1:54">
      <c r="A1784" s="5" t="s">
        <v>3617</v>
      </c>
      <c r="B1784" s="5" t="s">
        <v>3618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392"/>
        <v>1693912427.73</v>
      </c>
      <c r="AF1784" s="9">
        <f t="shared" si="393"/>
        <v>1615942811.61</v>
      </c>
      <c r="AG1784" s="9">
        <f t="shared" si="394"/>
        <v>70625415.4700001</v>
      </c>
      <c r="AH1784" s="9">
        <f t="shared" si="395"/>
        <v>70231453.6500001</v>
      </c>
      <c r="AI1784" s="9">
        <f t="shared" si="396"/>
        <v>54785716.0600001</v>
      </c>
      <c r="AJ1784" s="12" t="e">
        <f>#REF!-A1784</f>
        <v>#REF!</v>
      </c>
      <c r="AK1784" s="16"/>
      <c r="AL1784" s="9">
        <f t="shared" si="386"/>
        <v>633487910.11</v>
      </c>
      <c r="AM1784" s="16"/>
      <c r="AN1784" s="16"/>
      <c r="AO1784" s="16"/>
      <c r="AP1784" s="16"/>
      <c r="AQ1784" s="12" t="e">
        <f>#REF!+#REF!+#REF!</f>
        <v>#REF!</v>
      </c>
      <c r="AR1784" s="12">
        <f t="shared" si="383"/>
        <v>-1115921.26</v>
      </c>
      <c r="AS1784" s="12" t="e">
        <f>#REF!-AU1784+#REF!+#REF!</f>
        <v>#REF!</v>
      </c>
      <c r="AT1784" s="12" t="e">
        <f>AS1784-VLOOKUP(A1784,[1]选股结果!$A$2:$BJ$3005,48,FALSE)*0.08</f>
        <v>#REF!</v>
      </c>
      <c r="AU1784" s="12">
        <f t="shared" si="387"/>
        <v>15445737.59</v>
      </c>
      <c r="AV1784" s="12" t="e">
        <f>#REF!+S1784+H1784</f>
        <v>#REF!</v>
      </c>
      <c r="AW1784" s="12" t="e">
        <f t="shared" si="388"/>
        <v>#REF!</v>
      </c>
      <c r="AX1784" s="12" t="e">
        <f t="shared" si="389"/>
        <v>#REF!</v>
      </c>
      <c r="AY1784" s="12" t="e">
        <f t="shared" si="390"/>
        <v>#REF!</v>
      </c>
      <c r="AZ1784" s="12">
        <f t="shared" si="384"/>
        <v>-1708988667.99</v>
      </c>
      <c r="BA1784" s="12">
        <f t="shared" si="385"/>
        <v>70625415.4700001</v>
      </c>
      <c r="BB1784" s="12" t="e">
        <f t="shared" si="391"/>
        <v>#REF!</v>
      </c>
    </row>
    <row r="1785" spans="1:54">
      <c r="A1785" s="5" t="s">
        <v>3619</v>
      </c>
      <c r="B1785" s="5" t="s">
        <v>3620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392"/>
        <v>1687013288.37</v>
      </c>
      <c r="AF1785" s="9">
        <f t="shared" si="393"/>
        <v>1553271553.13</v>
      </c>
      <c r="AG1785" s="9">
        <f t="shared" si="394"/>
        <v>112163604.33</v>
      </c>
      <c r="AH1785" s="9">
        <f t="shared" si="395"/>
        <v>112154676.26</v>
      </c>
      <c r="AI1785" s="9">
        <f t="shared" si="396"/>
        <v>71111399.74</v>
      </c>
      <c r="AJ1785" s="12" t="e">
        <f>#REF!-A1785</f>
        <v>#REF!</v>
      </c>
      <c r="AK1785" s="16"/>
      <c r="AL1785" s="9">
        <f t="shared" si="386"/>
        <v>78538440.34</v>
      </c>
      <c r="AM1785" s="16"/>
      <c r="AN1785" s="16"/>
      <c r="AO1785" s="16"/>
      <c r="AP1785" s="16"/>
      <c r="AQ1785" s="12" t="e">
        <f>#REF!+#REF!+#REF!</f>
        <v>#REF!</v>
      </c>
      <c r="AR1785" s="12">
        <f t="shared" si="383"/>
        <v>-171436.58</v>
      </c>
      <c r="AS1785" s="12" t="e">
        <f>#REF!-AU1785+#REF!+#REF!</f>
        <v>#REF!</v>
      </c>
      <c r="AT1785" s="12" t="e">
        <f>AS1785-VLOOKUP(A1785,[1]选股结果!$A$2:$BJ$3005,48,FALSE)*0.08</f>
        <v>#REF!</v>
      </c>
      <c r="AU1785" s="12">
        <f t="shared" si="387"/>
        <v>41043276.52</v>
      </c>
      <c r="AV1785" s="12" t="e">
        <f>#REF!+S1785+H1785</f>
        <v>#REF!</v>
      </c>
      <c r="AW1785" s="12" t="e">
        <f t="shared" si="388"/>
        <v>#REF!</v>
      </c>
      <c r="AX1785" s="12" t="e">
        <f t="shared" si="389"/>
        <v>#REF!</v>
      </c>
      <c r="AY1785" s="12" t="e">
        <f t="shared" si="390"/>
        <v>#REF!</v>
      </c>
      <c r="AZ1785" s="12">
        <f t="shared" si="384"/>
        <v>-1748852081.95</v>
      </c>
      <c r="BA1785" s="12">
        <f t="shared" si="385"/>
        <v>112163604.33</v>
      </c>
      <c r="BB1785" s="12" t="e">
        <f t="shared" si="391"/>
        <v>#REF!</v>
      </c>
    </row>
    <row r="1786" spans="1:54">
      <c r="A1786" s="5" t="s">
        <v>3621</v>
      </c>
      <c r="B1786" s="5" t="s">
        <v>3622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392"/>
        <v>1686653227.75</v>
      </c>
      <c r="AF1786" s="9">
        <f t="shared" si="393"/>
        <v>1585111416.81</v>
      </c>
      <c r="AG1786" s="9">
        <f t="shared" si="394"/>
        <v>27491690.0700001</v>
      </c>
      <c r="AH1786" s="9">
        <f t="shared" si="395"/>
        <v>27071047.8200001</v>
      </c>
      <c r="AI1786" s="9">
        <f t="shared" si="396"/>
        <v>24998671.6000001</v>
      </c>
      <c r="AJ1786" s="12" t="e">
        <f>#REF!-A1786</f>
        <v>#REF!</v>
      </c>
      <c r="AK1786" s="16"/>
      <c r="AL1786" s="9">
        <f t="shared" si="386"/>
        <v>129960836.05</v>
      </c>
      <c r="AM1786" s="16"/>
      <c r="AN1786" s="16"/>
      <c r="AO1786" s="16"/>
      <c r="AP1786" s="16"/>
      <c r="AQ1786" s="12" t="e">
        <f>#REF!+#REF!+#REF!</f>
        <v>#REF!</v>
      </c>
      <c r="AR1786" s="12">
        <f t="shared" si="383"/>
        <v>-136083.05</v>
      </c>
      <c r="AS1786" s="12" t="e">
        <f>#REF!-AU1786+#REF!+#REF!</f>
        <v>#REF!</v>
      </c>
      <c r="AT1786" s="12" t="e">
        <f>AS1786-VLOOKUP(A1786,[1]选股结果!$A$2:$BJ$3005,48,FALSE)*0.08</f>
        <v>#REF!</v>
      </c>
      <c r="AU1786" s="12">
        <f t="shared" si="387"/>
        <v>2072376.22</v>
      </c>
      <c r="AV1786" s="12" t="e">
        <f>#REF!+S1786+H1786</f>
        <v>#REF!</v>
      </c>
      <c r="AW1786" s="12" t="e">
        <f t="shared" si="388"/>
        <v>#REF!</v>
      </c>
      <c r="AX1786" s="12" t="e">
        <f t="shared" si="389"/>
        <v>#REF!</v>
      </c>
      <c r="AY1786" s="12" t="e">
        <f t="shared" si="390"/>
        <v>#REF!</v>
      </c>
      <c r="AZ1786" s="12">
        <f t="shared" si="384"/>
        <v>-1710673198.91</v>
      </c>
      <c r="BA1786" s="12">
        <f t="shared" si="385"/>
        <v>27491690.0700001</v>
      </c>
      <c r="BB1786" s="12" t="e">
        <f t="shared" si="391"/>
        <v>#REF!</v>
      </c>
    </row>
    <row r="1787" spans="1:54">
      <c r="A1787" s="5" t="s">
        <v>3623</v>
      </c>
      <c r="B1787" s="5" t="s">
        <v>3624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392"/>
        <v>1685600356.05</v>
      </c>
      <c r="AF1787" s="9">
        <f t="shared" si="393"/>
        <v>1036227778.7</v>
      </c>
      <c r="AG1787" s="9">
        <f t="shared" si="394"/>
        <v>1082717192.13</v>
      </c>
      <c r="AH1787" s="9">
        <f t="shared" si="395"/>
        <v>1065989810.84</v>
      </c>
      <c r="AI1787" s="9">
        <f t="shared" si="396"/>
        <v>812718734.93</v>
      </c>
      <c r="AJ1787" s="12" t="e">
        <f>#REF!-A1787</f>
        <v>#REF!</v>
      </c>
      <c r="AK1787" s="16"/>
      <c r="AL1787" s="9">
        <f t="shared" si="386"/>
        <v>249384232.61</v>
      </c>
      <c r="AM1787" s="16"/>
      <c r="AN1787" s="16"/>
      <c r="AO1787" s="16"/>
      <c r="AP1787" s="16"/>
      <c r="AQ1787" s="12" t="e">
        <f>#REF!+#REF!+#REF!</f>
        <v>#REF!</v>
      </c>
      <c r="AR1787" s="12">
        <f t="shared" si="383"/>
        <v>-1191953.84</v>
      </c>
      <c r="AS1787" s="12" t="e">
        <f>#REF!-AU1787+#REF!+#REF!</f>
        <v>#REF!</v>
      </c>
      <c r="AT1787" s="12" t="e">
        <f>AS1787-VLOOKUP(A1787,[1]选股结果!$A$2:$BJ$3005,48,FALSE)*0.08</f>
        <v>#REF!</v>
      </c>
      <c r="AU1787" s="12">
        <f t="shared" si="387"/>
        <v>253271075.91</v>
      </c>
      <c r="AV1787" s="12" t="e">
        <f>#REF!+S1787+H1787</f>
        <v>#REF!</v>
      </c>
      <c r="AW1787" s="12" t="e">
        <f t="shared" si="388"/>
        <v>#REF!</v>
      </c>
      <c r="AX1787" s="12" t="e">
        <f t="shared" si="389"/>
        <v>#REF!</v>
      </c>
      <c r="AY1787" s="12" t="e">
        <f t="shared" si="390"/>
        <v>#REF!</v>
      </c>
      <c r="AZ1787" s="12">
        <f t="shared" si="384"/>
        <v>-2057468087.25</v>
      </c>
      <c r="BA1787" s="12">
        <f t="shared" si="385"/>
        <v>1082717192.13</v>
      </c>
      <c r="BB1787" s="12" t="e">
        <f t="shared" si="391"/>
        <v>#REF!</v>
      </c>
    </row>
    <row r="1788" spans="1:54">
      <c r="A1788" s="5" t="s">
        <v>3625</v>
      </c>
      <c r="B1788" s="5" t="s">
        <v>3626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392"/>
        <v>1685157422.02</v>
      </c>
      <c r="AF1788" s="9">
        <f t="shared" si="393"/>
        <v>1630669248.08</v>
      </c>
      <c r="AG1788" s="9">
        <f t="shared" si="394"/>
        <v>52065673.9399998</v>
      </c>
      <c r="AH1788" s="9">
        <f t="shared" si="395"/>
        <v>48615839.3099998</v>
      </c>
      <c r="AI1788" s="9">
        <f t="shared" si="396"/>
        <v>41682719.7599998</v>
      </c>
      <c r="AJ1788" s="12" t="e">
        <f>#REF!-A1788</f>
        <v>#REF!</v>
      </c>
      <c r="AK1788" s="16"/>
      <c r="AL1788" s="9">
        <f t="shared" si="386"/>
        <v>473670641.95</v>
      </c>
      <c r="AM1788" s="16"/>
      <c r="AN1788" s="16"/>
      <c r="AO1788" s="16"/>
      <c r="AP1788" s="16"/>
      <c r="AQ1788" s="12" t="e">
        <f>#REF!+#REF!+#REF!</f>
        <v>#REF!</v>
      </c>
      <c r="AR1788" s="12">
        <f t="shared" si="383"/>
        <v>-433406.01</v>
      </c>
      <c r="AS1788" s="12" t="e">
        <f>#REF!-AU1788+#REF!+#REF!</f>
        <v>#REF!</v>
      </c>
      <c r="AT1788" s="12" t="e">
        <f>AS1788-VLOOKUP(A1788,[1]选股结果!$A$2:$BJ$3005,48,FALSE)*0.08</f>
        <v>#REF!</v>
      </c>
      <c r="AU1788" s="12">
        <f t="shared" si="387"/>
        <v>6933119.55</v>
      </c>
      <c r="AV1788" s="12" t="e">
        <f>#REF!+S1788+H1788</f>
        <v>#REF!</v>
      </c>
      <c r="AW1788" s="12" t="e">
        <f t="shared" si="388"/>
        <v>#REF!</v>
      </c>
      <c r="AX1788" s="12" t="e">
        <f t="shared" si="389"/>
        <v>#REF!</v>
      </c>
      <c r="AY1788" s="12" t="e">
        <f t="shared" si="390"/>
        <v>#REF!</v>
      </c>
      <c r="AZ1788" s="12">
        <f t="shared" si="384"/>
        <v>-1684245788.86</v>
      </c>
      <c r="BA1788" s="12">
        <f t="shared" si="385"/>
        <v>52065673.9399998</v>
      </c>
      <c r="BB1788" s="12" t="e">
        <f t="shared" si="391"/>
        <v>#REF!</v>
      </c>
    </row>
    <row r="1789" spans="1:54">
      <c r="A1789" s="5" t="s">
        <v>3627</v>
      </c>
      <c r="B1789" s="5" t="s">
        <v>3628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392"/>
        <v>1683998271.94</v>
      </c>
      <c r="AF1789" s="9">
        <f t="shared" si="393"/>
        <v>1477893999.59</v>
      </c>
      <c r="AG1789" s="9">
        <f t="shared" si="394"/>
        <v>175527383.97</v>
      </c>
      <c r="AH1789" s="9">
        <f t="shared" si="395"/>
        <v>176673835.16</v>
      </c>
      <c r="AI1789" s="9">
        <f t="shared" si="396"/>
        <v>132291620.86</v>
      </c>
      <c r="AJ1789" s="12" t="e">
        <f>#REF!-A1789</f>
        <v>#REF!</v>
      </c>
      <c r="AK1789" s="16"/>
      <c r="AL1789" s="9">
        <f t="shared" si="386"/>
        <v>171107220.77</v>
      </c>
      <c r="AM1789" s="16"/>
      <c r="AN1789" s="16"/>
      <c r="AO1789" s="16"/>
      <c r="AP1789" s="16"/>
      <c r="AQ1789" s="12" t="e">
        <f>#REF!+#REF!+#REF!</f>
        <v>#REF!</v>
      </c>
      <c r="AR1789" s="12">
        <f t="shared" si="383"/>
        <v>-2567847.33</v>
      </c>
      <c r="AS1789" s="12" t="e">
        <f>#REF!-AU1789+#REF!+#REF!</f>
        <v>#REF!</v>
      </c>
      <c r="AT1789" s="12" t="e">
        <f>AS1789-VLOOKUP(A1789,[1]选股结果!$A$2:$BJ$3005,48,FALSE)*0.08</f>
        <v>#REF!</v>
      </c>
      <c r="AU1789" s="12">
        <f t="shared" si="387"/>
        <v>44382214.3</v>
      </c>
      <c r="AV1789" s="12" t="e">
        <f>#REF!+S1789+H1789</f>
        <v>#REF!</v>
      </c>
      <c r="AW1789" s="12" t="e">
        <f t="shared" si="388"/>
        <v>#REF!</v>
      </c>
      <c r="AX1789" s="12" t="e">
        <f t="shared" si="389"/>
        <v>#REF!</v>
      </c>
      <c r="AY1789" s="12" t="e">
        <f t="shared" si="390"/>
        <v>#REF!</v>
      </c>
      <c r="AZ1789" s="12">
        <f t="shared" si="384"/>
        <v>-1721540624.39</v>
      </c>
      <c r="BA1789" s="12">
        <f t="shared" si="385"/>
        <v>175527383.97</v>
      </c>
      <c r="BB1789" s="12" t="e">
        <f t="shared" si="391"/>
        <v>#REF!</v>
      </c>
    </row>
    <row r="1790" spans="1:54">
      <c r="A1790" s="5" t="s">
        <v>3629</v>
      </c>
      <c r="B1790" s="5" t="s">
        <v>3630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392"/>
        <v>1682966431.98</v>
      </c>
      <c r="AF1790" s="9">
        <f t="shared" si="393"/>
        <v>1549785762.15</v>
      </c>
      <c r="AG1790" s="9">
        <f t="shared" si="394"/>
        <v>121350303.66</v>
      </c>
      <c r="AH1790" s="9">
        <f t="shared" si="395"/>
        <v>122442390.97</v>
      </c>
      <c r="AI1790" s="9">
        <f t="shared" si="396"/>
        <v>105891400.85</v>
      </c>
      <c r="AJ1790" s="12" t="e">
        <f>#REF!-A1790</f>
        <v>#REF!</v>
      </c>
      <c r="AK1790" s="16"/>
      <c r="AL1790" s="9">
        <f t="shared" si="386"/>
        <v>76391858.35</v>
      </c>
      <c r="AM1790" s="16"/>
      <c r="AN1790" s="16"/>
      <c r="AO1790" s="16"/>
      <c r="AP1790" s="16"/>
      <c r="AQ1790" s="12" t="e">
        <f>#REF!+#REF!+#REF!</f>
        <v>#REF!</v>
      </c>
      <c r="AR1790" s="12">
        <f t="shared" si="383"/>
        <v>-1160811.05</v>
      </c>
      <c r="AS1790" s="12" t="e">
        <f>#REF!-AU1790+#REF!+#REF!</f>
        <v>#REF!</v>
      </c>
      <c r="AT1790" s="12" t="e">
        <f>AS1790-VLOOKUP(A1790,[1]选股结果!$A$2:$BJ$3005,48,FALSE)*0.08</f>
        <v>#REF!</v>
      </c>
      <c r="AU1790" s="12">
        <f t="shared" si="387"/>
        <v>16550990.12</v>
      </c>
      <c r="AV1790" s="12" t="e">
        <f>#REF!+S1790+H1790</f>
        <v>#REF!</v>
      </c>
      <c r="AW1790" s="12" t="e">
        <f t="shared" si="388"/>
        <v>#REF!</v>
      </c>
      <c r="AX1790" s="12" t="e">
        <f t="shared" si="389"/>
        <v>#REF!</v>
      </c>
      <c r="AY1790" s="12" t="e">
        <f t="shared" si="390"/>
        <v>#REF!</v>
      </c>
      <c r="AZ1790" s="12">
        <f t="shared" si="384"/>
        <v>-1702665244.85</v>
      </c>
      <c r="BA1790" s="12">
        <f t="shared" si="385"/>
        <v>121350303.66</v>
      </c>
      <c r="BB1790" s="12" t="e">
        <f t="shared" si="391"/>
        <v>#REF!</v>
      </c>
    </row>
    <row r="1791" spans="1:54">
      <c r="A1791" s="5" t="s">
        <v>3631</v>
      </c>
      <c r="B1791" s="5" t="s">
        <v>3632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392"/>
        <v>1682129680.92</v>
      </c>
      <c r="AF1791" s="9">
        <f t="shared" si="393"/>
        <v>1735650788.45</v>
      </c>
      <c r="AG1791" s="9">
        <f t="shared" si="394"/>
        <v>-42949550.54</v>
      </c>
      <c r="AH1791" s="9">
        <f t="shared" si="395"/>
        <v>-45781731.13</v>
      </c>
      <c r="AI1791" s="9">
        <f t="shared" si="396"/>
        <v>-53815888.8</v>
      </c>
      <c r="AJ1791" s="12" t="e">
        <f>#REF!-A1791</f>
        <v>#REF!</v>
      </c>
      <c r="AK1791" s="16"/>
      <c r="AL1791" s="9">
        <f t="shared" si="386"/>
        <v>117303315.83</v>
      </c>
      <c r="AM1791" s="16"/>
      <c r="AN1791" s="16"/>
      <c r="AO1791" s="16"/>
      <c r="AP1791" s="16"/>
      <c r="AQ1791" s="12" t="e">
        <f>#REF!+#REF!+#REF!</f>
        <v>#REF!</v>
      </c>
      <c r="AR1791" s="12">
        <f t="shared" si="383"/>
        <v>-1387543.16</v>
      </c>
      <c r="AS1791" s="12" t="e">
        <f>#REF!-AU1791+#REF!+#REF!</f>
        <v>#REF!</v>
      </c>
      <c r="AT1791" s="12" t="e">
        <f>AS1791-VLOOKUP(A1791,[1]选股结果!$A$2:$BJ$3005,48,FALSE)*0.08</f>
        <v>#REF!</v>
      </c>
      <c r="AU1791" s="12">
        <f t="shared" si="387"/>
        <v>8034157.66999999</v>
      </c>
      <c r="AV1791" s="12" t="e">
        <f>#REF!+S1791+H1791</f>
        <v>#REF!</v>
      </c>
      <c r="AW1791" s="12" t="e">
        <f t="shared" si="388"/>
        <v>#REF!</v>
      </c>
      <c r="AX1791" s="12" t="e">
        <f t="shared" si="389"/>
        <v>#REF!</v>
      </c>
      <c r="AY1791" s="12" t="e">
        <f t="shared" si="390"/>
        <v>#REF!</v>
      </c>
      <c r="AZ1791" s="12">
        <f t="shared" si="384"/>
        <v>-1713259406.43</v>
      </c>
      <c r="BA1791" s="12">
        <f t="shared" si="385"/>
        <v>-42949550.54</v>
      </c>
      <c r="BB1791" s="12" t="e">
        <f t="shared" si="391"/>
        <v>#REF!</v>
      </c>
    </row>
    <row r="1792" spans="1:54">
      <c r="A1792" s="5" t="s">
        <v>3633</v>
      </c>
      <c r="B1792" s="5" t="s">
        <v>3634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392"/>
        <v>1674043737.37</v>
      </c>
      <c r="AF1792" s="9">
        <f t="shared" si="393"/>
        <v>1663638894.9</v>
      </c>
      <c r="AG1792" s="9">
        <f t="shared" si="394"/>
        <v>2077284.17999979</v>
      </c>
      <c r="AH1792" s="9">
        <f t="shared" si="395"/>
        <v>1537026.87999979</v>
      </c>
      <c r="AI1792" s="9">
        <f t="shared" si="396"/>
        <v>161706.81999979</v>
      </c>
      <c r="AJ1792" s="12" t="e">
        <f>#REF!-A1792</f>
        <v>#REF!</v>
      </c>
      <c r="AK1792" s="16"/>
      <c r="AL1792" s="9">
        <f t="shared" si="386"/>
        <v>104406066.78</v>
      </c>
      <c r="AM1792" s="16"/>
      <c r="AN1792" s="16"/>
      <c r="AO1792" s="16"/>
      <c r="AP1792" s="16"/>
      <c r="AQ1792" s="12" t="e">
        <f>#REF!+#REF!+#REF!</f>
        <v>#REF!</v>
      </c>
      <c r="AR1792" s="12">
        <f t="shared" si="383"/>
        <v>-192179.15</v>
      </c>
      <c r="AS1792" s="12" t="e">
        <f>#REF!-AU1792+#REF!+#REF!</f>
        <v>#REF!</v>
      </c>
      <c r="AT1792" s="12" t="e">
        <f>AS1792-VLOOKUP(A1792,[1]选股结果!$A$2:$BJ$3005,48,FALSE)*0.08</f>
        <v>#REF!</v>
      </c>
      <c r="AU1792" s="12">
        <f t="shared" si="387"/>
        <v>1375320.06</v>
      </c>
      <c r="AV1792" s="12" t="e">
        <f>#REF!+S1792+H1792</f>
        <v>#REF!</v>
      </c>
      <c r="AW1792" s="12" t="e">
        <f t="shared" si="388"/>
        <v>#REF!</v>
      </c>
      <c r="AX1792" s="12" t="e">
        <f t="shared" si="389"/>
        <v>#REF!</v>
      </c>
      <c r="AY1792" s="12" t="e">
        <f t="shared" si="390"/>
        <v>#REF!</v>
      </c>
      <c r="AZ1792" s="12">
        <f t="shared" si="384"/>
        <v>-1684514926.29</v>
      </c>
      <c r="BA1792" s="12">
        <f t="shared" si="385"/>
        <v>2077284.17999979</v>
      </c>
      <c r="BB1792" s="12" t="e">
        <f t="shared" si="391"/>
        <v>#REF!</v>
      </c>
    </row>
    <row r="1793" spans="1:54">
      <c r="A1793" s="5" t="s">
        <v>3635</v>
      </c>
      <c r="B1793" s="5" t="s">
        <v>3636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392"/>
        <v>1672763560.93</v>
      </c>
      <c r="AF1793" s="9">
        <f t="shared" si="393"/>
        <v>1394628017.68</v>
      </c>
      <c r="AG1793" s="9">
        <f t="shared" si="394"/>
        <v>298614662.32</v>
      </c>
      <c r="AH1793" s="9">
        <f t="shared" si="395"/>
        <v>310293341.79</v>
      </c>
      <c r="AI1793" s="9">
        <f t="shared" si="396"/>
        <v>256578515.08</v>
      </c>
      <c r="AJ1793" s="12" t="e">
        <f>#REF!-A1793</f>
        <v>#REF!</v>
      </c>
      <c r="AK1793" s="16"/>
      <c r="AL1793" s="9">
        <f t="shared" si="386"/>
        <v>800631705.23</v>
      </c>
      <c r="AM1793" s="16"/>
      <c r="AN1793" s="16"/>
      <c r="AO1793" s="16"/>
      <c r="AP1793" s="16"/>
      <c r="AQ1793" s="12" t="e">
        <f>#REF!+#REF!+#REF!</f>
        <v>#REF!</v>
      </c>
      <c r="AR1793" s="12">
        <f t="shared" si="383"/>
        <v>-12535028.88</v>
      </c>
      <c r="AS1793" s="12" t="e">
        <f>#REF!-AU1793+#REF!+#REF!</f>
        <v>#REF!</v>
      </c>
      <c r="AT1793" s="12" t="e">
        <f>AS1793-VLOOKUP(A1793,[1]选股结果!$A$2:$BJ$3005,48,FALSE)*0.08</f>
        <v>#REF!</v>
      </c>
      <c r="AU1793" s="12">
        <f t="shared" si="387"/>
        <v>53714826.71</v>
      </c>
      <c r="AV1793" s="12" t="e">
        <f>#REF!+S1793+H1793</f>
        <v>#REF!</v>
      </c>
      <c r="AW1793" s="12" t="e">
        <f t="shared" si="388"/>
        <v>#REF!</v>
      </c>
      <c r="AX1793" s="12" t="e">
        <f t="shared" si="389"/>
        <v>#REF!</v>
      </c>
      <c r="AY1793" s="12" t="e">
        <f t="shared" si="390"/>
        <v>#REF!</v>
      </c>
      <c r="AZ1793" s="12">
        <f t="shared" si="384"/>
        <v>-1725558261.86</v>
      </c>
      <c r="BA1793" s="12">
        <f t="shared" si="385"/>
        <v>298614662.32</v>
      </c>
      <c r="BB1793" s="12" t="e">
        <f t="shared" si="391"/>
        <v>#REF!</v>
      </c>
    </row>
    <row r="1794" spans="1:54">
      <c r="A1794" s="5" t="s">
        <v>3637</v>
      </c>
      <c r="B1794" s="5" t="s">
        <v>3638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392"/>
        <v>1672288457.42</v>
      </c>
      <c r="AF1794" s="9">
        <f t="shared" si="393"/>
        <v>1567461441.79</v>
      </c>
      <c r="AG1794" s="9">
        <f t="shared" si="394"/>
        <v>88536736.3800001</v>
      </c>
      <c r="AH1794" s="9">
        <f t="shared" si="395"/>
        <v>108504560.71</v>
      </c>
      <c r="AI1794" s="9">
        <f t="shared" si="396"/>
        <v>98389439.0800001</v>
      </c>
      <c r="AJ1794" s="12" t="e">
        <f>#REF!-A1794</f>
        <v>#REF!</v>
      </c>
      <c r="AK1794" s="16"/>
      <c r="AL1794" s="9">
        <f t="shared" si="386"/>
        <v>126656557.17</v>
      </c>
      <c r="AM1794" s="16"/>
      <c r="AN1794" s="16"/>
      <c r="AO1794" s="16"/>
      <c r="AP1794" s="16"/>
      <c r="AQ1794" s="12" t="e">
        <f>#REF!+#REF!+#REF!</f>
        <v>#REF!</v>
      </c>
      <c r="AR1794" s="12">
        <f t="shared" ref="AR1794:AR1857" si="397">AA1794-AB1794</f>
        <v>-20541381.97</v>
      </c>
      <c r="AS1794" s="12" t="e">
        <f>#REF!-AU1794+#REF!+#REF!</f>
        <v>#REF!</v>
      </c>
      <c r="AT1794" s="12" t="e">
        <f>AS1794-VLOOKUP(A1794,[1]选股结果!$A$2:$BJ$3005,48,FALSE)*0.08</f>
        <v>#REF!</v>
      </c>
      <c r="AU1794" s="12">
        <f t="shared" si="387"/>
        <v>10115121.6299999</v>
      </c>
      <c r="AV1794" s="12" t="e">
        <f>#REF!+S1794+H1794</f>
        <v>#REF!</v>
      </c>
      <c r="AW1794" s="12" t="e">
        <f t="shared" si="388"/>
        <v>#REF!</v>
      </c>
      <c r="AX1794" s="12" t="e">
        <f t="shared" si="389"/>
        <v>#REF!</v>
      </c>
      <c r="AY1794" s="12" t="e">
        <f t="shared" si="390"/>
        <v>#REF!</v>
      </c>
      <c r="AZ1794" s="12">
        <f t="shared" ref="AZ1794:AZ1857" si="398">O1794-S1794-AA1794-AB1794-AC1794-AD1794+AK1794-AE1794</f>
        <v>-1693565273.02</v>
      </c>
      <c r="BA1794" s="12">
        <f t="shared" ref="BA1794:BA1857" si="399">AG1794</f>
        <v>88536736.3800001</v>
      </c>
      <c r="BB1794" s="12" t="e">
        <f t="shared" si="391"/>
        <v>#REF!</v>
      </c>
    </row>
    <row r="1795" spans="1:54">
      <c r="A1795" s="5" t="s">
        <v>3639</v>
      </c>
      <c r="B1795" s="5" t="s">
        <v>3640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392"/>
        <v>1671447981.76</v>
      </c>
      <c r="AF1795" s="9">
        <f t="shared" si="393"/>
        <v>1778049134.02</v>
      </c>
      <c r="AG1795" s="9">
        <f t="shared" si="394"/>
        <v>-144544739.49</v>
      </c>
      <c r="AH1795" s="9">
        <f t="shared" si="395"/>
        <v>-154672300.54</v>
      </c>
      <c r="AI1795" s="9">
        <f t="shared" si="396"/>
        <v>-161261242.86</v>
      </c>
      <c r="AJ1795" s="12" t="e">
        <f>#REF!-A1795</f>
        <v>#REF!</v>
      </c>
      <c r="AK1795" s="16"/>
      <c r="AL1795" s="9">
        <f t="shared" ref="AL1795:AL1858" si="400">O1795+P1795+Q1795+Y1795-AB1795+AC1795</f>
        <v>404279084.3</v>
      </c>
      <c r="AM1795" s="16"/>
      <c r="AN1795" s="16"/>
      <c r="AO1795" s="16"/>
      <c r="AP1795" s="16"/>
      <c r="AQ1795" s="12" t="e">
        <f>#REF!+#REF!+#REF!</f>
        <v>#REF!</v>
      </c>
      <c r="AR1795" s="12">
        <f t="shared" si="397"/>
        <v>-1736518.66</v>
      </c>
      <c r="AS1795" s="12" t="e">
        <f>#REF!-AU1795+#REF!+#REF!</f>
        <v>#REF!</v>
      </c>
      <c r="AT1795" s="12" t="e">
        <f>AS1795-VLOOKUP(A1795,[1]选股结果!$A$2:$BJ$3005,48,FALSE)*0.08</f>
        <v>#REF!</v>
      </c>
      <c r="AU1795" s="12">
        <f t="shared" ref="AU1795:AU1858" si="401">AH1795-AI1795</f>
        <v>6588942.32000002</v>
      </c>
      <c r="AV1795" s="12" t="e">
        <f>#REF!+S1795+H1795</f>
        <v>#REF!</v>
      </c>
      <c r="AW1795" s="12" t="e">
        <f t="shared" ref="AW1795:AW1858" si="402">AV1795-AU1795</f>
        <v>#REF!</v>
      </c>
      <c r="AX1795" s="12" t="e">
        <f t="shared" ref="AX1795:AX1858" si="403">AV1795-H1795</f>
        <v>#REF!</v>
      </c>
      <c r="AY1795" s="12" t="e">
        <f t="shared" ref="AY1795:AY1858" si="404">AV1795-H1795-AU1795</f>
        <v>#REF!</v>
      </c>
      <c r="AZ1795" s="12">
        <f t="shared" si="398"/>
        <v>-1744847236.53</v>
      </c>
      <c r="BA1795" s="12">
        <f t="shared" si="399"/>
        <v>-144544739.49</v>
      </c>
      <c r="BB1795" s="12" t="e">
        <f t="shared" ref="BB1795:BB1858" si="405">AF1795-AG1795+AH1795+AI1795-AJ1795+AL1795+AM1795-AO1795+AN1795</f>
        <v>#REF!</v>
      </c>
    </row>
    <row r="1796" spans="1:54">
      <c r="A1796" s="5" t="s">
        <v>3641</v>
      </c>
      <c r="B1796" s="5" t="s">
        <v>3642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392"/>
        <v>1671227550.86</v>
      </c>
      <c r="AF1796" s="9">
        <f t="shared" si="393"/>
        <v>1419009890.1</v>
      </c>
      <c r="AG1796" s="9">
        <f t="shared" si="394"/>
        <v>258625826.07</v>
      </c>
      <c r="AH1796" s="9">
        <f t="shared" si="395"/>
        <v>257706039.95</v>
      </c>
      <c r="AI1796" s="9">
        <f t="shared" si="396"/>
        <v>215064116.21</v>
      </c>
      <c r="AJ1796" s="12" t="e">
        <f>#REF!-A1796</f>
        <v>#REF!</v>
      </c>
      <c r="AK1796" s="16"/>
      <c r="AL1796" s="9">
        <f t="shared" si="400"/>
        <v>229238376.15</v>
      </c>
      <c r="AM1796" s="16"/>
      <c r="AN1796" s="16"/>
      <c r="AO1796" s="16"/>
      <c r="AP1796" s="16"/>
      <c r="AQ1796" s="12" t="e">
        <f>#REF!+#REF!+#REF!</f>
        <v>#REF!</v>
      </c>
      <c r="AR1796" s="12">
        <f t="shared" si="397"/>
        <v>-702330.9</v>
      </c>
      <c r="AS1796" s="12" t="e">
        <f>#REF!-AU1796+#REF!+#REF!</f>
        <v>#REF!</v>
      </c>
      <c r="AT1796" s="12" t="e">
        <f>AS1796-VLOOKUP(A1796,[1]选股结果!$A$2:$BJ$3005,48,FALSE)*0.08</f>
        <v>#REF!</v>
      </c>
      <c r="AU1796" s="12">
        <f t="shared" si="401"/>
        <v>42641923.74</v>
      </c>
      <c r="AV1796" s="12" t="e">
        <f>#REF!+S1796+H1796</f>
        <v>#REF!</v>
      </c>
      <c r="AW1796" s="12" t="e">
        <f t="shared" si="402"/>
        <v>#REF!</v>
      </c>
      <c r="AX1796" s="12" t="e">
        <f t="shared" si="403"/>
        <v>#REF!</v>
      </c>
      <c r="AY1796" s="12" t="e">
        <f t="shared" si="404"/>
        <v>#REF!</v>
      </c>
      <c r="AZ1796" s="12">
        <f t="shared" si="398"/>
        <v>-1702583757.51</v>
      </c>
      <c r="BA1796" s="12">
        <f t="shared" si="399"/>
        <v>258625826.07</v>
      </c>
      <c r="BB1796" s="12" t="e">
        <f t="shared" si="405"/>
        <v>#REF!</v>
      </c>
    </row>
    <row r="1797" spans="1:54">
      <c r="A1797" s="5" t="s">
        <v>3643</v>
      </c>
      <c r="B1797" s="5" t="s">
        <v>3644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392"/>
        <v>1670404251.61</v>
      </c>
      <c r="AF1797" s="9">
        <f t="shared" si="393"/>
        <v>1541151915.44</v>
      </c>
      <c r="AG1797" s="9">
        <f t="shared" si="394"/>
        <v>103884895.51</v>
      </c>
      <c r="AH1797" s="9">
        <f t="shared" si="395"/>
        <v>100548703.9</v>
      </c>
      <c r="AI1797" s="9">
        <f t="shared" si="396"/>
        <v>84078443.78</v>
      </c>
      <c r="AJ1797" s="12" t="e">
        <f>#REF!-A1797</f>
        <v>#REF!</v>
      </c>
      <c r="AK1797" s="16"/>
      <c r="AL1797" s="9">
        <f t="shared" si="400"/>
        <v>219176255.59</v>
      </c>
      <c r="AM1797" s="16"/>
      <c r="AN1797" s="16"/>
      <c r="AO1797" s="16"/>
      <c r="AP1797" s="16"/>
      <c r="AQ1797" s="12" t="e">
        <f>#REF!+#REF!+#REF!</f>
        <v>#REF!</v>
      </c>
      <c r="AR1797" s="12">
        <f t="shared" si="397"/>
        <v>-2087857.66</v>
      </c>
      <c r="AS1797" s="12" t="e">
        <f>#REF!-AU1797+#REF!+#REF!</f>
        <v>#REF!</v>
      </c>
      <c r="AT1797" s="12" t="e">
        <f>AS1797-VLOOKUP(A1797,[1]选股结果!$A$2:$BJ$3005,48,FALSE)*0.08</f>
        <v>#REF!</v>
      </c>
      <c r="AU1797" s="12">
        <f t="shared" si="401"/>
        <v>16470260.12</v>
      </c>
      <c r="AV1797" s="12" t="e">
        <f>#REF!+S1797+H1797</f>
        <v>#REF!</v>
      </c>
      <c r="AW1797" s="12" t="e">
        <f t="shared" si="402"/>
        <v>#REF!</v>
      </c>
      <c r="AX1797" s="12" t="e">
        <f t="shared" si="403"/>
        <v>#REF!</v>
      </c>
      <c r="AY1797" s="12" t="e">
        <f t="shared" si="404"/>
        <v>#REF!</v>
      </c>
      <c r="AZ1797" s="12">
        <f t="shared" si="398"/>
        <v>-1679330787.83</v>
      </c>
      <c r="BA1797" s="12">
        <f t="shared" si="399"/>
        <v>103884895.51</v>
      </c>
      <c r="BB1797" s="12" t="e">
        <f t="shared" si="405"/>
        <v>#REF!</v>
      </c>
    </row>
    <row r="1798" spans="1:54">
      <c r="A1798" s="5" t="s">
        <v>3645</v>
      </c>
      <c r="B1798" s="5" t="s">
        <v>3646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392"/>
        <v>1666474884.05</v>
      </c>
      <c r="AF1798" s="9">
        <f t="shared" si="393"/>
        <v>1421436910.53</v>
      </c>
      <c r="AG1798" s="9">
        <f t="shared" si="394"/>
        <v>313926894.45</v>
      </c>
      <c r="AH1798" s="9">
        <f t="shared" si="395"/>
        <v>313267163.44</v>
      </c>
      <c r="AI1798" s="9">
        <f t="shared" si="396"/>
        <v>260925545.59</v>
      </c>
      <c r="AJ1798" s="12" t="e">
        <f>#REF!-A1798</f>
        <v>#REF!</v>
      </c>
      <c r="AK1798" s="16"/>
      <c r="AL1798" s="9">
        <f t="shared" si="400"/>
        <v>206629805.44</v>
      </c>
      <c r="AM1798" s="16"/>
      <c r="AN1798" s="16"/>
      <c r="AO1798" s="16"/>
      <c r="AP1798" s="16"/>
      <c r="AQ1798" s="12" t="e">
        <f>#REF!+#REF!+#REF!</f>
        <v>#REF!</v>
      </c>
      <c r="AR1798" s="12">
        <f t="shared" si="397"/>
        <v>-107897.1</v>
      </c>
      <c r="AS1798" s="12" t="e">
        <f>#REF!-AU1798+#REF!+#REF!</f>
        <v>#REF!</v>
      </c>
      <c r="AT1798" s="12" t="e">
        <f>AS1798-VLOOKUP(A1798,[1]选股结果!$A$2:$BJ$3005,48,FALSE)*0.08</f>
        <v>#REF!</v>
      </c>
      <c r="AU1798" s="12">
        <f t="shared" si="401"/>
        <v>52341617.85</v>
      </c>
      <c r="AV1798" s="12" t="e">
        <f>#REF!+S1798+H1798</f>
        <v>#REF!</v>
      </c>
      <c r="AW1798" s="12" t="e">
        <f t="shared" si="402"/>
        <v>#REF!</v>
      </c>
      <c r="AX1798" s="12" t="e">
        <f t="shared" si="403"/>
        <v>#REF!</v>
      </c>
      <c r="AY1798" s="12" t="e">
        <f t="shared" si="404"/>
        <v>#REF!</v>
      </c>
      <c r="AZ1798" s="12">
        <f t="shared" si="398"/>
        <v>-1709672589.78</v>
      </c>
      <c r="BA1798" s="12">
        <f t="shared" si="399"/>
        <v>313926894.45</v>
      </c>
      <c r="BB1798" s="12" t="e">
        <f t="shared" si="405"/>
        <v>#REF!</v>
      </c>
    </row>
    <row r="1799" spans="1:54">
      <c r="A1799" s="5" t="s">
        <v>3647</v>
      </c>
      <c r="B1799" s="5" t="s">
        <v>3648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392"/>
        <v>1665815739.94</v>
      </c>
      <c r="AF1799" s="9">
        <f t="shared" si="393"/>
        <v>1377680053.22</v>
      </c>
      <c r="AG1799" s="9">
        <f t="shared" si="394"/>
        <v>234824096.41</v>
      </c>
      <c r="AH1799" s="9">
        <f t="shared" si="395"/>
        <v>241039228.55</v>
      </c>
      <c r="AI1799" s="9">
        <f t="shared" si="396"/>
        <v>201689621.54</v>
      </c>
      <c r="AJ1799" s="12" t="e">
        <f>#REF!-A1799</f>
        <v>#REF!</v>
      </c>
      <c r="AK1799" s="16"/>
      <c r="AL1799" s="9">
        <f t="shared" si="400"/>
        <v>213356254.52</v>
      </c>
      <c r="AM1799" s="16"/>
      <c r="AN1799" s="16"/>
      <c r="AO1799" s="16"/>
      <c r="AP1799" s="16"/>
      <c r="AQ1799" s="12" t="e">
        <f>#REF!+#REF!+#REF!</f>
        <v>#REF!</v>
      </c>
      <c r="AR1799" s="12">
        <f t="shared" si="397"/>
        <v>-8983559.78</v>
      </c>
      <c r="AS1799" s="12" t="e">
        <f>#REF!-AU1799+#REF!+#REF!</f>
        <v>#REF!</v>
      </c>
      <c r="AT1799" s="12" t="e">
        <f>AS1799-VLOOKUP(A1799,[1]选股结果!$A$2:$BJ$3005,48,FALSE)*0.08</f>
        <v>#REF!</v>
      </c>
      <c r="AU1799" s="12">
        <f t="shared" si="401"/>
        <v>39349607.01</v>
      </c>
      <c r="AV1799" s="12" t="e">
        <f>#REF!+S1799+H1799</f>
        <v>#REF!</v>
      </c>
      <c r="AW1799" s="12" t="e">
        <f t="shared" si="402"/>
        <v>#REF!</v>
      </c>
      <c r="AX1799" s="12" t="e">
        <f t="shared" si="403"/>
        <v>#REF!</v>
      </c>
      <c r="AY1799" s="12" t="e">
        <f t="shared" si="404"/>
        <v>#REF!</v>
      </c>
      <c r="AZ1799" s="12">
        <f t="shared" si="398"/>
        <v>-1692222837.77</v>
      </c>
      <c r="BA1799" s="12">
        <f t="shared" si="399"/>
        <v>234824096.41</v>
      </c>
      <c r="BB1799" s="12" t="e">
        <f t="shared" si="405"/>
        <v>#REF!</v>
      </c>
    </row>
    <row r="1800" spans="1:54">
      <c r="A1800" s="5" t="s">
        <v>3649</v>
      </c>
      <c r="B1800" s="5" t="s">
        <v>3650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392"/>
        <v>1664897737.44</v>
      </c>
      <c r="AF1800" s="9">
        <f t="shared" si="393"/>
        <v>1530636058.16</v>
      </c>
      <c r="AG1800" s="9">
        <f t="shared" si="394"/>
        <v>138307108.74</v>
      </c>
      <c r="AH1800" s="9">
        <f t="shared" si="395"/>
        <v>140966816.27</v>
      </c>
      <c r="AI1800" s="9">
        <f t="shared" si="396"/>
        <v>122511641.22</v>
      </c>
      <c r="AJ1800" s="12" t="e">
        <f>#REF!-A1800</f>
        <v>#REF!</v>
      </c>
      <c r="AK1800" s="16"/>
      <c r="AL1800" s="9">
        <f t="shared" si="400"/>
        <v>493462892.26</v>
      </c>
      <c r="AM1800" s="16"/>
      <c r="AN1800" s="16"/>
      <c r="AO1800" s="16"/>
      <c r="AP1800" s="16"/>
      <c r="AQ1800" s="12" t="e">
        <f>#REF!+#REF!+#REF!</f>
        <v>#REF!</v>
      </c>
      <c r="AR1800" s="12">
        <f t="shared" si="397"/>
        <v>-3137351.43</v>
      </c>
      <c r="AS1800" s="12" t="e">
        <f>#REF!-AU1800+#REF!+#REF!</f>
        <v>#REF!</v>
      </c>
      <c r="AT1800" s="12" t="e">
        <f>AS1800-VLOOKUP(A1800,[1]选股结果!$A$2:$BJ$3005,48,FALSE)*0.08</f>
        <v>#REF!</v>
      </c>
      <c r="AU1800" s="12">
        <f t="shared" si="401"/>
        <v>18455175.05</v>
      </c>
      <c r="AV1800" s="12" t="e">
        <f>#REF!+S1800+H1800</f>
        <v>#REF!</v>
      </c>
      <c r="AW1800" s="12" t="e">
        <f t="shared" si="402"/>
        <v>#REF!</v>
      </c>
      <c r="AX1800" s="12" t="e">
        <f t="shared" si="403"/>
        <v>#REF!</v>
      </c>
      <c r="AY1800" s="12" t="e">
        <f t="shared" si="404"/>
        <v>#REF!</v>
      </c>
      <c r="AZ1800" s="12">
        <f t="shared" si="398"/>
        <v>-1674261011.61</v>
      </c>
      <c r="BA1800" s="12">
        <f t="shared" si="399"/>
        <v>138307108.74</v>
      </c>
      <c r="BB1800" s="12" t="e">
        <f t="shared" si="405"/>
        <v>#REF!</v>
      </c>
    </row>
    <row r="1801" spans="1:54">
      <c r="A1801" s="5" t="s">
        <v>3651</v>
      </c>
      <c r="B1801" s="5" t="s">
        <v>3652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392"/>
        <v>1663372251.21</v>
      </c>
      <c r="AF1801" s="9">
        <f t="shared" si="393"/>
        <v>1524887809.83</v>
      </c>
      <c r="AG1801" s="9">
        <f t="shared" si="394"/>
        <v>130965971.19</v>
      </c>
      <c r="AH1801" s="9">
        <f t="shared" si="395"/>
        <v>129427947.59</v>
      </c>
      <c r="AI1801" s="9">
        <f t="shared" si="396"/>
        <v>112059180.48</v>
      </c>
      <c r="AJ1801" s="12" t="e">
        <f>#REF!-A1801</f>
        <v>#REF!</v>
      </c>
      <c r="AK1801" s="16"/>
      <c r="AL1801" s="9">
        <f t="shared" si="400"/>
        <v>60920605.75</v>
      </c>
      <c r="AM1801" s="16"/>
      <c r="AN1801" s="16"/>
      <c r="AO1801" s="16"/>
      <c r="AP1801" s="16"/>
      <c r="AQ1801" s="12" t="e">
        <f>#REF!+#REF!+#REF!</f>
        <v>#REF!</v>
      </c>
      <c r="AR1801" s="12">
        <f t="shared" si="397"/>
        <v>-842475.66</v>
      </c>
      <c r="AS1801" s="12" t="e">
        <f>#REF!-AU1801+#REF!+#REF!</f>
        <v>#REF!</v>
      </c>
      <c r="AT1801" s="12" t="e">
        <f>AS1801-VLOOKUP(A1801,[1]选股结果!$A$2:$BJ$3005,48,FALSE)*0.08</f>
        <v>#REF!</v>
      </c>
      <c r="AU1801" s="12">
        <f t="shared" si="401"/>
        <v>17368767.11</v>
      </c>
      <c r="AV1801" s="12" t="e">
        <f>#REF!+S1801+H1801</f>
        <v>#REF!</v>
      </c>
      <c r="AW1801" s="12" t="e">
        <f t="shared" si="402"/>
        <v>#REF!</v>
      </c>
      <c r="AX1801" s="12" t="e">
        <f t="shared" si="403"/>
        <v>#REF!</v>
      </c>
      <c r="AY1801" s="12" t="e">
        <f t="shared" si="404"/>
        <v>#REF!</v>
      </c>
      <c r="AZ1801" s="12">
        <f t="shared" si="398"/>
        <v>-1679482510.76</v>
      </c>
      <c r="BA1801" s="12">
        <f t="shared" si="399"/>
        <v>130965971.19</v>
      </c>
      <c r="BB1801" s="12" t="e">
        <f t="shared" si="405"/>
        <v>#REF!</v>
      </c>
    </row>
    <row r="1802" spans="1:54">
      <c r="A1802" s="5" t="s">
        <v>3653</v>
      </c>
      <c r="B1802" s="5" t="s">
        <v>3654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392"/>
        <v>1661519194.12</v>
      </c>
      <c r="AF1802" s="9">
        <f t="shared" si="393"/>
        <v>1204982098.68</v>
      </c>
      <c r="AG1802" s="9">
        <f t="shared" si="394"/>
        <v>476890327.33</v>
      </c>
      <c r="AH1802" s="9">
        <f t="shared" si="395"/>
        <v>474395509.46</v>
      </c>
      <c r="AI1802" s="9">
        <f t="shared" si="396"/>
        <v>399803485.34</v>
      </c>
      <c r="AJ1802" s="12" t="e">
        <f>#REF!-A1802</f>
        <v>#REF!</v>
      </c>
      <c r="AK1802" s="16"/>
      <c r="AL1802" s="9">
        <f t="shared" si="400"/>
        <v>154919428.95</v>
      </c>
      <c r="AM1802" s="16"/>
      <c r="AN1802" s="16"/>
      <c r="AO1802" s="16"/>
      <c r="AP1802" s="16"/>
      <c r="AQ1802" s="12" t="e">
        <f>#REF!+#REF!+#REF!</f>
        <v>#REF!</v>
      </c>
      <c r="AR1802" s="12">
        <f t="shared" si="397"/>
        <v>-1.66</v>
      </c>
      <c r="AS1802" s="12" t="e">
        <f>#REF!-AU1802+#REF!+#REF!</f>
        <v>#REF!</v>
      </c>
      <c r="AT1802" s="12" t="e">
        <f>AS1802-VLOOKUP(A1802,[1]选股结果!$A$2:$BJ$3005,48,FALSE)*0.08</f>
        <v>#REF!</v>
      </c>
      <c r="AU1802" s="12">
        <f t="shared" si="401"/>
        <v>74592024.12</v>
      </c>
      <c r="AV1802" s="12" t="e">
        <f>#REF!+S1802+H1802</f>
        <v>#REF!</v>
      </c>
      <c r="AW1802" s="12" t="e">
        <f t="shared" si="402"/>
        <v>#REF!</v>
      </c>
      <c r="AX1802" s="12" t="e">
        <f t="shared" si="403"/>
        <v>#REF!</v>
      </c>
      <c r="AY1802" s="12" t="e">
        <f t="shared" si="404"/>
        <v>#REF!</v>
      </c>
      <c r="AZ1802" s="12">
        <f t="shared" si="398"/>
        <v>-1724352145.02</v>
      </c>
      <c r="BA1802" s="12">
        <f t="shared" si="399"/>
        <v>476890327.33</v>
      </c>
      <c r="BB1802" s="12" t="e">
        <f t="shared" si="405"/>
        <v>#REF!</v>
      </c>
    </row>
    <row r="1803" spans="1:54">
      <c r="A1803" s="5" t="s">
        <v>3655</v>
      </c>
      <c r="B1803" s="5" t="s">
        <v>3656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406">C1803</f>
        <v>1660984709.8</v>
      </c>
      <c r="AF1803" s="9">
        <f t="shared" ref="AF1803:AF1866" si="407">(G1803+O1803+P1803+Q1803+R1803)+S1803</f>
        <v>1552567238.74</v>
      </c>
      <c r="AG1803" s="9">
        <f t="shared" ref="AG1803:AG1866" si="408">AE1803-AF1803+T1803+V1803+W1803-X1803-Y1803+Z1803+AA1803</f>
        <v>99683770.55</v>
      </c>
      <c r="AH1803" s="9">
        <f t="shared" ref="AH1803:AH1866" si="409">AG1803+AB1803-AC1803</f>
        <v>99587777.01</v>
      </c>
      <c r="AI1803" s="9">
        <f t="shared" ref="AI1803:AI1866" si="410">AH1803-AD1803</f>
        <v>83389498.7</v>
      </c>
      <c r="AJ1803" s="12" t="e">
        <f>#REF!-A1803</f>
        <v>#REF!</v>
      </c>
      <c r="AK1803" s="16"/>
      <c r="AL1803" s="9">
        <f t="shared" si="400"/>
        <v>225249999.6</v>
      </c>
      <c r="AM1803" s="16"/>
      <c r="AN1803" s="16"/>
      <c r="AO1803" s="16"/>
      <c r="AP1803" s="16"/>
      <c r="AQ1803" s="12" t="e">
        <f>#REF!+#REF!+#REF!</f>
        <v>#REF!</v>
      </c>
      <c r="AR1803" s="12">
        <f t="shared" si="397"/>
        <v>-752769.71</v>
      </c>
      <c r="AS1803" s="12" t="e">
        <f>#REF!-AU1803+#REF!+#REF!</f>
        <v>#REF!</v>
      </c>
      <c r="AT1803" s="12" t="e">
        <f>AS1803-VLOOKUP(A1803,[1]选股结果!$A$2:$BJ$3005,48,FALSE)*0.08</f>
        <v>#REF!</v>
      </c>
      <c r="AU1803" s="12">
        <f t="shared" si="401"/>
        <v>16198278.31</v>
      </c>
      <c r="AV1803" s="12" t="e">
        <f>#REF!+S1803+H1803</f>
        <v>#REF!</v>
      </c>
      <c r="AW1803" s="12" t="e">
        <f t="shared" si="402"/>
        <v>#REF!</v>
      </c>
      <c r="AX1803" s="12" t="e">
        <f t="shared" si="403"/>
        <v>#REF!</v>
      </c>
      <c r="AY1803" s="12" t="e">
        <f t="shared" si="404"/>
        <v>#REF!</v>
      </c>
      <c r="AZ1803" s="12">
        <f t="shared" si="398"/>
        <v>-1686887477</v>
      </c>
      <c r="BA1803" s="12">
        <f t="shared" si="399"/>
        <v>99683770.55</v>
      </c>
      <c r="BB1803" s="12" t="e">
        <f t="shared" si="405"/>
        <v>#REF!</v>
      </c>
    </row>
    <row r="1804" spans="1:54">
      <c r="A1804" s="5" t="s">
        <v>3657</v>
      </c>
      <c r="B1804" s="5" t="s">
        <v>3658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406"/>
        <v>1660667309.08</v>
      </c>
      <c r="AF1804" s="9">
        <f t="shared" si="407"/>
        <v>1508352725.4</v>
      </c>
      <c r="AG1804" s="9">
        <f t="shared" si="408"/>
        <v>135924466.18</v>
      </c>
      <c r="AH1804" s="9">
        <f t="shared" si="409"/>
        <v>136756625.28</v>
      </c>
      <c r="AI1804" s="9">
        <f t="shared" si="410"/>
        <v>116539323.08</v>
      </c>
      <c r="AJ1804" s="12" t="e">
        <f>#REF!-A1804</f>
        <v>#REF!</v>
      </c>
      <c r="AK1804" s="16"/>
      <c r="AL1804" s="9">
        <f t="shared" si="400"/>
        <v>84393887.49</v>
      </c>
      <c r="AM1804" s="16"/>
      <c r="AN1804" s="16"/>
      <c r="AO1804" s="16"/>
      <c r="AP1804" s="16"/>
      <c r="AQ1804" s="12" t="e">
        <f>#REF!+#REF!+#REF!</f>
        <v>#REF!</v>
      </c>
      <c r="AR1804" s="12">
        <f t="shared" si="397"/>
        <v>-1312893.79</v>
      </c>
      <c r="AS1804" s="12" t="e">
        <f>#REF!-AU1804+#REF!+#REF!</f>
        <v>#REF!</v>
      </c>
      <c r="AT1804" s="12" t="e">
        <f>AS1804-VLOOKUP(A1804,[1]选股结果!$A$2:$BJ$3005,48,FALSE)*0.08</f>
        <v>#REF!</v>
      </c>
      <c r="AU1804" s="12">
        <f t="shared" si="401"/>
        <v>20217302.2</v>
      </c>
      <c r="AV1804" s="12" t="e">
        <f>#REF!+S1804+H1804</f>
        <v>#REF!</v>
      </c>
      <c r="AW1804" s="12" t="e">
        <f t="shared" si="402"/>
        <v>#REF!</v>
      </c>
      <c r="AX1804" s="12" t="e">
        <f t="shared" si="403"/>
        <v>#REF!</v>
      </c>
      <c r="AY1804" s="12" t="e">
        <f t="shared" si="404"/>
        <v>#REF!</v>
      </c>
      <c r="AZ1804" s="12">
        <f t="shared" si="398"/>
        <v>-1699224657.79</v>
      </c>
      <c r="BA1804" s="12">
        <f t="shared" si="399"/>
        <v>135924466.18</v>
      </c>
      <c r="BB1804" s="12" t="e">
        <f t="shared" si="405"/>
        <v>#REF!</v>
      </c>
    </row>
    <row r="1805" spans="1:54">
      <c r="A1805" s="5" t="s">
        <v>3659</v>
      </c>
      <c r="B1805" s="5" t="s">
        <v>3660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406"/>
        <v>1660042787.78</v>
      </c>
      <c r="AF1805" s="9">
        <f t="shared" si="407"/>
        <v>1557753082.74</v>
      </c>
      <c r="AG1805" s="9">
        <f t="shared" si="408"/>
        <v>151860656.97</v>
      </c>
      <c r="AH1805" s="9">
        <f t="shared" si="409"/>
        <v>151478643.78</v>
      </c>
      <c r="AI1805" s="9">
        <f t="shared" si="410"/>
        <v>145227252.03</v>
      </c>
      <c r="AJ1805" s="12" t="e">
        <f>#REF!-A1805</f>
        <v>#REF!</v>
      </c>
      <c r="AK1805" s="16"/>
      <c r="AL1805" s="9">
        <f t="shared" si="400"/>
        <v>269007784.57</v>
      </c>
      <c r="AM1805" s="16"/>
      <c r="AN1805" s="16"/>
      <c r="AO1805" s="16"/>
      <c r="AP1805" s="16"/>
      <c r="AQ1805" s="12" t="e">
        <f>#REF!+#REF!+#REF!</f>
        <v>#REF!</v>
      </c>
      <c r="AR1805" s="12">
        <f t="shared" si="397"/>
        <v>-157489.32</v>
      </c>
      <c r="AS1805" s="12" t="e">
        <f>#REF!-AU1805+#REF!+#REF!</f>
        <v>#REF!</v>
      </c>
      <c r="AT1805" s="12" t="e">
        <f>AS1805-VLOOKUP(A1805,[1]选股结果!$A$2:$BJ$3005,48,FALSE)*0.08</f>
        <v>#REF!</v>
      </c>
      <c r="AU1805" s="12">
        <f t="shared" si="401"/>
        <v>6251391.75</v>
      </c>
      <c r="AV1805" s="12" t="e">
        <f>#REF!+S1805+H1805</f>
        <v>#REF!</v>
      </c>
      <c r="AW1805" s="12" t="e">
        <f t="shared" si="402"/>
        <v>#REF!</v>
      </c>
      <c r="AX1805" s="12" t="e">
        <f t="shared" si="403"/>
        <v>#REF!</v>
      </c>
      <c r="AY1805" s="12" t="e">
        <f t="shared" si="404"/>
        <v>#REF!</v>
      </c>
      <c r="AZ1805" s="12">
        <f t="shared" si="398"/>
        <v>-1680235117.07</v>
      </c>
      <c r="BA1805" s="12">
        <f t="shared" si="399"/>
        <v>151860656.97</v>
      </c>
      <c r="BB1805" s="12" t="e">
        <f t="shared" si="405"/>
        <v>#REF!</v>
      </c>
    </row>
    <row r="1806" spans="1:54">
      <c r="A1806" s="5" t="s">
        <v>3661</v>
      </c>
      <c r="B1806" s="5" t="s">
        <v>3662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406"/>
        <v>1658368319.9</v>
      </c>
      <c r="AF1806" s="9">
        <f t="shared" si="407"/>
        <v>1541972986.42</v>
      </c>
      <c r="AG1806" s="9">
        <f t="shared" si="408"/>
        <v>425939204.08</v>
      </c>
      <c r="AH1806" s="9">
        <f t="shared" si="409"/>
        <v>423141816.93</v>
      </c>
      <c r="AI1806" s="9">
        <f t="shared" si="410"/>
        <v>343639716.91</v>
      </c>
      <c r="AJ1806" s="12" t="e">
        <f>#REF!-A1806</f>
        <v>#REF!</v>
      </c>
      <c r="AK1806" s="16"/>
      <c r="AL1806" s="9">
        <f t="shared" si="400"/>
        <v>292989313.1</v>
      </c>
      <c r="AM1806" s="16"/>
      <c r="AN1806" s="16"/>
      <c r="AO1806" s="16"/>
      <c r="AP1806" s="16"/>
      <c r="AQ1806" s="12" t="e">
        <f>#REF!+#REF!+#REF!</f>
        <v>#REF!</v>
      </c>
      <c r="AR1806" s="12">
        <f t="shared" si="397"/>
        <v>-1362042.84</v>
      </c>
      <c r="AS1806" s="12" t="e">
        <f>#REF!-AU1806+#REF!+#REF!</f>
        <v>#REF!</v>
      </c>
      <c r="AT1806" s="12" t="e">
        <f>AS1806-VLOOKUP(A1806,[1]选股结果!$A$2:$BJ$3005,48,FALSE)*0.08</f>
        <v>#REF!</v>
      </c>
      <c r="AU1806" s="12">
        <f t="shared" si="401"/>
        <v>79502100.02</v>
      </c>
      <c r="AV1806" s="12" t="e">
        <f>#REF!+S1806+H1806</f>
        <v>#REF!</v>
      </c>
      <c r="AW1806" s="12" t="e">
        <f t="shared" si="402"/>
        <v>#REF!</v>
      </c>
      <c r="AX1806" s="12" t="e">
        <f t="shared" si="403"/>
        <v>#REF!</v>
      </c>
      <c r="AY1806" s="12" t="e">
        <f t="shared" si="404"/>
        <v>#REF!</v>
      </c>
      <c r="AZ1806" s="12">
        <f t="shared" si="398"/>
        <v>-1751818938</v>
      </c>
      <c r="BA1806" s="12">
        <f t="shared" si="399"/>
        <v>425939204.08</v>
      </c>
      <c r="BB1806" s="12" t="e">
        <f t="shared" si="405"/>
        <v>#REF!</v>
      </c>
    </row>
    <row r="1807" spans="1:54">
      <c r="A1807" s="5" t="s">
        <v>3663</v>
      </c>
      <c r="B1807" s="5" t="s">
        <v>3664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406"/>
        <v>1658068166.52</v>
      </c>
      <c r="AF1807" s="9">
        <f t="shared" si="407"/>
        <v>1567103646.91</v>
      </c>
      <c r="AG1807" s="9">
        <f t="shared" si="408"/>
        <v>43131342.7200001</v>
      </c>
      <c r="AH1807" s="9">
        <f t="shared" si="409"/>
        <v>43235589.6900001</v>
      </c>
      <c r="AI1807" s="9">
        <f t="shared" si="410"/>
        <v>24346841.4600001</v>
      </c>
      <c r="AJ1807" s="12" t="e">
        <f>#REF!-A1807</f>
        <v>#REF!</v>
      </c>
      <c r="AK1807" s="16"/>
      <c r="AL1807" s="9">
        <f t="shared" si="400"/>
        <v>735601087.34</v>
      </c>
      <c r="AM1807" s="16"/>
      <c r="AN1807" s="16"/>
      <c r="AO1807" s="16"/>
      <c r="AP1807" s="16"/>
      <c r="AQ1807" s="12" t="e">
        <f>#REF!+#REF!+#REF!</f>
        <v>#REF!</v>
      </c>
      <c r="AR1807" s="12">
        <f t="shared" si="397"/>
        <v>-1277751.98</v>
      </c>
      <c r="AS1807" s="12" t="e">
        <f>#REF!-AU1807+#REF!+#REF!</f>
        <v>#REF!</v>
      </c>
      <c r="AT1807" s="12" t="e">
        <f>AS1807-VLOOKUP(A1807,[1]选股结果!$A$2:$BJ$3005,48,FALSE)*0.08</f>
        <v>#REF!</v>
      </c>
      <c r="AU1807" s="12">
        <f t="shared" si="401"/>
        <v>18888748.23</v>
      </c>
      <c r="AV1807" s="12" t="e">
        <f>#REF!+S1807+H1807</f>
        <v>#REF!</v>
      </c>
      <c r="AW1807" s="12" t="e">
        <f t="shared" si="402"/>
        <v>#REF!</v>
      </c>
      <c r="AX1807" s="12" t="e">
        <f t="shared" si="403"/>
        <v>#REF!</v>
      </c>
      <c r="AY1807" s="12" t="e">
        <f t="shared" si="404"/>
        <v>#REF!</v>
      </c>
      <c r="AZ1807" s="12">
        <f t="shared" si="398"/>
        <v>-1721680825.37</v>
      </c>
      <c r="BA1807" s="12">
        <f t="shared" si="399"/>
        <v>43131342.7200001</v>
      </c>
      <c r="BB1807" s="12" t="e">
        <f t="shared" si="405"/>
        <v>#REF!</v>
      </c>
    </row>
    <row r="1808" spans="1:54">
      <c r="A1808" s="5" t="s">
        <v>3665</v>
      </c>
      <c r="B1808" s="5" t="s">
        <v>3666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406"/>
        <v>1655062393.34</v>
      </c>
      <c r="AF1808" s="9">
        <f t="shared" si="407"/>
        <v>1544972310.9</v>
      </c>
      <c r="AG1808" s="9">
        <f t="shared" si="408"/>
        <v>111633354.51</v>
      </c>
      <c r="AH1808" s="9">
        <f t="shared" si="409"/>
        <v>109885438.42</v>
      </c>
      <c r="AI1808" s="9">
        <f t="shared" si="410"/>
        <v>109524705.54</v>
      </c>
      <c r="AJ1808" s="12" t="e">
        <f>#REF!-A1808</f>
        <v>#REF!</v>
      </c>
      <c r="AK1808" s="16"/>
      <c r="AL1808" s="9">
        <f t="shared" si="400"/>
        <v>160231803.22</v>
      </c>
      <c r="AM1808" s="16"/>
      <c r="AN1808" s="16"/>
      <c r="AO1808" s="16"/>
      <c r="AP1808" s="16"/>
      <c r="AQ1808" s="12" t="e">
        <f>#REF!+#REF!+#REF!</f>
        <v>#REF!</v>
      </c>
      <c r="AR1808" s="12">
        <f t="shared" si="397"/>
        <v>-485057.09</v>
      </c>
      <c r="AS1808" s="12" t="e">
        <f>#REF!-AU1808+#REF!+#REF!</f>
        <v>#REF!</v>
      </c>
      <c r="AT1808" s="12" t="e">
        <f>AS1808-VLOOKUP(A1808,[1]选股结果!$A$2:$BJ$3005,48,FALSE)*0.08</f>
        <v>#REF!</v>
      </c>
      <c r="AU1808" s="12">
        <f t="shared" si="401"/>
        <v>360732.879999995</v>
      </c>
      <c r="AV1808" s="12" t="e">
        <f>#REF!+S1808+H1808</f>
        <v>#REF!</v>
      </c>
      <c r="AW1808" s="12" t="e">
        <f t="shared" si="402"/>
        <v>#REF!</v>
      </c>
      <c r="AX1808" s="12" t="e">
        <f t="shared" si="403"/>
        <v>#REF!</v>
      </c>
      <c r="AY1808" s="12" t="e">
        <f t="shared" si="404"/>
        <v>#REF!</v>
      </c>
      <c r="AZ1808" s="12">
        <f t="shared" si="398"/>
        <v>-1666609906.57</v>
      </c>
      <c r="BA1808" s="12">
        <f t="shared" si="399"/>
        <v>111633354.51</v>
      </c>
      <c r="BB1808" s="12" t="e">
        <f t="shared" si="405"/>
        <v>#REF!</v>
      </c>
    </row>
    <row r="1809" spans="1:54">
      <c r="A1809" s="5" t="s">
        <v>3667</v>
      </c>
      <c r="B1809" s="5" t="s">
        <v>3668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406"/>
        <v>1654814464.81</v>
      </c>
      <c r="AF1809" s="9">
        <f t="shared" si="407"/>
        <v>1505392486.58</v>
      </c>
      <c r="AG1809" s="9">
        <f t="shared" si="408"/>
        <v>176409393.65</v>
      </c>
      <c r="AH1809" s="9">
        <f t="shared" si="409"/>
        <v>176390393.65</v>
      </c>
      <c r="AI1809" s="9">
        <f t="shared" si="410"/>
        <v>162552063.49</v>
      </c>
      <c r="AJ1809" s="12" t="e">
        <f>#REF!-A1809</f>
        <v>#REF!</v>
      </c>
      <c r="AK1809" s="16"/>
      <c r="AL1809" s="9">
        <f t="shared" si="400"/>
        <v>30377272.32</v>
      </c>
      <c r="AM1809" s="16"/>
      <c r="AN1809" s="16"/>
      <c r="AO1809" s="16"/>
      <c r="AP1809" s="16"/>
      <c r="AQ1809" s="12" t="e">
        <f>#REF!+#REF!+#REF!</f>
        <v>#REF!</v>
      </c>
      <c r="AR1809" s="12">
        <f t="shared" si="397"/>
        <v>-11000</v>
      </c>
      <c r="AS1809" s="12" t="e">
        <f>#REF!-AU1809+#REF!+#REF!</f>
        <v>#REF!</v>
      </c>
      <c r="AT1809" s="12" t="e">
        <f>AS1809-VLOOKUP(A1809,[1]选股结果!$A$2:$BJ$3005,48,FALSE)*0.08</f>
        <v>#REF!</v>
      </c>
      <c r="AU1809" s="12">
        <f t="shared" si="401"/>
        <v>13838330.16</v>
      </c>
      <c r="AV1809" s="12" t="e">
        <f>#REF!+S1809+H1809</f>
        <v>#REF!</v>
      </c>
      <c r="AW1809" s="12" t="e">
        <f t="shared" si="402"/>
        <v>#REF!</v>
      </c>
      <c r="AX1809" s="12" t="e">
        <f t="shared" si="403"/>
        <v>#REF!</v>
      </c>
      <c r="AY1809" s="12" t="e">
        <f t="shared" si="404"/>
        <v>#REF!</v>
      </c>
      <c r="AZ1809" s="12">
        <f t="shared" si="398"/>
        <v>-1667680622.78</v>
      </c>
      <c r="BA1809" s="12">
        <f t="shared" si="399"/>
        <v>176409393.65</v>
      </c>
      <c r="BB1809" s="12" t="e">
        <f t="shared" si="405"/>
        <v>#REF!</v>
      </c>
    </row>
    <row r="1810" spans="1:54">
      <c r="A1810" s="5" t="s">
        <v>3669</v>
      </c>
      <c r="B1810" s="5" t="s">
        <v>3670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406"/>
        <v>1654119693.86</v>
      </c>
      <c r="AF1810" s="9">
        <f t="shared" si="407"/>
        <v>1366360620.88</v>
      </c>
      <c r="AG1810" s="9">
        <f t="shared" si="408"/>
        <v>318679473.77</v>
      </c>
      <c r="AH1810" s="9">
        <f t="shared" si="409"/>
        <v>318692459.77</v>
      </c>
      <c r="AI1810" s="9">
        <f t="shared" si="410"/>
        <v>236157995.43</v>
      </c>
      <c r="AJ1810" s="12" t="e">
        <f>#REF!-A1810</f>
        <v>#REF!</v>
      </c>
      <c r="AK1810" s="16"/>
      <c r="AL1810" s="9">
        <f t="shared" si="400"/>
        <v>82584436.54</v>
      </c>
      <c r="AM1810" s="16"/>
      <c r="AN1810" s="16"/>
      <c r="AO1810" s="16"/>
      <c r="AP1810" s="16"/>
      <c r="AQ1810" s="12" t="e">
        <f>#REF!+#REF!+#REF!</f>
        <v>#REF!</v>
      </c>
      <c r="AR1810" s="12">
        <f t="shared" si="397"/>
        <v>-20986</v>
      </c>
      <c r="AS1810" s="12" t="e">
        <f>#REF!-AU1810+#REF!+#REF!</f>
        <v>#REF!</v>
      </c>
      <c r="AT1810" s="12" t="e">
        <f>AS1810-VLOOKUP(A1810,[1]选股结果!$A$2:$BJ$3005,48,FALSE)*0.08</f>
        <v>#REF!</v>
      </c>
      <c r="AU1810" s="12">
        <f t="shared" si="401"/>
        <v>82534464.34</v>
      </c>
      <c r="AV1810" s="12" t="e">
        <f>#REF!+S1810+H1810</f>
        <v>#REF!</v>
      </c>
      <c r="AW1810" s="12" t="e">
        <f t="shared" si="402"/>
        <v>#REF!</v>
      </c>
      <c r="AX1810" s="12" t="e">
        <f t="shared" si="403"/>
        <v>#REF!</v>
      </c>
      <c r="AY1810" s="12" t="e">
        <f t="shared" si="404"/>
        <v>#REF!</v>
      </c>
      <c r="AZ1810" s="12">
        <f t="shared" si="398"/>
        <v>-1782582688.98</v>
      </c>
      <c r="BA1810" s="12">
        <f t="shared" si="399"/>
        <v>318679473.77</v>
      </c>
      <c r="BB1810" s="12" t="e">
        <f t="shared" si="405"/>
        <v>#REF!</v>
      </c>
    </row>
    <row r="1811" spans="1:54">
      <c r="A1811" s="5" t="s">
        <v>3671</v>
      </c>
      <c r="B1811" s="5" t="s">
        <v>3672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406"/>
        <v>1653800133.18</v>
      </c>
      <c r="AF1811" s="9">
        <f t="shared" si="407"/>
        <v>1645767147.12</v>
      </c>
      <c r="AG1811" s="9">
        <f t="shared" si="408"/>
        <v>27763767.6900002</v>
      </c>
      <c r="AH1811" s="9">
        <f t="shared" si="409"/>
        <v>28041287.4300002</v>
      </c>
      <c r="AI1811" s="9">
        <f t="shared" si="410"/>
        <v>14217656.4800002</v>
      </c>
      <c r="AJ1811" s="12" t="e">
        <f>#REF!-A1811</f>
        <v>#REF!</v>
      </c>
      <c r="AK1811" s="16"/>
      <c r="AL1811" s="9">
        <f t="shared" si="400"/>
        <v>472771986.08</v>
      </c>
      <c r="AM1811" s="16"/>
      <c r="AN1811" s="16"/>
      <c r="AO1811" s="16"/>
      <c r="AP1811" s="16"/>
      <c r="AQ1811" s="12" t="e">
        <f>#REF!+#REF!+#REF!</f>
        <v>#REF!</v>
      </c>
      <c r="AR1811" s="12">
        <f t="shared" si="397"/>
        <v>-3239486.38</v>
      </c>
      <c r="AS1811" s="12" t="e">
        <f>#REF!-AU1811+#REF!+#REF!</f>
        <v>#REF!</v>
      </c>
      <c r="AT1811" s="12" t="e">
        <f>AS1811-VLOOKUP(A1811,[1]选股结果!$A$2:$BJ$3005,48,FALSE)*0.08</f>
        <v>#REF!</v>
      </c>
      <c r="AU1811" s="12">
        <f t="shared" si="401"/>
        <v>13823630.95</v>
      </c>
      <c r="AV1811" s="12" t="e">
        <f>#REF!+S1811+H1811</f>
        <v>#REF!</v>
      </c>
      <c r="AW1811" s="12" t="e">
        <f t="shared" si="402"/>
        <v>#REF!</v>
      </c>
      <c r="AX1811" s="12" t="e">
        <f t="shared" si="403"/>
        <v>#REF!</v>
      </c>
      <c r="AY1811" s="12" t="e">
        <f t="shared" si="404"/>
        <v>#REF!</v>
      </c>
      <c r="AZ1811" s="12">
        <f t="shared" si="398"/>
        <v>-1694793325.79</v>
      </c>
      <c r="BA1811" s="12">
        <f t="shared" si="399"/>
        <v>27763767.6900002</v>
      </c>
      <c r="BB1811" s="12" t="e">
        <f t="shared" si="405"/>
        <v>#REF!</v>
      </c>
    </row>
    <row r="1812" spans="1:54">
      <c r="A1812" s="5" t="s">
        <v>3673</v>
      </c>
      <c r="B1812" s="5" t="s">
        <v>3674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406"/>
        <v>1652776642.22</v>
      </c>
      <c r="AF1812" s="9">
        <f t="shared" si="407"/>
        <v>9415942.64</v>
      </c>
      <c r="AG1812" s="9">
        <f t="shared" si="408"/>
        <v>1711915056.88</v>
      </c>
      <c r="AH1812" s="9">
        <f t="shared" si="409"/>
        <v>1711654965.14</v>
      </c>
      <c r="AI1812" s="9">
        <f t="shared" si="410"/>
        <v>1579272239.03</v>
      </c>
      <c r="AJ1812" s="12" t="e">
        <f>#REF!-A1812</f>
        <v>#REF!</v>
      </c>
      <c r="AK1812" s="16"/>
      <c r="AL1812" s="9">
        <f t="shared" si="400"/>
        <v>9676034.38</v>
      </c>
      <c r="AM1812" s="16"/>
      <c r="AN1812" s="16"/>
      <c r="AO1812" s="16"/>
      <c r="AP1812" s="16"/>
      <c r="AQ1812" s="12" t="e">
        <f>#REF!+#REF!+#REF!</f>
        <v>#REF!</v>
      </c>
      <c r="AR1812" s="12">
        <f t="shared" si="397"/>
        <v>-6613.85</v>
      </c>
      <c r="AS1812" s="12" t="e">
        <f>#REF!-AU1812+#REF!+#REF!</f>
        <v>#REF!</v>
      </c>
      <c r="AT1812" s="12" t="e">
        <f>AS1812-VLOOKUP(A1812,[1]选股结果!$A$2:$BJ$3005,48,FALSE)*0.08</f>
        <v>#REF!</v>
      </c>
      <c r="AU1812" s="12">
        <f t="shared" si="401"/>
        <v>132382726.11</v>
      </c>
      <c r="AV1812" s="12" t="e">
        <f>#REF!+S1812+H1812</f>
        <v>#REF!</v>
      </c>
      <c r="AW1812" s="12" t="e">
        <f t="shared" si="402"/>
        <v>#REF!</v>
      </c>
      <c r="AX1812" s="12" t="e">
        <f t="shared" si="403"/>
        <v>#REF!</v>
      </c>
      <c r="AY1812" s="12" t="e">
        <f t="shared" si="404"/>
        <v>#REF!</v>
      </c>
      <c r="AZ1812" s="12">
        <f t="shared" si="398"/>
        <v>-1776016745.13</v>
      </c>
      <c r="BA1812" s="12">
        <f t="shared" si="399"/>
        <v>1711915056.88</v>
      </c>
      <c r="BB1812" s="12" t="e">
        <f t="shared" si="405"/>
        <v>#REF!</v>
      </c>
    </row>
    <row r="1813" spans="1:54">
      <c r="A1813" s="5" t="s">
        <v>3675</v>
      </c>
      <c r="B1813" s="5" t="s">
        <v>3676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406"/>
        <v>1652364463.89</v>
      </c>
      <c r="AF1813" s="9">
        <f t="shared" si="407"/>
        <v>1512283702.31</v>
      </c>
      <c r="AG1813" s="9">
        <f t="shared" si="408"/>
        <v>140237239.9</v>
      </c>
      <c r="AH1813" s="9">
        <f t="shared" si="409"/>
        <v>140213696.06</v>
      </c>
      <c r="AI1813" s="9">
        <f t="shared" si="410"/>
        <v>128766471.5</v>
      </c>
      <c r="AJ1813" s="12" t="e">
        <f>#REF!-A1813</f>
        <v>#REF!</v>
      </c>
      <c r="AK1813" s="16"/>
      <c r="AL1813" s="9">
        <f t="shared" si="400"/>
        <v>376118900.5</v>
      </c>
      <c r="AM1813" s="16"/>
      <c r="AN1813" s="16"/>
      <c r="AO1813" s="16"/>
      <c r="AP1813" s="16"/>
      <c r="AQ1813" s="12" t="e">
        <f>#REF!+#REF!+#REF!</f>
        <v>#REF!</v>
      </c>
      <c r="AR1813" s="12">
        <f t="shared" si="397"/>
        <v>-1038251.66</v>
      </c>
      <c r="AS1813" s="12" t="e">
        <f>#REF!-AU1813+#REF!+#REF!</f>
        <v>#REF!</v>
      </c>
      <c r="AT1813" s="12" t="e">
        <f>AS1813-VLOOKUP(A1813,[1]选股结果!$A$2:$BJ$3005,48,FALSE)*0.08</f>
        <v>#REF!</v>
      </c>
      <c r="AU1813" s="12">
        <f t="shared" si="401"/>
        <v>11447224.56</v>
      </c>
      <c r="AV1813" s="12" t="e">
        <f>#REF!+S1813+H1813</f>
        <v>#REF!</v>
      </c>
      <c r="AW1813" s="12" t="e">
        <f t="shared" si="402"/>
        <v>#REF!</v>
      </c>
      <c r="AX1813" s="12" t="e">
        <f t="shared" si="403"/>
        <v>#REF!</v>
      </c>
      <c r="AY1813" s="12" t="e">
        <f t="shared" si="404"/>
        <v>#REF!</v>
      </c>
      <c r="AZ1813" s="12">
        <f t="shared" si="398"/>
        <v>-1687820260.83</v>
      </c>
      <c r="BA1813" s="12">
        <f t="shared" si="399"/>
        <v>140237239.9</v>
      </c>
      <c r="BB1813" s="12" t="e">
        <f t="shared" si="405"/>
        <v>#REF!</v>
      </c>
    </row>
    <row r="1814" spans="1:54">
      <c r="A1814" s="5" t="s">
        <v>3677</v>
      </c>
      <c r="B1814" s="5" t="s">
        <v>3678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406"/>
        <v>1649988113.71</v>
      </c>
      <c r="AF1814" s="9">
        <f t="shared" si="407"/>
        <v>1029769012.57</v>
      </c>
      <c r="AG1814" s="9">
        <f t="shared" si="408"/>
        <v>692999867.61</v>
      </c>
      <c r="AH1814" s="9">
        <f t="shared" si="409"/>
        <v>723086120.31</v>
      </c>
      <c r="AI1814" s="9">
        <f t="shared" si="410"/>
        <v>675712287.69</v>
      </c>
      <c r="AJ1814" s="12" t="e">
        <f>#REF!-A1814</f>
        <v>#REF!</v>
      </c>
      <c r="AK1814" s="16"/>
      <c r="AL1814" s="9">
        <f t="shared" si="400"/>
        <v>366842390.89</v>
      </c>
      <c r="AM1814" s="16"/>
      <c r="AN1814" s="16"/>
      <c r="AO1814" s="16"/>
      <c r="AP1814" s="16"/>
      <c r="AQ1814" s="12" t="e">
        <f>#REF!+#REF!+#REF!</f>
        <v>#REF!</v>
      </c>
      <c r="AR1814" s="12">
        <f t="shared" si="397"/>
        <v>-34593237.87</v>
      </c>
      <c r="AS1814" s="12" t="e">
        <f>#REF!-AU1814+#REF!+#REF!</f>
        <v>#REF!</v>
      </c>
      <c r="AT1814" s="12" t="e">
        <f>AS1814-VLOOKUP(A1814,[1]选股结果!$A$2:$BJ$3005,48,FALSE)*0.08</f>
        <v>#REF!</v>
      </c>
      <c r="AU1814" s="12">
        <f t="shared" si="401"/>
        <v>47373832.6199999</v>
      </c>
      <c r="AV1814" s="12" t="e">
        <f>#REF!+S1814+H1814</f>
        <v>#REF!</v>
      </c>
      <c r="AW1814" s="12" t="e">
        <f t="shared" si="402"/>
        <v>#REF!</v>
      </c>
      <c r="AX1814" s="12" t="e">
        <f t="shared" si="403"/>
        <v>#REF!</v>
      </c>
      <c r="AY1814" s="12" t="e">
        <f t="shared" si="404"/>
        <v>#REF!</v>
      </c>
      <c r="AZ1814" s="12">
        <f t="shared" si="398"/>
        <v>-1722939028.09</v>
      </c>
      <c r="BA1814" s="12">
        <f t="shared" si="399"/>
        <v>692999867.61</v>
      </c>
      <c r="BB1814" s="12" t="e">
        <f t="shared" si="405"/>
        <v>#REF!</v>
      </c>
    </row>
    <row r="1815" spans="1:54">
      <c r="A1815" s="5" t="s">
        <v>3679</v>
      </c>
      <c r="B1815" s="5" t="s">
        <v>3680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406"/>
        <v>1649820172.65</v>
      </c>
      <c r="AF1815" s="9">
        <f t="shared" si="407"/>
        <v>2072290639.83</v>
      </c>
      <c r="AG1815" s="9">
        <f t="shared" si="408"/>
        <v>-609494568.6</v>
      </c>
      <c r="AH1815" s="9">
        <f t="shared" si="409"/>
        <v>-597447500.09</v>
      </c>
      <c r="AI1815" s="9">
        <f t="shared" si="410"/>
        <v>-600484775.9</v>
      </c>
      <c r="AJ1815" s="12" t="e">
        <f>#REF!-A1815</f>
        <v>#REF!</v>
      </c>
      <c r="AK1815" s="16"/>
      <c r="AL1815" s="9">
        <f t="shared" si="400"/>
        <v>265094608.33</v>
      </c>
      <c r="AM1815" s="16"/>
      <c r="AN1815" s="16"/>
      <c r="AO1815" s="16"/>
      <c r="AP1815" s="16"/>
      <c r="AQ1815" s="12" t="e">
        <f>#REF!+#REF!+#REF!</f>
        <v>#REF!</v>
      </c>
      <c r="AR1815" s="12">
        <f t="shared" si="397"/>
        <v>-13345383.83</v>
      </c>
      <c r="AS1815" s="12" t="e">
        <f>#REF!-AU1815+#REF!+#REF!</f>
        <v>#REF!</v>
      </c>
      <c r="AT1815" s="12" t="e">
        <f>AS1815-VLOOKUP(A1815,[1]选股结果!$A$2:$BJ$3005,48,FALSE)*0.08</f>
        <v>#REF!</v>
      </c>
      <c r="AU1815" s="12">
        <f t="shared" si="401"/>
        <v>3037275.80999994</v>
      </c>
      <c r="AV1815" s="12" t="e">
        <f>#REF!+S1815+H1815</f>
        <v>#REF!</v>
      </c>
      <c r="AW1815" s="12" t="e">
        <f t="shared" si="402"/>
        <v>#REF!</v>
      </c>
      <c r="AX1815" s="12" t="e">
        <f t="shared" si="403"/>
        <v>#REF!</v>
      </c>
      <c r="AY1815" s="12" t="e">
        <f t="shared" si="404"/>
        <v>#REF!</v>
      </c>
      <c r="AZ1815" s="12">
        <f t="shared" si="398"/>
        <v>-1815607366.63</v>
      </c>
      <c r="BA1815" s="12">
        <f t="shared" si="399"/>
        <v>-609494568.6</v>
      </c>
      <c r="BB1815" s="12" t="e">
        <f t="shared" si="405"/>
        <v>#REF!</v>
      </c>
    </row>
    <row r="1816" spans="1:54">
      <c r="A1816" s="5" t="s">
        <v>3681</v>
      </c>
      <c r="B1816" s="5" t="s">
        <v>3682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406"/>
        <v>1646759574.54</v>
      </c>
      <c r="AF1816" s="9">
        <f t="shared" si="407"/>
        <v>1437468423.72</v>
      </c>
      <c r="AG1816" s="9">
        <f t="shared" si="408"/>
        <v>221048275.03</v>
      </c>
      <c r="AH1816" s="9">
        <f t="shared" si="409"/>
        <v>219787938.9</v>
      </c>
      <c r="AI1816" s="9">
        <f t="shared" si="410"/>
        <v>185555123.57</v>
      </c>
      <c r="AJ1816" s="12" t="e">
        <f>#REF!-A1816</f>
        <v>#REF!</v>
      </c>
      <c r="AK1816" s="16"/>
      <c r="AL1816" s="9">
        <f t="shared" si="400"/>
        <v>145585315.51</v>
      </c>
      <c r="AM1816" s="16"/>
      <c r="AN1816" s="16"/>
      <c r="AO1816" s="16"/>
      <c r="AP1816" s="16"/>
      <c r="AQ1816" s="12" t="e">
        <f>#REF!+#REF!+#REF!</f>
        <v>#REF!</v>
      </c>
      <c r="AR1816" s="12">
        <f t="shared" si="397"/>
        <v>-436091.5</v>
      </c>
      <c r="AS1816" s="12" t="e">
        <f>#REF!-AU1816+#REF!+#REF!</f>
        <v>#REF!</v>
      </c>
      <c r="AT1816" s="12" t="e">
        <f>AS1816-VLOOKUP(A1816,[1]选股结果!$A$2:$BJ$3005,48,FALSE)*0.08</f>
        <v>#REF!</v>
      </c>
      <c r="AU1816" s="12">
        <f t="shared" si="401"/>
        <v>34232815.33</v>
      </c>
      <c r="AV1816" s="12" t="e">
        <f>#REF!+S1816+H1816</f>
        <v>#REF!</v>
      </c>
      <c r="AW1816" s="12" t="e">
        <f t="shared" si="402"/>
        <v>#REF!</v>
      </c>
      <c r="AX1816" s="12" t="e">
        <f t="shared" si="403"/>
        <v>#REF!</v>
      </c>
      <c r="AY1816" s="12" t="e">
        <f t="shared" si="404"/>
        <v>#REF!</v>
      </c>
      <c r="AZ1816" s="12">
        <f t="shared" si="398"/>
        <v>-1666154583.15</v>
      </c>
      <c r="BA1816" s="12">
        <f t="shared" si="399"/>
        <v>221048275.03</v>
      </c>
      <c r="BB1816" s="12" t="e">
        <f t="shared" si="405"/>
        <v>#REF!</v>
      </c>
    </row>
    <row r="1817" spans="1:54">
      <c r="A1817" s="5" t="s">
        <v>3683</v>
      </c>
      <c r="B1817" s="5" t="s">
        <v>3684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406"/>
        <v>1646476217.86</v>
      </c>
      <c r="AF1817" s="9">
        <f t="shared" si="407"/>
        <v>1348731041.73</v>
      </c>
      <c r="AG1817" s="9">
        <f t="shared" si="408"/>
        <v>246580796.53</v>
      </c>
      <c r="AH1817" s="9">
        <f t="shared" si="409"/>
        <v>255246100.36</v>
      </c>
      <c r="AI1817" s="9">
        <f t="shared" si="410"/>
        <v>220983255.54</v>
      </c>
      <c r="AJ1817" s="12" t="e">
        <f>#REF!-A1817</f>
        <v>#REF!</v>
      </c>
      <c r="AK1817" s="16"/>
      <c r="AL1817" s="9">
        <f t="shared" si="400"/>
        <v>150967552.7</v>
      </c>
      <c r="AM1817" s="16"/>
      <c r="AN1817" s="16"/>
      <c r="AO1817" s="16"/>
      <c r="AP1817" s="16"/>
      <c r="AQ1817" s="12" t="e">
        <f>#REF!+#REF!+#REF!</f>
        <v>#REF!</v>
      </c>
      <c r="AR1817" s="12">
        <f t="shared" si="397"/>
        <v>-9996019.66</v>
      </c>
      <c r="AS1817" s="12" t="e">
        <f>#REF!-AU1817+#REF!+#REF!</f>
        <v>#REF!</v>
      </c>
      <c r="AT1817" s="12" t="e">
        <f>AS1817-VLOOKUP(A1817,[1]选股结果!$A$2:$BJ$3005,48,FALSE)*0.08</f>
        <v>#REF!</v>
      </c>
      <c r="AU1817" s="12">
        <f t="shared" si="401"/>
        <v>34262844.82</v>
      </c>
      <c r="AV1817" s="12" t="e">
        <f>#REF!+S1817+H1817</f>
        <v>#REF!</v>
      </c>
      <c r="AW1817" s="12" t="e">
        <f t="shared" si="402"/>
        <v>#REF!</v>
      </c>
      <c r="AX1817" s="12" t="e">
        <f t="shared" si="403"/>
        <v>#REF!</v>
      </c>
      <c r="AY1817" s="12" t="e">
        <f t="shared" si="404"/>
        <v>#REF!</v>
      </c>
      <c r="AZ1817" s="12">
        <f t="shared" si="398"/>
        <v>-1660329169.05</v>
      </c>
      <c r="BA1817" s="12">
        <f t="shared" si="399"/>
        <v>246580796.53</v>
      </c>
      <c r="BB1817" s="12" t="e">
        <f t="shared" si="405"/>
        <v>#REF!</v>
      </c>
    </row>
    <row r="1818" spans="1:54">
      <c r="A1818" s="5" t="s">
        <v>3685</v>
      </c>
      <c r="B1818" s="5" t="s">
        <v>3686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406"/>
        <v>1645745019.39</v>
      </c>
      <c r="AF1818" s="9">
        <f t="shared" si="407"/>
        <v>1553554270.24</v>
      </c>
      <c r="AG1818" s="9">
        <f t="shared" si="408"/>
        <v>94250574.9500001</v>
      </c>
      <c r="AH1818" s="9">
        <f t="shared" si="409"/>
        <v>95862829.9900001</v>
      </c>
      <c r="AI1818" s="9">
        <f t="shared" si="410"/>
        <v>78668938.6500001</v>
      </c>
      <c r="AJ1818" s="12" t="e">
        <f>#REF!-A1818</f>
        <v>#REF!</v>
      </c>
      <c r="AK1818" s="16"/>
      <c r="AL1818" s="9">
        <f t="shared" si="400"/>
        <v>36301603.28</v>
      </c>
      <c r="AM1818" s="16"/>
      <c r="AN1818" s="16"/>
      <c r="AO1818" s="16"/>
      <c r="AP1818" s="16"/>
      <c r="AQ1818" s="12" t="e">
        <f>#REF!+#REF!+#REF!</f>
        <v>#REF!</v>
      </c>
      <c r="AR1818" s="12">
        <f t="shared" si="397"/>
        <v>-1888372.57</v>
      </c>
      <c r="AS1818" s="12" t="e">
        <f>#REF!-AU1818+#REF!+#REF!</f>
        <v>#REF!</v>
      </c>
      <c r="AT1818" s="12" t="e">
        <f>AS1818-VLOOKUP(A1818,[1]选股结果!$A$2:$BJ$3005,48,FALSE)*0.08</f>
        <v>#REF!</v>
      </c>
      <c r="AU1818" s="12">
        <f t="shared" si="401"/>
        <v>17193891.34</v>
      </c>
      <c r="AV1818" s="12" t="e">
        <f>#REF!+S1818+H1818</f>
        <v>#REF!</v>
      </c>
      <c r="AW1818" s="12" t="e">
        <f t="shared" si="402"/>
        <v>#REF!</v>
      </c>
      <c r="AX1818" s="12" t="e">
        <f t="shared" si="403"/>
        <v>#REF!</v>
      </c>
      <c r="AY1818" s="12" t="e">
        <f t="shared" si="404"/>
        <v>#REF!</v>
      </c>
      <c r="AZ1818" s="12">
        <f t="shared" si="398"/>
        <v>-1685771563.05</v>
      </c>
      <c r="BA1818" s="12">
        <f t="shared" si="399"/>
        <v>94250574.9500001</v>
      </c>
      <c r="BB1818" s="12" t="e">
        <f t="shared" si="405"/>
        <v>#REF!</v>
      </c>
    </row>
    <row r="1819" spans="1:54">
      <c r="A1819" s="5" t="s">
        <v>3687</v>
      </c>
      <c r="B1819" s="5" t="s">
        <v>3688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406"/>
        <v>1640424390.75</v>
      </c>
      <c r="AF1819" s="9">
        <f t="shared" si="407"/>
        <v>1600534081.16</v>
      </c>
      <c r="AG1819" s="9">
        <f t="shared" si="408"/>
        <v>38076523.1299999</v>
      </c>
      <c r="AH1819" s="9">
        <f t="shared" si="409"/>
        <v>38261114.8599999</v>
      </c>
      <c r="AI1819" s="9">
        <f t="shared" si="410"/>
        <v>33333697.6699999</v>
      </c>
      <c r="AJ1819" s="12" t="e">
        <f>#REF!-A1819</f>
        <v>#REF!</v>
      </c>
      <c r="AK1819" s="16"/>
      <c r="AL1819" s="9">
        <f t="shared" si="400"/>
        <v>69121277.26</v>
      </c>
      <c r="AM1819" s="16"/>
      <c r="AN1819" s="16"/>
      <c r="AO1819" s="16"/>
      <c r="AP1819" s="16"/>
      <c r="AQ1819" s="12" t="e">
        <f>#REF!+#REF!+#REF!</f>
        <v>#REF!</v>
      </c>
      <c r="AR1819" s="12">
        <f t="shared" si="397"/>
        <v>-1392218.97</v>
      </c>
      <c r="AS1819" s="12" t="e">
        <f>#REF!-AU1819+#REF!+#REF!</f>
        <v>#REF!</v>
      </c>
      <c r="AT1819" s="12" t="e">
        <f>AS1819-VLOOKUP(A1819,[1]选股结果!$A$2:$BJ$3005,48,FALSE)*0.08</f>
        <v>#REF!</v>
      </c>
      <c r="AU1819" s="12">
        <f t="shared" si="401"/>
        <v>4927417.19</v>
      </c>
      <c r="AV1819" s="12" t="e">
        <f>#REF!+S1819+H1819</f>
        <v>#REF!</v>
      </c>
      <c r="AW1819" s="12" t="e">
        <f t="shared" si="402"/>
        <v>#REF!</v>
      </c>
      <c r="AX1819" s="12" t="e">
        <f t="shared" si="403"/>
        <v>#REF!</v>
      </c>
      <c r="AY1819" s="12" t="e">
        <f t="shared" si="404"/>
        <v>#REF!</v>
      </c>
      <c r="AZ1819" s="12">
        <f t="shared" si="398"/>
        <v>-1666832278.34</v>
      </c>
      <c r="BA1819" s="12">
        <f t="shared" si="399"/>
        <v>38076523.1299999</v>
      </c>
      <c r="BB1819" s="12" t="e">
        <f t="shared" si="405"/>
        <v>#REF!</v>
      </c>
    </row>
    <row r="1820" spans="1:54">
      <c r="A1820" s="5" t="s">
        <v>3689</v>
      </c>
      <c r="B1820" s="5" t="s">
        <v>3690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406"/>
        <v>1639694454.88</v>
      </c>
      <c r="AF1820" s="9">
        <f t="shared" si="407"/>
        <v>1572390091.86</v>
      </c>
      <c r="AG1820" s="9">
        <f t="shared" si="408"/>
        <v>78047608.7200002</v>
      </c>
      <c r="AH1820" s="9">
        <f t="shared" si="409"/>
        <v>76804017.3900002</v>
      </c>
      <c r="AI1820" s="9">
        <f t="shared" si="410"/>
        <v>64847655.6900002</v>
      </c>
      <c r="AJ1820" s="12" t="e">
        <f>#REF!-A1820</f>
        <v>#REF!</v>
      </c>
      <c r="AK1820" s="16"/>
      <c r="AL1820" s="9">
        <f t="shared" si="400"/>
        <v>105962534.67</v>
      </c>
      <c r="AM1820" s="16"/>
      <c r="AN1820" s="16"/>
      <c r="AO1820" s="16"/>
      <c r="AP1820" s="16"/>
      <c r="AQ1820" s="12" t="e">
        <f>#REF!+#REF!+#REF!</f>
        <v>#REF!</v>
      </c>
      <c r="AR1820" s="12">
        <f t="shared" si="397"/>
        <v>-191711.32</v>
      </c>
      <c r="AS1820" s="12" t="e">
        <f>#REF!-AU1820+#REF!+#REF!</f>
        <v>#REF!</v>
      </c>
      <c r="AT1820" s="12" t="e">
        <f>AS1820-VLOOKUP(A1820,[1]选股结果!$A$2:$BJ$3005,48,FALSE)*0.08</f>
        <v>#REF!</v>
      </c>
      <c r="AU1820" s="12">
        <f t="shared" si="401"/>
        <v>11956361.7</v>
      </c>
      <c r="AV1820" s="12" t="e">
        <f>#REF!+S1820+H1820</f>
        <v>#REF!</v>
      </c>
      <c r="AW1820" s="12" t="e">
        <f t="shared" si="402"/>
        <v>#REF!</v>
      </c>
      <c r="AX1820" s="12" t="e">
        <f t="shared" si="403"/>
        <v>#REF!</v>
      </c>
      <c r="AY1820" s="12" t="e">
        <f t="shared" si="404"/>
        <v>#REF!</v>
      </c>
      <c r="AZ1820" s="12">
        <f t="shared" si="398"/>
        <v>-1656025789.32</v>
      </c>
      <c r="BA1820" s="12">
        <f t="shared" si="399"/>
        <v>78047608.7200002</v>
      </c>
      <c r="BB1820" s="12" t="e">
        <f t="shared" si="405"/>
        <v>#REF!</v>
      </c>
    </row>
    <row r="1821" spans="1:54">
      <c r="A1821" s="5" t="s">
        <v>3691</v>
      </c>
      <c r="B1821" s="5" t="s">
        <v>3692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406"/>
        <v>1638895499.83</v>
      </c>
      <c r="AF1821" s="9">
        <f t="shared" si="407"/>
        <v>1456306871.94</v>
      </c>
      <c r="AG1821" s="9">
        <f t="shared" si="408"/>
        <v>161413251.82</v>
      </c>
      <c r="AH1821" s="9">
        <f t="shared" si="409"/>
        <v>159392398.32</v>
      </c>
      <c r="AI1821" s="9">
        <f t="shared" si="410"/>
        <v>137080477.47</v>
      </c>
      <c r="AJ1821" s="12" t="e">
        <f>#REF!-A1821</f>
        <v>#REF!</v>
      </c>
      <c r="AK1821" s="16"/>
      <c r="AL1821" s="9">
        <f t="shared" si="400"/>
        <v>134077688.76</v>
      </c>
      <c r="AM1821" s="16"/>
      <c r="AN1821" s="16"/>
      <c r="AO1821" s="16"/>
      <c r="AP1821" s="16"/>
      <c r="AQ1821" s="12" t="e">
        <f>#REF!+#REF!+#REF!</f>
        <v>#REF!</v>
      </c>
      <c r="AR1821" s="12">
        <f t="shared" si="397"/>
        <v>-759883.03</v>
      </c>
      <c r="AS1821" s="12" t="e">
        <f>#REF!-AU1821+#REF!+#REF!</f>
        <v>#REF!</v>
      </c>
      <c r="AT1821" s="12" t="e">
        <f>AS1821-VLOOKUP(A1821,[1]选股结果!$A$2:$BJ$3005,48,FALSE)*0.08</f>
        <v>#REF!</v>
      </c>
      <c r="AU1821" s="12">
        <f t="shared" si="401"/>
        <v>22311920.85</v>
      </c>
      <c r="AV1821" s="12" t="e">
        <f>#REF!+S1821+H1821</f>
        <v>#REF!</v>
      </c>
      <c r="AW1821" s="12" t="e">
        <f t="shared" si="402"/>
        <v>#REF!</v>
      </c>
      <c r="AX1821" s="12" t="e">
        <f t="shared" si="403"/>
        <v>#REF!</v>
      </c>
      <c r="AY1821" s="12" t="e">
        <f t="shared" si="404"/>
        <v>#REF!</v>
      </c>
      <c r="AZ1821" s="12">
        <f t="shared" si="398"/>
        <v>-1671649418.14</v>
      </c>
      <c r="BA1821" s="12">
        <f t="shared" si="399"/>
        <v>161413251.82</v>
      </c>
      <c r="BB1821" s="12" t="e">
        <f t="shared" si="405"/>
        <v>#REF!</v>
      </c>
    </row>
    <row r="1822" spans="1:54">
      <c r="A1822" s="5" t="s">
        <v>3693</v>
      </c>
      <c r="B1822" s="5" t="s">
        <v>3694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406"/>
        <v>1638535598.62</v>
      </c>
      <c r="AF1822" s="9">
        <f t="shared" si="407"/>
        <v>1602271237.05</v>
      </c>
      <c r="AG1822" s="9">
        <f t="shared" si="408"/>
        <v>41556427.6499995</v>
      </c>
      <c r="AH1822" s="9">
        <f t="shared" si="409"/>
        <v>41242948.4699995</v>
      </c>
      <c r="AI1822" s="9">
        <f t="shared" si="410"/>
        <v>27731206.6299995</v>
      </c>
      <c r="AJ1822" s="12" t="e">
        <f>#REF!-A1822</f>
        <v>#REF!</v>
      </c>
      <c r="AK1822" s="16"/>
      <c r="AL1822" s="9">
        <f t="shared" si="400"/>
        <v>97314748.47</v>
      </c>
      <c r="AM1822" s="16"/>
      <c r="AN1822" s="16"/>
      <c r="AO1822" s="16"/>
      <c r="AP1822" s="16"/>
      <c r="AQ1822" s="12" t="e">
        <f>#REF!+#REF!+#REF!</f>
        <v>#REF!</v>
      </c>
      <c r="AR1822" s="12">
        <f t="shared" si="397"/>
        <v>-47820.59</v>
      </c>
      <c r="AS1822" s="12" t="e">
        <f>#REF!-AU1822+#REF!+#REF!</f>
        <v>#REF!</v>
      </c>
      <c r="AT1822" s="12" t="e">
        <f>AS1822-VLOOKUP(A1822,[1]选股结果!$A$2:$BJ$3005,48,FALSE)*0.08</f>
        <v>#REF!</v>
      </c>
      <c r="AU1822" s="12">
        <f t="shared" si="401"/>
        <v>13511741.84</v>
      </c>
      <c r="AV1822" s="12" t="e">
        <f>#REF!+S1822+H1822</f>
        <v>#REF!</v>
      </c>
      <c r="AW1822" s="12" t="e">
        <f t="shared" si="402"/>
        <v>#REF!</v>
      </c>
      <c r="AX1822" s="12" t="e">
        <f t="shared" si="403"/>
        <v>#REF!</v>
      </c>
      <c r="AY1822" s="12" t="e">
        <f t="shared" si="404"/>
        <v>#REF!</v>
      </c>
      <c r="AZ1822" s="12">
        <f t="shared" si="398"/>
        <v>-1721493836.33</v>
      </c>
      <c r="BA1822" s="12">
        <f t="shared" si="399"/>
        <v>41556427.6499995</v>
      </c>
      <c r="BB1822" s="12" t="e">
        <f t="shared" si="405"/>
        <v>#REF!</v>
      </c>
    </row>
    <row r="1823" spans="1:54">
      <c r="A1823" s="5" t="s">
        <v>3695</v>
      </c>
      <c r="B1823" s="5" t="s">
        <v>3696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406"/>
        <v>1630561420.1</v>
      </c>
      <c r="AF1823" s="9">
        <f t="shared" si="407"/>
        <v>2401397660.52</v>
      </c>
      <c r="AG1823" s="9">
        <f t="shared" si="408"/>
        <v>-668536702.16</v>
      </c>
      <c r="AH1823" s="9">
        <f t="shared" si="409"/>
        <v>-666699028.6</v>
      </c>
      <c r="AI1823" s="9">
        <f t="shared" si="410"/>
        <v>-660812006.16</v>
      </c>
      <c r="AJ1823" s="12" t="e">
        <f>#REF!-A1823</f>
        <v>#REF!</v>
      </c>
      <c r="AK1823" s="16"/>
      <c r="AL1823" s="9">
        <f t="shared" si="400"/>
        <v>219246387.32</v>
      </c>
      <c r="AM1823" s="16"/>
      <c r="AN1823" s="16"/>
      <c r="AO1823" s="16"/>
      <c r="AP1823" s="16"/>
      <c r="AQ1823" s="12" t="e">
        <f>#REF!+#REF!+#REF!</f>
        <v>#REF!</v>
      </c>
      <c r="AR1823" s="12">
        <f t="shared" si="397"/>
        <v>-2418981.73</v>
      </c>
      <c r="AS1823" s="12" t="e">
        <f>#REF!-AU1823+#REF!+#REF!</f>
        <v>#REF!</v>
      </c>
      <c r="AT1823" s="12" t="e">
        <f>AS1823-VLOOKUP(A1823,[1]选股结果!$A$2:$BJ$3005,48,FALSE)*0.08</f>
        <v>#REF!</v>
      </c>
      <c r="AU1823" s="12">
        <f t="shared" si="401"/>
        <v>-5887022.44000006</v>
      </c>
      <c r="AV1823" s="12" t="e">
        <f>#REF!+S1823+H1823</f>
        <v>#REF!</v>
      </c>
      <c r="AW1823" s="12" t="e">
        <f t="shared" si="402"/>
        <v>#REF!</v>
      </c>
      <c r="AX1823" s="12" t="e">
        <f t="shared" si="403"/>
        <v>#REF!</v>
      </c>
      <c r="AY1823" s="12" t="e">
        <f t="shared" si="404"/>
        <v>#REF!</v>
      </c>
      <c r="AZ1823" s="12">
        <f t="shared" si="398"/>
        <v>-1739553696.94</v>
      </c>
      <c r="BA1823" s="12">
        <f t="shared" si="399"/>
        <v>-668536702.16</v>
      </c>
      <c r="BB1823" s="12" t="e">
        <f t="shared" si="405"/>
        <v>#REF!</v>
      </c>
    </row>
    <row r="1824" spans="1:54">
      <c r="A1824" s="5" t="s">
        <v>3697</v>
      </c>
      <c r="B1824" s="5" t="s">
        <v>3698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406"/>
        <v>1629531094.43</v>
      </c>
      <c r="AF1824" s="9">
        <f t="shared" si="407"/>
        <v>1605875790.71</v>
      </c>
      <c r="AG1824" s="9">
        <f t="shared" si="408"/>
        <v>21601177.27</v>
      </c>
      <c r="AH1824" s="9">
        <f t="shared" si="409"/>
        <v>19951489.21</v>
      </c>
      <c r="AI1824" s="9">
        <f t="shared" si="410"/>
        <v>19920678.87</v>
      </c>
      <c r="AJ1824" s="12" t="e">
        <f>#REF!-A1824</f>
        <v>#REF!</v>
      </c>
      <c r="AK1824" s="16"/>
      <c r="AL1824" s="9">
        <f t="shared" si="400"/>
        <v>94324095.26</v>
      </c>
      <c r="AM1824" s="16"/>
      <c r="AN1824" s="16"/>
      <c r="AO1824" s="16"/>
      <c r="AP1824" s="16"/>
      <c r="AQ1824" s="12" t="e">
        <f>#REF!+#REF!+#REF!</f>
        <v>#REF!</v>
      </c>
      <c r="AR1824" s="12">
        <f t="shared" si="397"/>
        <v>-1506537.77</v>
      </c>
      <c r="AS1824" s="12" t="e">
        <f>#REF!-AU1824+#REF!+#REF!</f>
        <v>#REF!</v>
      </c>
      <c r="AT1824" s="12" t="e">
        <f>AS1824-VLOOKUP(A1824,[1]选股结果!$A$2:$BJ$3005,48,FALSE)*0.08</f>
        <v>#REF!</v>
      </c>
      <c r="AU1824" s="12">
        <f t="shared" si="401"/>
        <v>30810.3399999999</v>
      </c>
      <c r="AV1824" s="12" t="e">
        <f>#REF!+S1824+H1824</f>
        <v>#REF!</v>
      </c>
      <c r="AW1824" s="12" t="e">
        <f t="shared" si="402"/>
        <v>#REF!</v>
      </c>
      <c r="AX1824" s="12" t="e">
        <f t="shared" si="403"/>
        <v>#REF!</v>
      </c>
      <c r="AY1824" s="12" t="e">
        <f t="shared" si="404"/>
        <v>#REF!</v>
      </c>
      <c r="AZ1824" s="12">
        <f t="shared" si="398"/>
        <v>-1689568927.43</v>
      </c>
      <c r="BA1824" s="12">
        <f t="shared" si="399"/>
        <v>21601177.27</v>
      </c>
      <c r="BB1824" s="12" t="e">
        <f t="shared" si="405"/>
        <v>#REF!</v>
      </c>
    </row>
    <row r="1825" spans="1:54">
      <c r="A1825" s="5" t="s">
        <v>3699</v>
      </c>
      <c r="B1825" s="5" t="s">
        <v>3700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406"/>
        <v>1629458404.73</v>
      </c>
      <c r="AF1825" s="9">
        <f t="shared" si="407"/>
        <v>1634084866.47</v>
      </c>
      <c r="AG1825" s="9">
        <f t="shared" si="408"/>
        <v>-10378331.2199998</v>
      </c>
      <c r="AH1825" s="9">
        <f t="shared" si="409"/>
        <v>-11412687.7599998</v>
      </c>
      <c r="AI1825" s="9">
        <f t="shared" si="410"/>
        <v>-15047804.9399998</v>
      </c>
      <c r="AJ1825" s="12" t="e">
        <f>#REF!-A1825</f>
        <v>#REF!</v>
      </c>
      <c r="AK1825" s="16"/>
      <c r="AL1825" s="9">
        <f t="shared" si="400"/>
        <v>78124746.33</v>
      </c>
      <c r="AM1825" s="16"/>
      <c r="AN1825" s="16"/>
      <c r="AO1825" s="16"/>
      <c r="AP1825" s="16"/>
      <c r="AQ1825" s="12" t="e">
        <f>#REF!+#REF!+#REF!</f>
        <v>#REF!</v>
      </c>
      <c r="AR1825" s="12">
        <f t="shared" si="397"/>
        <v>-286143.87</v>
      </c>
      <c r="AS1825" s="12" t="e">
        <f>#REF!-AU1825+#REF!+#REF!</f>
        <v>#REF!</v>
      </c>
      <c r="AT1825" s="12" t="e">
        <f>AS1825-VLOOKUP(A1825,[1]选股结果!$A$2:$BJ$3005,48,FALSE)*0.08</f>
        <v>#REF!</v>
      </c>
      <c r="AU1825" s="12">
        <f t="shared" si="401"/>
        <v>3635117.18</v>
      </c>
      <c r="AV1825" s="12" t="e">
        <f>#REF!+S1825+H1825</f>
        <v>#REF!</v>
      </c>
      <c r="AW1825" s="12" t="e">
        <f t="shared" si="402"/>
        <v>#REF!</v>
      </c>
      <c r="AX1825" s="12" t="e">
        <f t="shared" si="403"/>
        <v>#REF!</v>
      </c>
      <c r="AY1825" s="12" t="e">
        <f t="shared" si="404"/>
        <v>#REF!</v>
      </c>
      <c r="AZ1825" s="12">
        <f t="shared" si="398"/>
        <v>-1644719535.24</v>
      </c>
      <c r="BA1825" s="12">
        <f t="shared" si="399"/>
        <v>-10378331.2199998</v>
      </c>
      <c r="BB1825" s="12" t="e">
        <f t="shared" si="405"/>
        <v>#REF!</v>
      </c>
    </row>
    <row r="1826" spans="1:54">
      <c r="A1826" s="5" t="s">
        <v>3701</v>
      </c>
      <c r="B1826" s="5" t="s">
        <v>3702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406"/>
        <v>1627784845.41</v>
      </c>
      <c r="AF1826" s="9">
        <f t="shared" si="407"/>
        <v>1597586393.91</v>
      </c>
      <c r="AG1826" s="9">
        <f t="shared" si="408"/>
        <v>26061973.26</v>
      </c>
      <c r="AH1826" s="9">
        <f t="shared" si="409"/>
        <v>24167836.62</v>
      </c>
      <c r="AI1826" s="9">
        <f t="shared" si="410"/>
        <v>12087642.04</v>
      </c>
      <c r="AJ1826" s="12" t="e">
        <f>#REF!-A1826</f>
        <v>#REF!</v>
      </c>
      <c r="AK1826" s="16"/>
      <c r="AL1826" s="9">
        <f t="shared" si="400"/>
        <v>564881268.87</v>
      </c>
      <c r="AM1826" s="16"/>
      <c r="AN1826" s="16"/>
      <c r="AO1826" s="16"/>
      <c r="AP1826" s="16"/>
      <c r="AQ1826" s="12" t="e">
        <f>#REF!+#REF!+#REF!</f>
        <v>#REF!</v>
      </c>
      <c r="AR1826" s="12">
        <f t="shared" si="397"/>
        <v>-346093.24</v>
      </c>
      <c r="AS1826" s="12" t="e">
        <f>#REF!-AU1826+#REF!+#REF!</f>
        <v>#REF!</v>
      </c>
      <c r="AT1826" s="12" t="e">
        <f>AS1826-VLOOKUP(A1826,[1]选股结果!$A$2:$BJ$3005,48,FALSE)*0.08</f>
        <v>#REF!</v>
      </c>
      <c r="AU1826" s="12">
        <f t="shared" si="401"/>
        <v>12080194.58</v>
      </c>
      <c r="AV1826" s="12" t="e">
        <f>#REF!+S1826+H1826</f>
        <v>#REF!</v>
      </c>
      <c r="AW1826" s="12" t="e">
        <f t="shared" si="402"/>
        <v>#REF!</v>
      </c>
      <c r="AX1826" s="12" t="e">
        <f t="shared" si="403"/>
        <v>#REF!</v>
      </c>
      <c r="AY1826" s="12" t="e">
        <f t="shared" si="404"/>
        <v>#REF!</v>
      </c>
      <c r="AZ1826" s="12">
        <f t="shared" si="398"/>
        <v>-1642770061.7</v>
      </c>
      <c r="BA1826" s="12">
        <f t="shared" si="399"/>
        <v>26061973.26</v>
      </c>
      <c r="BB1826" s="12" t="e">
        <f t="shared" si="405"/>
        <v>#REF!</v>
      </c>
    </row>
    <row r="1827" spans="1:54">
      <c r="A1827" s="5" t="s">
        <v>3703</v>
      </c>
      <c r="B1827" s="5" t="s">
        <v>3704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406"/>
        <v>1625406120.99</v>
      </c>
      <c r="AF1827" s="9">
        <f t="shared" si="407"/>
        <v>1558782432.34</v>
      </c>
      <c r="AG1827" s="9">
        <f t="shared" si="408"/>
        <v>69347029.5800001</v>
      </c>
      <c r="AH1827" s="9">
        <f t="shared" si="409"/>
        <v>71516514.7900001</v>
      </c>
      <c r="AI1827" s="9">
        <f t="shared" si="410"/>
        <v>41208756.4300001</v>
      </c>
      <c r="AJ1827" s="12" t="e">
        <f>#REF!-A1827</f>
        <v>#REF!</v>
      </c>
      <c r="AK1827" s="16"/>
      <c r="AL1827" s="9">
        <f t="shared" si="400"/>
        <v>126427401.57</v>
      </c>
      <c r="AM1827" s="16"/>
      <c r="AN1827" s="16"/>
      <c r="AO1827" s="16"/>
      <c r="AP1827" s="16"/>
      <c r="AQ1827" s="12" t="e">
        <f>#REF!+#REF!+#REF!</f>
        <v>#REF!</v>
      </c>
      <c r="AR1827" s="12">
        <f t="shared" si="397"/>
        <v>-2534904.2</v>
      </c>
      <c r="AS1827" s="12" t="e">
        <f>#REF!-AU1827+#REF!+#REF!</f>
        <v>#REF!</v>
      </c>
      <c r="AT1827" s="12" t="e">
        <f>AS1827-VLOOKUP(A1827,[1]选股结果!$A$2:$BJ$3005,48,FALSE)*0.08</f>
        <v>#REF!</v>
      </c>
      <c r="AU1827" s="12">
        <f t="shared" si="401"/>
        <v>30307758.36</v>
      </c>
      <c r="AV1827" s="12" t="e">
        <f>#REF!+S1827+H1827</f>
        <v>#REF!</v>
      </c>
      <c r="AW1827" s="12" t="e">
        <f t="shared" si="402"/>
        <v>#REF!</v>
      </c>
      <c r="AX1827" s="12" t="e">
        <f t="shared" si="403"/>
        <v>#REF!</v>
      </c>
      <c r="AY1827" s="12" t="e">
        <f t="shared" si="404"/>
        <v>#REF!</v>
      </c>
      <c r="AZ1827" s="12">
        <f t="shared" si="398"/>
        <v>-1658941123.1</v>
      </c>
      <c r="BA1827" s="12">
        <f t="shared" si="399"/>
        <v>69347029.5800001</v>
      </c>
      <c r="BB1827" s="12" t="e">
        <f t="shared" si="405"/>
        <v>#REF!</v>
      </c>
    </row>
    <row r="1828" spans="1:54">
      <c r="A1828" s="5" t="s">
        <v>3705</v>
      </c>
      <c r="B1828" s="5" t="s">
        <v>3706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406"/>
        <v>1624656107.64</v>
      </c>
      <c r="AF1828" s="9">
        <f t="shared" si="407"/>
        <v>1020241867.86</v>
      </c>
      <c r="AG1828" s="9">
        <f t="shared" si="408"/>
        <v>635505226.3</v>
      </c>
      <c r="AH1828" s="9">
        <f t="shared" si="409"/>
        <v>644186822.41</v>
      </c>
      <c r="AI1828" s="9">
        <f t="shared" si="410"/>
        <v>458869853.34</v>
      </c>
      <c r="AJ1828" s="12" t="e">
        <f>#REF!-A1828</f>
        <v>#REF!</v>
      </c>
      <c r="AK1828" s="16"/>
      <c r="AL1828" s="9">
        <f t="shared" si="400"/>
        <v>671377328.57</v>
      </c>
      <c r="AM1828" s="16"/>
      <c r="AN1828" s="16"/>
      <c r="AO1828" s="16"/>
      <c r="AP1828" s="16"/>
      <c r="AQ1828" s="12" t="e">
        <f>#REF!+#REF!+#REF!</f>
        <v>#REF!</v>
      </c>
      <c r="AR1828" s="12">
        <f t="shared" si="397"/>
        <v>-10288140.59</v>
      </c>
      <c r="AS1828" s="12" t="e">
        <f>#REF!-AU1828+#REF!+#REF!</f>
        <v>#REF!</v>
      </c>
      <c r="AT1828" s="12" t="e">
        <f>AS1828-VLOOKUP(A1828,[1]选股结果!$A$2:$BJ$3005,48,FALSE)*0.08</f>
        <v>#REF!</v>
      </c>
      <c r="AU1828" s="12">
        <f t="shared" si="401"/>
        <v>185316969.07</v>
      </c>
      <c r="AV1828" s="12" t="e">
        <f>#REF!+S1828+H1828</f>
        <v>#REF!</v>
      </c>
      <c r="AW1828" s="12" t="e">
        <f t="shared" si="402"/>
        <v>#REF!</v>
      </c>
      <c r="AX1828" s="12" t="e">
        <f t="shared" si="403"/>
        <v>#REF!</v>
      </c>
      <c r="AY1828" s="12" t="e">
        <f t="shared" si="404"/>
        <v>#REF!</v>
      </c>
      <c r="AZ1828" s="12">
        <f t="shared" si="398"/>
        <v>-1745416921.89</v>
      </c>
      <c r="BA1828" s="12">
        <f t="shared" si="399"/>
        <v>635505226.3</v>
      </c>
      <c r="BB1828" s="12" t="e">
        <f t="shared" si="405"/>
        <v>#REF!</v>
      </c>
    </row>
    <row r="1829" spans="1:54">
      <c r="A1829" s="5" t="s">
        <v>3707</v>
      </c>
      <c r="B1829" s="5" t="s">
        <v>3708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406"/>
        <v>1619218550.49</v>
      </c>
      <c r="AF1829" s="9">
        <f t="shared" si="407"/>
        <v>1544624817.02</v>
      </c>
      <c r="AG1829" s="9">
        <f t="shared" si="408"/>
        <v>110393888.88</v>
      </c>
      <c r="AH1829" s="9">
        <f t="shared" si="409"/>
        <v>109325274.3</v>
      </c>
      <c r="AI1829" s="9">
        <f t="shared" si="410"/>
        <v>75758680.89</v>
      </c>
      <c r="AJ1829" s="12" t="e">
        <f>#REF!-A1829</f>
        <v>#REF!</v>
      </c>
      <c r="AK1829" s="16"/>
      <c r="AL1829" s="9">
        <f t="shared" si="400"/>
        <v>440908167.3</v>
      </c>
      <c r="AM1829" s="16"/>
      <c r="AN1829" s="16"/>
      <c r="AO1829" s="16"/>
      <c r="AP1829" s="16"/>
      <c r="AQ1829" s="12" t="e">
        <f>#REF!+#REF!+#REF!</f>
        <v>#REF!</v>
      </c>
      <c r="AR1829" s="12">
        <f t="shared" si="397"/>
        <v>-2953465.82</v>
      </c>
      <c r="AS1829" s="12" t="e">
        <f>#REF!-AU1829+#REF!+#REF!</f>
        <v>#REF!</v>
      </c>
      <c r="AT1829" s="12" t="e">
        <f>AS1829-VLOOKUP(A1829,[1]选股结果!$A$2:$BJ$3005,48,FALSE)*0.08</f>
        <v>#REF!</v>
      </c>
      <c r="AU1829" s="12">
        <f t="shared" si="401"/>
        <v>33566593.41</v>
      </c>
      <c r="AV1829" s="12" t="e">
        <f>#REF!+S1829+H1829</f>
        <v>#REF!</v>
      </c>
      <c r="AW1829" s="12" t="e">
        <f t="shared" si="402"/>
        <v>#REF!</v>
      </c>
      <c r="AX1829" s="12" t="e">
        <f t="shared" si="403"/>
        <v>#REF!</v>
      </c>
      <c r="AY1829" s="12" t="e">
        <f t="shared" si="404"/>
        <v>#REF!</v>
      </c>
      <c r="AZ1829" s="12">
        <f t="shared" si="398"/>
        <v>-1652847703</v>
      </c>
      <c r="BA1829" s="12">
        <f t="shared" si="399"/>
        <v>110393888.88</v>
      </c>
      <c r="BB1829" s="12" t="e">
        <f t="shared" si="405"/>
        <v>#REF!</v>
      </c>
    </row>
    <row r="1830" spans="1:54">
      <c r="A1830" s="5" t="s">
        <v>3709</v>
      </c>
      <c r="B1830" s="5" t="s">
        <v>3710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406"/>
        <v>1618016277.1</v>
      </c>
      <c r="AF1830" s="9">
        <f t="shared" si="407"/>
        <v>1517107359.94</v>
      </c>
      <c r="AG1830" s="9">
        <f t="shared" si="408"/>
        <v>109391204.78</v>
      </c>
      <c r="AH1830" s="9">
        <f t="shared" si="409"/>
        <v>108596685.63</v>
      </c>
      <c r="AI1830" s="9">
        <f t="shared" si="410"/>
        <v>87544070.66</v>
      </c>
      <c r="AJ1830" s="12" t="e">
        <f>#REF!-A1830</f>
        <v>#REF!</v>
      </c>
      <c r="AK1830" s="16"/>
      <c r="AL1830" s="9">
        <f t="shared" si="400"/>
        <v>155537131.33</v>
      </c>
      <c r="AM1830" s="16"/>
      <c r="AN1830" s="16"/>
      <c r="AO1830" s="16"/>
      <c r="AP1830" s="16"/>
      <c r="AQ1830" s="12" t="e">
        <f>#REF!+#REF!+#REF!</f>
        <v>#REF!</v>
      </c>
      <c r="AR1830" s="12">
        <f t="shared" si="397"/>
        <v>-1837695.32</v>
      </c>
      <c r="AS1830" s="12" t="e">
        <f>#REF!-AU1830+#REF!+#REF!</f>
        <v>#REF!</v>
      </c>
      <c r="AT1830" s="12" t="e">
        <f>AS1830-VLOOKUP(A1830,[1]选股结果!$A$2:$BJ$3005,48,FALSE)*0.08</f>
        <v>#REF!</v>
      </c>
      <c r="AU1830" s="12">
        <f t="shared" si="401"/>
        <v>21052614.97</v>
      </c>
      <c r="AV1830" s="12" t="e">
        <f>#REF!+S1830+H1830</f>
        <v>#REF!</v>
      </c>
      <c r="AW1830" s="12" t="e">
        <f t="shared" si="402"/>
        <v>#REF!</v>
      </c>
      <c r="AX1830" s="12" t="e">
        <f t="shared" si="403"/>
        <v>#REF!</v>
      </c>
      <c r="AY1830" s="12" t="e">
        <f t="shared" si="404"/>
        <v>#REF!</v>
      </c>
      <c r="AZ1830" s="12">
        <f t="shared" si="398"/>
        <v>-1634748047.66</v>
      </c>
      <c r="BA1830" s="12">
        <f t="shared" si="399"/>
        <v>109391204.78</v>
      </c>
      <c r="BB1830" s="12" t="e">
        <f t="shared" si="405"/>
        <v>#REF!</v>
      </c>
    </row>
    <row r="1831" spans="1:54">
      <c r="A1831" s="5" t="s">
        <v>3711</v>
      </c>
      <c r="B1831" s="5" t="s">
        <v>3712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406"/>
        <v>1617397001.74</v>
      </c>
      <c r="AF1831" s="9">
        <f t="shared" si="407"/>
        <v>1581437158.65</v>
      </c>
      <c r="AG1831" s="9">
        <f t="shared" si="408"/>
        <v>38162311.0600002</v>
      </c>
      <c r="AH1831" s="9">
        <f t="shared" si="409"/>
        <v>40463297.9200002</v>
      </c>
      <c r="AI1831" s="9">
        <f t="shared" si="410"/>
        <v>26182685.6900002</v>
      </c>
      <c r="AJ1831" s="12" t="e">
        <f>#REF!-A1831</f>
        <v>#REF!</v>
      </c>
      <c r="AK1831" s="16"/>
      <c r="AL1831" s="9">
        <f t="shared" si="400"/>
        <v>378225479.14</v>
      </c>
      <c r="AM1831" s="16"/>
      <c r="AN1831" s="16"/>
      <c r="AO1831" s="16"/>
      <c r="AP1831" s="16"/>
      <c r="AQ1831" s="12" t="e">
        <f>#REF!+#REF!+#REF!</f>
        <v>#REF!</v>
      </c>
      <c r="AR1831" s="12">
        <f t="shared" si="397"/>
        <v>-3468397.89</v>
      </c>
      <c r="AS1831" s="12" t="e">
        <f>#REF!-AU1831+#REF!+#REF!</f>
        <v>#REF!</v>
      </c>
      <c r="AT1831" s="12" t="e">
        <f>AS1831-VLOOKUP(A1831,[1]选股结果!$A$2:$BJ$3005,48,FALSE)*0.08</f>
        <v>#REF!</v>
      </c>
      <c r="AU1831" s="12">
        <f t="shared" si="401"/>
        <v>14280612.23</v>
      </c>
      <c r="AV1831" s="12" t="e">
        <f>#REF!+S1831+H1831</f>
        <v>#REF!</v>
      </c>
      <c r="AW1831" s="12" t="e">
        <f t="shared" si="402"/>
        <v>#REF!</v>
      </c>
      <c r="AX1831" s="12" t="e">
        <f t="shared" si="403"/>
        <v>#REF!</v>
      </c>
      <c r="AY1831" s="12" t="e">
        <f t="shared" si="404"/>
        <v>#REF!</v>
      </c>
      <c r="AZ1831" s="12">
        <f t="shared" si="398"/>
        <v>-1641491615.3</v>
      </c>
      <c r="BA1831" s="12">
        <f t="shared" si="399"/>
        <v>38162311.0600002</v>
      </c>
      <c r="BB1831" s="12" t="e">
        <f t="shared" si="405"/>
        <v>#REF!</v>
      </c>
    </row>
    <row r="1832" spans="1:54">
      <c r="A1832" s="5" t="s">
        <v>3713</v>
      </c>
      <c r="B1832" s="5" t="s">
        <v>3714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406"/>
        <v>1612637744.61</v>
      </c>
      <c r="AF1832" s="9">
        <f t="shared" si="407"/>
        <v>1998617233.71</v>
      </c>
      <c r="AG1832" s="9">
        <f t="shared" si="408"/>
        <v>-184265569.73</v>
      </c>
      <c r="AH1832" s="9">
        <f t="shared" si="409"/>
        <v>-193030871.65</v>
      </c>
      <c r="AI1832" s="9">
        <f t="shared" si="410"/>
        <v>-594401367.78</v>
      </c>
      <c r="AJ1832" s="12" t="e">
        <f>#REF!-A1832</f>
        <v>#REF!</v>
      </c>
      <c r="AK1832" s="16"/>
      <c r="AL1832" s="9">
        <f t="shared" si="400"/>
        <v>658834142.83</v>
      </c>
      <c r="AM1832" s="16"/>
      <c r="AN1832" s="16"/>
      <c r="AO1832" s="16"/>
      <c r="AP1832" s="16"/>
      <c r="AQ1832" s="12" t="e">
        <f>#REF!+#REF!+#REF!</f>
        <v>#REF!</v>
      </c>
      <c r="AR1832" s="12">
        <f t="shared" si="397"/>
        <v>-51600</v>
      </c>
      <c r="AS1832" s="12" t="e">
        <f>#REF!-AU1832+#REF!+#REF!</f>
        <v>#REF!</v>
      </c>
      <c r="AT1832" s="12" t="e">
        <f>AS1832-VLOOKUP(A1832,[1]选股结果!$A$2:$BJ$3005,48,FALSE)*0.08</f>
        <v>#REF!</v>
      </c>
      <c r="AU1832" s="12">
        <f t="shared" si="401"/>
        <v>401370496.13</v>
      </c>
      <c r="AV1832" s="12" t="e">
        <f>#REF!+S1832+H1832</f>
        <v>#REF!</v>
      </c>
      <c r="AW1832" s="12" t="e">
        <f t="shared" si="402"/>
        <v>#REF!</v>
      </c>
      <c r="AX1832" s="12" t="e">
        <f t="shared" si="403"/>
        <v>#REF!</v>
      </c>
      <c r="AY1832" s="12" t="e">
        <f t="shared" si="404"/>
        <v>#REF!</v>
      </c>
      <c r="AZ1832" s="12">
        <f t="shared" si="398"/>
        <v>-2158165769.67</v>
      </c>
      <c r="BA1832" s="12">
        <f t="shared" si="399"/>
        <v>-184265569.73</v>
      </c>
      <c r="BB1832" s="12" t="e">
        <f t="shared" si="405"/>
        <v>#REF!</v>
      </c>
    </row>
    <row r="1833" spans="1:54">
      <c r="A1833" s="5" t="s">
        <v>3715</v>
      </c>
      <c r="B1833" s="5" t="s">
        <v>3716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406"/>
        <v>1604991886.59</v>
      </c>
      <c r="AF1833" s="9">
        <f t="shared" si="407"/>
        <v>1743752139.2</v>
      </c>
      <c r="AG1833" s="9">
        <f t="shared" si="408"/>
        <v>-136577221.49</v>
      </c>
      <c r="AH1833" s="9">
        <f t="shared" si="409"/>
        <v>-137639591.34</v>
      </c>
      <c r="AI1833" s="9">
        <f t="shared" si="410"/>
        <v>-134776244.22</v>
      </c>
      <c r="AJ1833" s="12" t="e">
        <f>#REF!-A1833</f>
        <v>#REF!</v>
      </c>
      <c r="AK1833" s="16"/>
      <c r="AL1833" s="9">
        <f t="shared" si="400"/>
        <v>297539302.37</v>
      </c>
      <c r="AM1833" s="16"/>
      <c r="AN1833" s="16"/>
      <c r="AO1833" s="16"/>
      <c r="AP1833" s="16"/>
      <c r="AQ1833" s="12" t="e">
        <f>#REF!+#REF!+#REF!</f>
        <v>#REF!</v>
      </c>
      <c r="AR1833" s="12">
        <f t="shared" si="397"/>
        <v>-618500.17</v>
      </c>
      <c r="AS1833" s="12" t="e">
        <f>#REF!-AU1833+#REF!+#REF!</f>
        <v>#REF!</v>
      </c>
      <c r="AT1833" s="12" t="e">
        <f>AS1833-VLOOKUP(A1833,[1]选股结果!$A$2:$BJ$3005,48,FALSE)*0.08</f>
        <v>#REF!</v>
      </c>
      <c r="AU1833" s="12">
        <f t="shared" si="401"/>
        <v>-2863347.12</v>
      </c>
      <c r="AV1833" s="12" t="e">
        <f>#REF!+S1833+H1833</f>
        <v>#REF!</v>
      </c>
      <c r="AW1833" s="12" t="e">
        <f t="shared" si="402"/>
        <v>#REF!</v>
      </c>
      <c r="AX1833" s="12" t="e">
        <f t="shared" si="403"/>
        <v>#REF!</v>
      </c>
      <c r="AY1833" s="12" t="e">
        <f t="shared" si="404"/>
        <v>#REF!</v>
      </c>
      <c r="AZ1833" s="12">
        <f t="shared" si="398"/>
        <v>-1624939142.02</v>
      </c>
      <c r="BA1833" s="12">
        <f t="shared" si="399"/>
        <v>-136577221.49</v>
      </c>
      <c r="BB1833" s="12" t="e">
        <f t="shared" si="405"/>
        <v>#REF!</v>
      </c>
    </row>
    <row r="1834" spans="1:54">
      <c r="A1834" s="5" t="s">
        <v>3717</v>
      </c>
      <c r="B1834" s="5" t="s">
        <v>3718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406"/>
        <v>1603671126.58</v>
      </c>
      <c r="AF1834" s="9">
        <f t="shared" si="407"/>
        <v>1566875381.08</v>
      </c>
      <c r="AG1834" s="9">
        <f t="shared" si="408"/>
        <v>47759343.8599998</v>
      </c>
      <c r="AH1834" s="9">
        <f t="shared" si="409"/>
        <v>47778329.8499998</v>
      </c>
      <c r="AI1834" s="9">
        <f t="shared" si="410"/>
        <v>45764281.1499998</v>
      </c>
      <c r="AJ1834" s="12" t="e">
        <f>#REF!-A1834</f>
        <v>#REF!</v>
      </c>
      <c r="AK1834" s="16"/>
      <c r="AL1834" s="9">
        <f t="shared" si="400"/>
        <v>117436304.44</v>
      </c>
      <c r="AM1834" s="16"/>
      <c r="AN1834" s="16"/>
      <c r="AO1834" s="16"/>
      <c r="AP1834" s="16"/>
      <c r="AQ1834" s="12" t="e">
        <f>#REF!+#REF!+#REF!</f>
        <v>#REF!</v>
      </c>
      <c r="AR1834" s="12">
        <f t="shared" si="397"/>
        <v>-323985.99</v>
      </c>
      <c r="AS1834" s="12" t="e">
        <f>#REF!-AU1834+#REF!+#REF!</f>
        <v>#REF!</v>
      </c>
      <c r="AT1834" s="12" t="e">
        <f>AS1834-VLOOKUP(A1834,[1]选股结果!$A$2:$BJ$3005,48,FALSE)*0.08</f>
        <v>#REF!</v>
      </c>
      <c r="AU1834" s="12">
        <f t="shared" si="401"/>
        <v>2014048.7</v>
      </c>
      <c r="AV1834" s="12" t="e">
        <f>#REF!+S1834+H1834</f>
        <v>#REF!</v>
      </c>
      <c r="AW1834" s="12" t="e">
        <f t="shared" si="402"/>
        <v>#REF!</v>
      </c>
      <c r="AX1834" s="12" t="e">
        <f t="shared" si="403"/>
        <v>#REF!</v>
      </c>
      <c r="AY1834" s="12" t="e">
        <f t="shared" si="404"/>
        <v>#REF!</v>
      </c>
      <c r="AZ1834" s="12">
        <f t="shared" si="398"/>
        <v>-1589466840.52</v>
      </c>
      <c r="BA1834" s="12">
        <f t="shared" si="399"/>
        <v>47759343.8599998</v>
      </c>
      <c r="BB1834" s="12" t="e">
        <f t="shared" si="405"/>
        <v>#REF!</v>
      </c>
    </row>
    <row r="1835" spans="1:54">
      <c r="A1835" s="5" t="s">
        <v>3719</v>
      </c>
      <c r="B1835" s="5" t="s">
        <v>3720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406"/>
        <v>1603656347.03</v>
      </c>
      <c r="AF1835" s="9">
        <f t="shared" si="407"/>
        <v>1546407151.94</v>
      </c>
      <c r="AG1835" s="9">
        <f t="shared" si="408"/>
        <v>54053277.5700001</v>
      </c>
      <c r="AH1835" s="9">
        <f t="shared" si="409"/>
        <v>54667917.7900001</v>
      </c>
      <c r="AI1835" s="9">
        <f t="shared" si="410"/>
        <v>43899411.2900001</v>
      </c>
      <c r="AJ1835" s="12" t="e">
        <f>#REF!-A1835</f>
        <v>#REF!</v>
      </c>
      <c r="AK1835" s="16"/>
      <c r="AL1835" s="9">
        <f t="shared" si="400"/>
        <v>203040761.21</v>
      </c>
      <c r="AM1835" s="16"/>
      <c r="AN1835" s="16"/>
      <c r="AO1835" s="16"/>
      <c r="AP1835" s="16"/>
      <c r="AQ1835" s="12" t="e">
        <f>#REF!+#REF!+#REF!</f>
        <v>#REF!</v>
      </c>
      <c r="AR1835" s="12">
        <f t="shared" si="397"/>
        <v>-2520530.53</v>
      </c>
      <c r="AS1835" s="12" t="e">
        <f>#REF!-AU1835+#REF!+#REF!</f>
        <v>#REF!</v>
      </c>
      <c r="AT1835" s="12" t="e">
        <f>AS1835-VLOOKUP(A1835,[1]选股结果!$A$2:$BJ$3005,48,FALSE)*0.08</f>
        <v>#REF!</v>
      </c>
      <c r="AU1835" s="12">
        <f t="shared" si="401"/>
        <v>10768506.5</v>
      </c>
      <c r="AV1835" s="12" t="e">
        <f>#REF!+S1835+H1835</f>
        <v>#REF!</v>
      </c>
      <c r="AW1835" s="12" t="e">
        <f t="shared" si="402"/>
        <v>#REF!</v>
      </c>
      <c r="AX1835" s="12" t="e">
        <f t="shared" si="403"/>
        <v>#REF!</v>
      </c>
      <c r="AY1835" s="12" t="e">
        <f t="shared" si="404"/>
        <v>#REF!</v>
      </c>
      <c r="AZ1835" s="12">
        <f t="shared" si="398"/>
        <v>-1643512285.2</v>
      </c>
      <c r="BA1835" s="12">
        <f t="shared" si="399"/>
        <v>54053277.5700001</v>
      </c>
      <c r="BB1835" s="12" t="e">
        <f t="shared" si="405"/>
        <v>#REF!</v>
      </c>
    </row>
    <row r="1836" spans="1:54">
      <c r="A1836" s="5" t="s">
        <v>3721</v>
      </c>
      <c r="B1836" s="5" t="s">
        <v>3722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406"/>
        <v>1600271682.92</v>
      </c>
      <c r="AF1836" s="9">
        <f t="shared" si="407"/>
        <v>1523346800.92</v>
      </c>
      <c r="AG1836" s="9">
        <f t="shared" si="408"/>
        <v>71953886.6199998</v>
      </c>
      <c r="AH1836" s="9">
        <f t="shared" si="409"/>
        <v>71573140.5799998</v>
      </c>
      <c r="AI1836" s="9">
        <f t="shared" si="410"/>
        <v>59597144.7699998</v>
      </c>
      <c r="AJ1836" s="12" t="e">
        <f>#REF!-A1836</f>
        <v>#REF!</v>
      </c>
      <c r="AK1836" s="16"/>
      <c r="AL1836" s="9">
        <f t="shared" si="400"/>
        <v>145458371.85</v>
      </c>
      <c r="AM1836" s="16"/>
      <c r="AN1836" s="16"/>
      <c r="AO1836" s="16"/>
      <c r="AP1836" s="16"/>
      <c r="AQ1836" s="12" t="e">
        <f>#REF!+#REF!+#REF!</f>
        <v>#REF!</v>
      </c>
      <c r="AR1836" s="12">
        <f t="shared" si="397"/>
        <v>0</v>
      </c>
      <c r="AS1836" s="12" t="e">
        <f>#REF!-AU1836+#REF!+#REF!</f>
        <v>#REF!</v>
      </c>
      <c r="AT1836" s="12" t="e">
        <f>AS1836-VLOOKUP(A1836,[1]选股结果!$A$2:$BJ$3005,48,FALSE)*0.08</f>
        <v>#REF!</v>
      </c>
      <c r="AU1836" s="12">
        <f t="shared" si="401"/>
        <v>11975995.81</v>
      </c>
      <c r="AV1836" s="12" t="e">
        <f>#REF!+S1836+H1836</f>
        <v>#REF!</v>
      </c>
      <c r="AW1836" s="12" t="e">
        <f t="shared" si="402"/>
        <v>#REF!</v>
      </c>
      <c r="AX1836" s="12" t="e">
        <f t="shared" si="403"/>
        <v>#REF!</v>
      </c>
      <c r="AY1836" s="12" t="e">
        <f t="shared" si="404"/>
        <v>#REF!</v>
      </c>
      <c r="AZ1836" s="12">
        <f t="shared" si="398"/>
        <v>-1660116988.23</v>
      </c>
      <c r="BA1836" s="12">
        <f t="shared" si="399"/>
        <v>71953886.6199998</v>
      </c>
      <c r="BB1836" s="12" t="e">
        <f t="shared" si="405"/>
        <v>#REF!</v>
      </c>
    </row>
    <row r="1837" spans="1:54">
      <c r="A1837" s="5" t="s">
        <v>3723</v>
      </c>
      <c r="B1837" s="5" t="s">
        <v>3724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406"/>
        <v>1599617059.98</v>
      </c>
      <c r="AF1837" s="9">
        <f t="shared" si="407"/>
        <v>1240522198.92</v>
      </c>
      <c r="AG1837" s="9">
        <f t="shared" si="408"/>
        <v>392043616.08</v>
      </c>
      <c r="AH1837" s="9">
        <f t="shared" si="409"/>
        <v>369933407.14</v>
      </c>
      <c r="AI1837" s="9">
        <f t="shared" si="410"/>
        <v>265175209.8</v>
      </c>
      <c r="AJ1837" s="12" t="e">
        <f>#REF!-A1837</f>
        <v>#REF!</v>
      </c>
      <c r="AK1837" s="16"/>
      <c r="AL1837" s="9">
        <f t="shared" si="400"/>
        <v>379723681.28</v>
      </c>
      <c r="AM1837" s="16"/>
      <c r="AN1837" s="16"/>
      <c r="AO1837" s="16"/>
      <c r="AP1837" s="16"/>
      <c r="AQ1837" s="12" t="e">
        <f>#REF!+#REF!+#REF!</f>
        <v>#REF!</v>
      </c>
      <c r="AR1837" s="12">
        <f t="shared" si="397"/>
        <v>-109287.51</v>
      </c>
      <c r="AS1837" s="12" t="e">
        <f>#REF!-AU1837+#REF!+#REF!</f>
        <v>#REF!</v>
      </c>
      <c r="AT1837" s="12" t="e">
        <f>AS1837-VLOOKUP(A1837,[1]选股结果!$A$2:$BJ$3005,48,FALSE)*0.08</f>
        <v>#REF!</v>
      </c>
      <c r="AU1837" s="12">
        <f t="shared" si="401"/>
        <v>104758197.34</v>
      </c>
      <c r="AV1837" s="12" t="e">
        <f>#REF!+S1837+H1837</f>
        <v>#REF!</v>
      </c>
      <c r="AW1837" s="12" t="e">
        <f t="shared" si="402"/>
        <v>#REF!</v>
      </c>
      <c r="AX1837" s="12" t="e">
        <f t="shared" si="403"/>
        <v>#REF!</v>
      </c>
      <c r="AY1837" s="12" t="e">
        <f t="shared" si="404"/>
        <v>#REF!</v>
      </c>
      <c r="AZ1837" s="12">
        <f t="shared" si="398"/>
        <v>-1743080283.08</v>
      </c>
      <c r="BA1837" s="12">
        <f t="shared" si="399"/>
        <v>392043616.08</v>
      </c>
      <c r="BB1837" s="12" t="e">
        <f t="shared" si="405"/>
        <v>#REF!</v>
      </c>
    </row>
    <row r="1838" spans="1:54">
      <c r="A1838" s="5" t="s">
        <v>3725</v>
      </c>
      <c r="B1838" s="5" t="s">
        <v>3726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406"/>
        <v>1598367824.71</v>
      </c>
      <c r="AF1838" s="9">
        <f t="shared" si="407"/>
        <v>1591788934.07</v>
      </c>
      <c r="AG1838" s="9">
        <f t="shared" si="408"/>
        <v>1711185732.22</v>
      </c>
      <c r="AH1838" s="9">
        <f t="shared" si="409"/>
        <v>1712405710.92</v>
      </c>
      <c r="AI1838" s="9">
        <f t="shared" si="410"/>
        <v>1639639251.06</v>
      </c>
      <c r="AJ1838" s="12" t="e">
        <f>#REF!-A1838</f>
        <v>#REF!</v>
      </c>
      <c r="AK1838" s="16"/>
      <c r="AL1838" s="9">
        <f t="shared" si="400"/>
        <v>745004135.48</v>
      </c>
      <c r="AM1838" s="16"/>
      <c r="AN1838" s="16"/>
      <c r="AO1838" s="16"/>
      <c r="AP1838" s="16"/>
      <c r="AQ1838" s="12" t="e">
        <f>#REF!+#REF!+#REF!</f>
        <v>#REF!</v>
      </c>
      <c r="AR1838" s="12">
        <f t="shared" si="397"/>
        <v>-2758126.36</v>
      </c>
      <c r="AS1838" s="12" t="e">
        <f>#REF!-AU1838+#REF!+#REF!</f>
        <v>#REF!</v>
      </c>
      <c r="AT1838" s="12" t="e">
        <f>AS1838-VLOOKUP(A1838,[1]选股结果!$A$2:$BJ$3005,48,FALSE)*0.08</f>
        <v>#REF!</v>
      </c>
      <c r="AU1838" s="12">
        <f t="shared" si="401"/>
        <v>72766459.8600001</v>
      </c>
      <c r="AV1838" s="12" t="e">
        <f>#REF!+S1838+H1838</f>
        <v>#REF!</v>
      </c>
      <c r="AW1838" s="12" t="e">
        <f t="shared" si="402"/>
        <v>#REF!</v>
      </c>
      <c r="AX1838" s="12" t="e">
        <f t="shared" si="403"/>
        <v>#REF!</v>
      </c>
      <c r="AY1838" s="12" t="e">
        <f t="shared" si="404"/>
        <v>#REF!</v>
      </c>
      <c r="AZ1838" s="12">
        <f t="shared" si="398"/>
        <v>-1700416293.1</v>
      </c>
      <c r="BA1838" s="12">
        <f t="shared" si="399"/>
        <v>1711185732.22</v>
      </c>
      <c r="BB1838" s="12" t="e">
        <f t="shared" si="405"/>
        <v>#REF!</v>
      </c>
    </row>
    <row r="1839" spans="1:54">
      <c r="A1839" s="5" t="s">
        <v>3727</v>
      </c>
      <c r="B1839" s="5" t="s">
        <v>3728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406"/>
        <v>1596787501.1</v>
      </c>
      <c r="AF1839" s="9">
        <f t="shared" si="407"/>
        <v>1441668060.47</v>
      </c>
      <c r="AG1839" s="9">
        <f t="shared" si="408"/>
        <v>171582368.74</v>
      </c>
      <c r="AH1839" s="9">
        <f t="shared" si="409"/>
        <v>166698304.42</v>
      </c>
      <c r="AI1839" s="9">
        <f t="shared" si="410"/>
        <v>141154557.44</v>
      </c>
      <c r="AJ1839" s="12" t="e">
        <f>#REF!-A1839</f>
        <v>#REF!</v>
      </c>
      <c r="AK1839" s="16"/>
      <c r="AL1839" s="9">
        <f t="shared" si="400"/>
        <v>532576402.81</v>
      </c>
      <c r="AM1839" s="16"/>
      <c r="AN1839" s="16"/>
      <c r="AO1839" s="16"/>
      <c r="AP1839" s="16"/>
      <c r="AQ1839" s="12" t="e">
        <f>#REF!+#REF!+#REF!</f>
        <v>#REF!</v>
      </c>
      <c r="AR1839" s="12">
        <f t="shared" si="397"/>
        <v>-285635.74</v>
      </c>
      <c r="AS1839" s="12" t="e">
        <f>#REF!-AU1839+#REF!+#REF!</f>
        <v>#REF!</v>
      </c>
      <c r="AT1839" s="12" t="e">
        <f>AS1839-VLOOKUP(A1839,[1]选股结果!$A$2:$BJ$3005,48,FALSE)*0.08</f>
        <v>#REF!</v>
      </c>
      <c r="AU1839" s="12">
        <f t="shared" si="401"/>
        <v>25543746.98</v>
      </c>
      <c r="AV1839" s="12" t="e">
        <f>#REF!+S1839+H1839</f>
        <v>#REF!</v>
      </c>
      <c r="AW1839" s="12" t="e">
        <f t="shared" si="402"/>
        <v>#REF!</v>
      </c>
      <c r="AX1839" s="12" t="e">
        <f t="shared" si="403"/>
        <v>#REF!</v>
      </c>
      <c r="AY1839" s="12" t="e">
        <f t="shared" si="404"/>
        <v>#REF!</v>
      </c>
      <c r="AZ1839" s="12">
        <f t="shared" si="398"/>
        <v>-1598017291.62</v>
      </c>
      <c r="BA1839" s="12">
        <f t="shared" si="399"/>
        <v>171582368.74</v>
      </c>
      <c r="BB1839" s="12" t="e">
        <f t="shared" si="405"/>
        <v>#REF!</v>
      </c>
    </row>
    <row r="1840" spans="1:54">
      <c r="A1840" s="5" t="s">
        <v>3729</v>
      </c>
      <c r="B1840" s="5" t="s">
        <v>3730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406"/>
        <v>1590365282.09</v>
      </c>
      <c r="AF1840" s="9">
        <f t="shared" si="407"/>
        <v>1362390466.7</v>
      </c>
      <c r="AG1840" s="9">
        <f t="shared" si="408"/>
        <v>227022935.7</v>
      </c>
      <c r="AH1840" s="9">
        <f t="shared" si="409"/>
        <v>231702562.03</v>
      </c>
      <c r="AI1840" s="9">
        <f t="shared" si="410"/>
        <v>207713345</v>
      </c>
      <c r="AJ1840" s="12" t="e">
        <f>#REF!-A1840</f>
        <v>#REF!</v>
      </c>
      <c r="AK1840" s="16"/>
      <c r="AL1840" s="9">
        <f t="shared" si="400"/>
        <v>107763785.7</v>
      </c>
      <c r="AM1840" s="16"/>
      <c r="AN1840" s="16"/>
      <c r="AO1840" s="16"/>
      <c r="AP1840" s="16"/>
      <c r="AQ1840" s="12" t="e">
        <f>#REF!+#REF!+#REF!</f>
        <v>#REF!</v>
      </c>
      <c r="AR1840" s="12">
        <f t="shared" si="397"/>
        <v>-8400801.54</v>
      </c>
      <c r="AS1840" s="12" t="e">
        <f>#REF!-AU1840+#REF!+#REF!</f>
        <v>#REF!</v>
      </c>
      <c r="AT1840" s="12" t="e">
        <f>AS1840-VLOOKUP(A1840,[1]选股结果!$A$2:$BJ$3005,48,FALSE)*0.08</f>
        <v>#REF!</v>
      </c>
      <c r="AU1840" s="12">
        <f t="shared" si="401"/>
        <v>23989217.03</v>
      </c>
      <c r="AV1840" s="12" t="e">
        <f>#REF!+S1840+H1840</f>
        <v>#REF!</v>
      </c>
      <c r="AW1840" s="12" t="e">
        <f t="shared" si="402"/>
        <v>#REF!</v>
      </c>
      <c r="AX1840" s="12" t="e">
        <f t="shared" si="403"/>
        <v>#REF!</v>
      </c>
      <c r="AY1840" s="12" t="e">
        <f t="shared" si="404"/>
        <v>#REF!</v>
      </c>
      <c r="AZ1840" s="12">
        <f t="shared" si="398"/>
        <v>-1620411463.56</v>
      </c>
      <c r="BA1840" s="12">
        <f t="shared" si="399"/>
        <v>227022935.7</v>
      </c>
      <c r="BB1840" s="12" t="e">
        <f t="shared" si="405"/>
        <v>#REF!</v>
      </c>
    </row>
    <row r="1841" spans="1:54">
      <c r="A1841" s="5" t="s">
        <v>3731</v>
      </c>
      <c r="B1841" s="5" t="s">
        <v>3732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406"/>
        <v>1589895252.22</v>
      </c>
      <c r="AF1841" s="9">
        <f t="shared" si="407"/>
        <v>1584571668.91</v>
      </c>
      <c r="AG1841" s="9">
        <f t="shared" si="408"/>
        <v>189049175.56</v>
      </c>
      <c r="AH1841" s="9">
        <f t="shared" si="409"/>
        <v>191133448.63</v>
      </c>
      <c r="AI1841" s="9">
        <f t="shared" si="410"/>
        <v>110724163.72</v>
      </c>
      <c r="AJ1841" s="12" t="e">
        <f>#REF!-A1841</f>
        <v>#REF!</v>
      </c>
      <c r="AK1841" s="16"/>
      <c r="AL1841" s="9">
        <f t="shared" si="400"/>
        <v>338456258</v>
      </c>
      <c r="AM1841" s="16"/>
      <c r="AN1841" s="16"/>
      <c r="AO1841" s="16"/>
      <c r="AP1841" s="16"/>
      <c r="AQ1841" s="12" t="e">
        <f>#REF!+#REF!+#REF!</f>
        <v>#REF!</v>
      </c>
      <c r="AR1841" s="12">
        <f t="shared" si="397"/>
        <v>-3373887.57</v>
      </c>
      <c r="AS1841" s="12" t="e">
        <f>#REF!-AU1841+#REF!+#REF!</f>
        <v>#REF!</v>
      </c>
      <c r="AT1841" s="12" t="e">
        <f>AS1841-VLOOKUP(A1841,[1]选股结果!$A$2:$BJ$3005,48,FALSE)*0.08</f>
        <v>#REF!</v>
      </c>
      <c r="AU1841" s="12">
        <f t="shared" si="401"/>
        <v>80409284.91</v>
      </c>
      <c r="AV1841" s="12" t="e">
        <f>#REF!+S1841+H1841</f>
        <v>#REF!</v>
      </c>
      <c r="AW1841" s="12" t="e">
        <f t="shared" si="402"/>
        <v>#REF!</v>
      </c>
      <c r="AX1841" s="12" t="e">
        <f t="shared" si="403"/>
        <v>#REF!</v>
      </c>
      <c r="AY1841" s="12" t="e">
        <f t="shared" si="404"/>
        <v>#REF!</v>
      </c>
      <c r="AZ1841" s="12">
        <f t="shared" si="398"/>
        <v>-1717780567.28</v>
      </c>
      <c r="BA1841" s="12">
        <f t="shared" si="399"/>
        <v>189049175.56</v>
      </c>
      <c r="BB1841" s="12" t="e">
        <f t="shared" si="405"/>
        <v>#REF!</v>
      </c>
    </row>
    <row r="1842" spans="1:54">
      <c r="A1842" s="5" t="s">
        <v>3733</v>
      </c>
      <c r="B1842" s="5" t="s">
        <v>3734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406"/>
        <v>1589829841.78</v>
      </c>
      <c r="AF1842" s="9">
        <f t="shared" si="407"/>
        <v>1183320698.38</v>
      </c>
      <c r="AG1842" s="9">
        <f t="shared" si="408"/>
        <v>359244712.92</v>
      </c>
      <c r="AH1842" s="9">
        <f t="shared" si="409"/>
        <v>359308741.99</v>
      </c>
      <c r="AI1842" s="9">
        <f t="shared" si="410"/>
        <v>302341686.64</v>
      </c>
      <c r="AJ1842" s="12" t="e">
        <f>#REF!-A1842</f>
        <v>#REF!</v>
      </c>
      <c r="AK1842" s="16"/>
      <c r="AL1842" s="9">
        <f t="shared" si="400"/>
        <v>158599525.13</v>
      </c>
      <c r="AM1842" s="16"/>
      <c r="AN1842" s="16"/>
      <c r="AO1842" s="16"/>
      <c r="AP1842" s="16"/>
      <c r="AQ1842" s="12" t="e">
        <f>#REF!+#REF!+#REF!</f>
        <v>#REF!</v>
      </c>
      <c r="AR1842" s="12">
        <f t="shared" si="397"/>
        <v>-318662.38</v>
      </c>
      <c r="AS1842" s="12" t="e">
        <f>#REF!-AU1842+#REF!+#REF!</f>
        <v>#REF!</v>
      </c>
      <c r="AT1842" s="12" t="e">
        <f>AS1842-VLOOKUP(A1842,[1]选股结果!$A$2:$BJ$3005,48,FALSE)*0.08</f>
        <v>#REF!</v>
      </c>
      <c r="AU1842" s="12">
        <f t="shared" si="401"/>
        <v>56967055.35</v>
      </c>
      <c r="AV1842" s="12" t="e">
        <f>#REF!+S1842+H1842</f>
        <v>#REF!</v>
      </c>
      <c r="AW1842" s="12" t="e">
        <f t="shared" si="402"/>
        <v>#REF!</v>
      </c>
      <c r="AX1842" s="12" t="e">
        <f t="shared" si="403"/>
        <v>#REF!</v>
      </c>
      <c r="AY1842" s="12" t="e">
        <f t="shared" si="404"/>
        <v>#REF!</v>
      </c>
      <c r="AZ1842" s="12">
        <f t="shared" si="398"/>
        <v>-1636214897.47</v>
      </c>
      <c r="BA1842" s="12">
        <f t="shared" si="399"/>
        <v>359244712.92</v>
      </c>
      <c r="BB1842" s="12" t="e">
        <f t="shared" si="405"/>
        <v>#REF!</v>
      </c>
    </row>
    <row r="1843" spans="1:54">
      <c r="A1843" s="5" t="s">
        <v>3735</v>
      </c>
      <c r="B1843" s="5" t="s">
        <v>3736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406"/>
        <v>1589556565.59</v>
      </c>
      <c r="AF1843" s="9">
        <f t="shared" si="407"/>
        <v>1772039994.73</v>
      </c>
      <c r="AG1843" s="9">
        <f t="shared" si="408"/>
        <v>-189539904.85</v>
      </c>
      <c r="AH1843" s="9">
        <f t="shared" si="409"/>
        <v>-188726743.1</v>
      </c>
      <c r="AI1843" s="9">
        <f t="shared" si="410"/>
        <v>-188961850.19</v>
      </c>
      <c r="AJ1843" s="12" t="e">
        <f>#REF!-A1843</f>
        <v>#REF!</v>
      </c>
      <c r="AK1843" s="16"/>
      <c r="AL1843" s="9">
        <f t="shared" si="400"/>
        <v>518406149.44</v>
      </c>
      <c r="AM1843" s="16"/>
      <c r="AN1843" s="16"/>
      <c r="AO1843" s="16"/>
      <c r="AP1843" s="16"/>
      <c r="AQ1843" s="12" t="e">
        <f>#REF!+#REF!+#REF!</f>
        <v>#REF!</v>
      </c>
      <c r="AR1843" s="12">
        <f t="shared" si="397"/>
        <v>-1707999.32</v>
      </c>
      <c r="AS1843" s="12" t="e">
        <f>#REF!-AU1843+#REF!+#REF!</f>
        <v>#REF!</v>
      </c>
      <c r="AT1843" s="12" t="e">
        <f>AS1843-VLOOKUP(A1843,[1]选股结果!$A$2:$BJ$3005,48,FALSE)*0.08</f>
        <v>#REF!</v>
      </c>
      <c r="AU1843" s="12">
        <f t="shared" si="401"/>
        <v>235107.090000004</v>
      </c>
      <c r="AV1843" s="12" t="e">
        <f>#REF!+S1843+H1843</f>
        <v>#REF!</v>
      </c>
      <c r="AW1843" s="12" t="e">
        <f t="shared" si="402"/>
        <v>#REF!</v>
      </c>
      <c r="AX1843" s="12" t="e">
        <f t="shared" si="403"/>
        <v>#REF!</v>
      </c>
      <c r="AY1843" s="12" t="e">
        <f t="shared" si="404"/>
        <v>#REF!</v>
      </c>
      <c r="AZ1843" s="12">
        <f t="shared" si="398"/>
        <v>-1606669836</v>
      </c>
      <c r="BA1843" s="12">
        <f t="shared" si="399"/>
        <v>-189539904.85</v>
      </c>
      <c r="BB1843" s="12" t="e">
        <f t="shared" si="405"/>
        <v>#REF!</v>
      </c>
    </row>
    <row r="1844" spans="1:54">
      <c r="A1844" s="5" t="s">
        <v>3737</v>
      </c>
      <c r="B1844" s="5" t="s">
        <v>3738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406"/>
        <v>1588905967.25</v>
      </c>
      <c r="AF1844" s="9">
        <f t="shared" si="407"/>
        <v>1501031198.02</v>
      </c>
      <c r="AG1844" s="9">
        <f t="shared" si="408"/>
        <v>81253590.5299998</v>
      </c>
      <c r="AH1844" s="9">
        <f t="shared" si="409"/>
        <v>82940859.4999998</v>
      </c>
      <c r="AI1844" s="9">
        <f t="shared" si="410"/>
        <v>57832879.7999998</v>
      </c>
      <c r="AJ1844" s="12" t="e">
        <f>#REF!-A1844</f>
        <v>#REF!</v>
      </c>
      <c r="AK1844" s="16"/>
      <c r="AL1844" s="9">
        <f t="shared" si="400"/>
        <v>298233243.98</v>
      </c>
      <c r="AM1844" s="16"/>
      <c r="AN1844" s="16"/>
      <c r="AO1844" s="16"/>
      <c r="AP1844" s="16"/>
      <c r="AQ1844" s="12" t="e">
        <f>#REF!+#REF!+#REF!</f>
        <v>#REF!</v>
      </c>
      <c r="AR1844" s="12">
        <f t="shared" si="397"/>
        <v>-1965027.56</v>
      </c>
      <c r="AS1844" s="12" t="e">
        <f>#REF!-AU1844+#REF!+#REF!</f>
        <v>#REF!</v>
      </c>
      <c r="AT1844" s="12" t="e">
        <f>AS1844-VLOOKUP(A1844,[1]选股结果!$A$2:$BJ$3005,48,FALSE)*0.08</f>
        <v>#REF!</v>
      </c>
      <c r="AU1844" s="12">
        <f t="shared" si="401"/>
        <v>25107979.7</v>
      </c>
      <c r="AV1844" s="12" t="e">
        <f>#REF!+S1844+H1844</f>
        <v>#REF!</v>
      </c>
      <c r="AW1844" s="12" t="e">
        <f t="shared" si="402"/>
        <v>#REF!</v>
      </c>
      <c r="AX1844" s="12" t="e">
        <f t="shared" si="403"/>
        <v>#REF!</v>
      </c>
      <c r="AY1844" s="12" t="e">
        <f t="shared" si="404"/>
        <v>#REF!</v>
      </c>
      <c r="AZ1844" s="12">
        <f t="shared" si="398"/>
        <v>-1605488035.84</v>
      </c>
      <c r="BA1844" s="12">
        <f t="shared" si="399"/>
        <v>81253590.5299998</v>
      </c>
      <c r="BB1844" s="12" t="e">
        <f t="shared" si="405"/>
        <v>#REF!</v>
      </c>
    </row>
    <row r="1845" spans="1:54">
      <c r="A1845" s="5" t="s">
        <v>3739</v>
      </c>
      <c r="B1845" s="5" t="s">
        <v>3740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406"/>
        <v>1581883506.39</v>
      </c>
      <c r="AF1845" s="9">
        <f t="shared" si="407"/>
        <v>1444782688.52</v>
      </c>
      <c r="AG1845" s="9">
        <f t="shared" si="408"/>
        <v>136126331.41</v>
      </c>
      <c r="AH1845" s="9">
        <f t="shared" si="409"/>
        <v>135031970.5</v>
      </c>
      <c r="AI1845" s="9">
        <f t="shared" si="410"/>
        <v>121922730.32</v>
      </c>
      <c r="AJ1845" s="12" t="e">
        <f>#REF!-A1845</f>
        <v>#REF!</v>
      </c>
      <c r="AK1845" s="16"/>
      <c r="AL1845" s="9">
        <f t="shared" si="400"/>
        <v>371906291.05</v>
      </c>
      <c r="AM1845" s="16"/>
      <c r="AN1845" s="16"/>
      <c r="AO1845" s="16"/>
      <c r="AP1845" s="16"/>
      <c r="AQ1845" s="12" t="e">
        <f>#REF!+#REF!+#REF!</f>
        <v>#REF!</v>
      </c>
      <c r="AR1845" s="12">
        <f t="shared" si="397"/>
        <v>-1697924.79</v>
      </c>
      <c r="AS1845" s="12" t="e">
        <f>#REF!-AU1845+#REF!+#REF!</f>
        <v>#REF!</v>
      </c>
      <c r="AT1845" s="12" t="e">
        <f>AS1845-VLOOKUP(A1845,[1]选股结果!$A$2:$BJ$3005,48,FALSE)*0.08</f>
        <v>#REF!</v>
      </c>
      <c r="AU1845" s="12">
        <f t="shared" si="401"/>
        <v>13109240.18</v>
      </c>
      <c r="AV1845" s="12" t="e">
        <f>#REF!+S1845+H1845</f>
        <v>#REF!</v>
      </c>
      <c r="AW1845" s="12" t="e">
        <f t="shared" si="402"/>
        <v>#REF!</v>
      </c>
      <c r="AX1845" s="12" t="e">
        <f t="shared" si="403"/>
        <v>#REF!</v>
      </c>
      <c r="AY1845" s="12" t="e">
        <f t="shared" si="404"/>
        <v>#REF!</v>
      </c>
      <c r="AZ1845" s="12">
        <f t="shared" si="398"/>
        <v>-1617489081.4</v>
      </c>
      <c r="BA1845" s="12">
        <f t="shared" si="399"/>
        <v>136126331.41</v>
      </c>
      <c r="BB1845" s="12" t="e">
        <f t="shared" si="405"/>
        <v>#REF!</v>
      </c>
    </row>
    <row r="1846" spans="1:54">
      <c r="A1846" s="5" t="s">
        <v>3741</v>
      </c>
      <c r="B1846" s="5" t="s">
        <v>3742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406"/>
        <v>1581705959.57</v>
      </c>
      <c r="AF1846" s="9">
        <f t="shared" si="407"/>
        <v>2556717822.31</v>
      </c>
      <c r="AG1846" s="9">
        <f t="shared" si="408"/>
        <v>-879217401.79</v>
      </c>
      <c r="AH1846" s="9">
        <f t="shared" si="409"/>
        <v>-842544768.47</v>
      </c>
      <c r="AI1846" s="9">
        <f t="shared" si="410"/>
        <v>-751235693.7</v>
      </c>
      <c r="AJ1846" s="12" t="e">
        <f>#REF!-A1846</f>
        <v>#REF!</v>
      </c>
      <c r="AK1846" s="16"/>
      <c r="AL1846" s="9">
        <f t="shared" si="400"/>
        <v>630131749.62</v>
      </c>
      <c r="AM1846" s="16"/>
      <c r="AN1846" s="16"/>
      <c r="AO1846" s="16"/>
      <c r="AP1846" s="16"/>
      <c r="AQ1846" s="12" t="e">
        <f>#REF!+#REF!+#REF!</f>
        <v>#REF!</v>
      </c>
      <c r="AR1846" s="12">
        <f t="shared" si="397"/>
        <v>-76825487.51</v>
      </c>
      <c r="AS1846" s="12" t="e">
        <f>#REF!-AU1846+#REF!+#REF!</f>
        <v>#REF!</v>
      </c>
      <c r="AT1846" s="12" t="e">
        <f>AS1846-VLOOKUP(A1846,[1]选股结果!$A$2:$BJ$3005,48,FALSE)*0.08</f>
        <v>#REF!</v>
      </c>
      <c r="AU1846" s="12">
        <f t="shared" si="401"/>
        <v>-91309074.77</v>
      </c>
      <c r="AV1846" s="12" t="e">
        <f>#REF!+S1846+H1846</f>
        <v>#REF!</v>
      </c>
      <c r="AW1846" s="12" t="e">
        <f t="shared" si="402"/>
        <v>#REF!</v>
      </c>
      <c r="AX1846" s="12" t="e">
        <f t="shared" si="403"/>
        <v>#REF!</v>
      </c>
      <c r="AY1846" s="12" t="e">
        <f t="shared" si="404"/>
        <v>#REF!</v>
      </c>
      <c r="AZ1846" s="12">
        <f t="shared" si="398"/>
        <v>-2374385768.71</v>
      </c>
      <c r="BA1846" s="12">
        <f t="shared" si="399"/>
        <v>-879217401.79</v>
      </c>
      <c r="BB1846" s="12" t="e">
        <f t="shared" si="405"/>
        <v>#REF!</v>
      </c>
    </row>
    <row r="1847" spans="1:54">
      <c r="A1847" s="5" t="s">
        <v>3743</v>
      </c>
      <c r="B1847" s="5" t="s">
        <v>3744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406"/>
        <v>1580934732.84</v>
      </c>
      <c r="AF1847" s="9">
        <f t="shared" si="407"/>
        <v>1486570289.67</v>
      </c>
      <c r="AG1847" s="9">
        <f t="shared" si="408"/>
        <v>85615678.5099998</v>
      </c>
      <c r="AH1847" s="9">
        <f t="shared" si="409"/>
        <v>83720260.6799998</v>
      </c>
      <c r="AI1847" s="9">
        <f t="shared" si="410"/>
        <v>68446973.4499998</v>
      </c>
      <c r="AJ1847" s="12" t="e">
        <f>#REF!-A1847</f>
        <v>#REF!</v>
      </c>
      <c r="AK1847" s="16"/>
      <c r="AL1847" s="9">
        <f t="shared" si="400"/>
        <v>154502100.68</v>
      </c>
      <c r="AM1847" s="16"/>
      <c r="AN1847" s="16"/>
      <c r="AO1847" s="16"/>
      <c r="AP1847" s="16"/>
      <c r="AQ1847" s="12" t="e">
        <f>#REF!+#REF!+#REF!</f>
        <v>#REF!</v>
      </c>
      <c r="AR1847" s="12">
        <f t="shared" si="397"/>
        <v>-132830.88</v>
      </c>
      <c r="AS1847" s="12" t="e">
        <f>#REF!-AU1847+#REF!+#REF!</f>
        <v>#REF!</v>
      </c>
      <c r="AT1847" s="12" t="e">
        <f>AS1847-VLOOKUP(A1847,[1]选股结果!$A$2:$BJ$3005,48,FALSE)*0.08</f>
        <v>#REF!</v>
      </c>
      <c r="AU1847" s="12">
        <f t="shared" si="401"/>
        <v>15273287.23</v>
      </c>
      <c r="AV1847" s="12" t="e">
        <f>#REF!+S1847+H1847</f>
        <v>#REF!</v>
      </c>
      <c r="AW1847" s="12" t="e">
        <f t="shared" si="402"/>
        <v>#REF!</v>
      </c>
      <c r="AX1847" s="12" t="e">
        <f t="shared" si="403"/>
        <v>#REF!</v>
      </c>
      <c r="AY1847" s="12" t="e">
        <f t="shared" si="404"/>
        <v>#REF!</v>
      </c>
      <c r="AZ1847" s="12">
        <f t="shared" si="398"/>
        <v>-1600710843.91</v>
      </c>
      <c r="BA1847" s="12">
        <f t="shared" si="399"/>
        <v>85615678.5099998</v>
      </c>
      <c r="BB1847" s="12" t="e">
        <f t="shared" si="405"/>
        <v>#REF!</v>
      </c>
    </row>
    <row r="1848" spans="1:54">
      <c r="A1848" s="5" t="s">
        <v>3745</v>
      </c>
      <c r="B1848" s="5" t="s">
        <v>3746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406"/>
        <v>1577494276.75</v>
      </c>
      <c r="AF1848" s="9">
        <f t="shared" si="407"/>
        <v>1380608486.4</v>
      </c>
      <c r="AG1848" s="9">
        <f t="shared" si="408"/>
        <v>181673410.13</v>
      </c>
      <c r="AH1848" s="9">
        <f t="shared" si="409"/>
        <v>181084105.36</v>
      </c>
      <c r="AI1848" s="9">
        <f t="shared" si="410"/>
        <v>151139883.46</v>
      </c>
      <c r="AJ1848" s="12" t="e">
        <f>#REF!-A1848</f>
        <v>#REF!</v>
      </c>
      <c r="AK1848" s="16"/>
      <c r="AL1848" s="9">
        <f t="shared" si="400"/>
        <v>176023402.3</v>
      </c>
      <c r="AM1848" s="16"/>
      <c r="AN1848" s="16"/>
      <c r="AO1848" s="16"/>
      <c r="AP1848" s="16"/>
      <c r="AQ1848" s="12" t="e">
        <f>#REF!+#REF!+#REF!</f>
        <v>#REF!</v>
      </c>
      <c r="AR1848" s="12">
        <f t="shared" si="397"/>
        <v>-168214.51</v>
      </c>
      <c r="AS1848" s="12" t="e">
        <f>#REF!-AU1848+#REF!+#REF!</f>
        <v>#REF!</v>
      </c>
      <c r="AT1848" s="12" t="e">
        <f>AS1848-VLOOKUP(A1848,[1]选股结果!$A$2:$BJ$3005,48,FALSE)*0.08</f>
        <v>#REF!</v>
      </c>
      <c r="AU1848" s="12">
        <f t="shared" si="401"/>
        <v>29944221.9</v>
      </c>
      <c r="AV1848" s="12" t="e">
        <f>#REF!+S1848+H1848</f>
        <v>#REF!</v>
      </c>
      <c r="AW1848" s="12" t="e">
        <f t="shared" si="402"/>
        <v>#REF!</v>
      </c>
      <c r="AX1848" s="12" t="e">
        <f t="shared" si="403"/>
        <v>#REF!</v>
      </c>
      <c r="AY1848" s="12" t="e">
        <f t="shared" si="404"/>
        <v>#REF!</v>
      </c>
      <c r="AZ1848" s="12">
        <f t="shared" si="398"/>
        <v>-1570591738.69</v>
      </c>
      <c r="BA1848" s="12">
        <f t="shared" si="399"/>
        <v>181673410.13</v>
      </c>
      <c r="BB1848" s="12" t="e">
        <f t="shared" si="405"/>
        <v>#REF!</v>
      </c>
    </row>
    <row r="1849" spans="1:54">
      <c r="A1849" s="5" t="s">
        <v>3747</v>
      </c>
      <c r="B1849" s="5" t="s">
        <v>3748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406"/>
        <v>1575924884.71</v>
      </c>
      <c r="AF1849" s="9">
        <f t="shared" si="407"/>
        <v>1378354465.18</v>
      </c>
      <c r="AG1849" s="9">
        <f t="shared" si="408"/>
        <v>201939383.81</v>
      </c>
      <c r="AH1849" s="9">
        <f t="shared" si="409"/>
        <v>201463997.7</v>
      </c>
      <c r="AI1849" s="9">
        <f t="shared" si="410"/>
        <v>162054842.02</v>
      </c>
      <c r="AJ1849" s="12" t="e">
        <f>#REF!-A1849</f>
        <v>#REF!</v>
      </c>
      <c r="AK1849" s="16"/>
      <c r="AL1849" s="9">
        <f t="shared" si="400"/>
        <v>70644372.54</v>
      </c>
      <c r="AM1849" s="16"/>
      <c r="AN1849" s="16"/>
      <c r="AO1849" s="16"/>
      <c r="AP1849" s="16"/>
      <c r="AQ1849" s="12" t="e">
        <f>#REF!+#REF!+#REF!</f>
        <v>#REF!</v>
      </c>
      <c r="AR1849" s="12">
        <f t="shared" si="397"/>
        <v>-343399.58</v>
      </c>
      <c r="AS1849" s="12" t="e">
        <f>#REF!-AU1849+#REF!+#REF!</f>
        <v>#REF!</v>
      </c>
      <c r="AT1849" s="12" t="e">
        <f>AS1849-VLOOKUP(A1849,[1]选股结果!$A$2:$BJ$3005,48,FALSE)*0.08</f>
        <v>#REF!</v>
      </c>
      <c r="AU1849" s="12">
        <f t="shared" si="401"/>
        <v>39409155.68</v>
      </c>
      <c r="AV1849" s="12" t="e">
        <f>#REF!+S1849+H1849</f>
        <v>#REF!</v>
      </c>
      <c r="AW1849" s="12" t="e">
        <f t="shared" si="402"/>
        <v>#REF!</v>
      </c>
      <c r="AX1849" s="12" t="e">
        <f t="shared" si="403"/>
        <v>#REF!</v>
      </c>
      <c r="AY1849" s="12" t="e">
        <f t="shared" si="404"/>
        <v>#REF!</v>
      </c>
      <c r="AZ1849" s="12">
        <f t="shared" si="398"/>
        <v>-1597461795.73</v>
      </c>
      <c r="BA1849" s="12">
        <f t="shared" si="399"/>
        <v>201939383.81</v>
      </c>
      <c r="BB1849" s="12" t="e">
        <f t="shared" si="405"/>
        <v>#REF!</v>
      </c>
    </row>
    <row r="1850" spans="1:54">
      <c r="A1850" s="5" t="s">
        <v>3749</v>
      </c>
      <c r="B1850" s="5" t="s">
        <v>3750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406"/>
        <v>1572608057.96</v>
      </c>
      <c r="AF1850" s="9">
        <f t="shared" si="407"/>
        <v>1675261953.01</v>
      </c>
      <c r="AG1850" s="9">
        <f t="shared" si="408"/>
        <v>-114432451.65</v>
      </c>
      <c r="AH1850" s="9">
        <f t="shared" si="409"/>
        <v>-115325518.19</v>
      </c>
      <c r="AI1850" s="9">
        <f t="shared" si="410"/>
        <v>-116932333.1</v>
      </c>
      <c r="AJ1850" s="12" t="e">
        <f>#REF!-A1850</f>
        <v>#REF!</v>
      </c>
      <c r="AK1850" s="16"/>
      <c r="AL1850" s="9">
        <f t="shared" si="400"/>
        <v>205421853.26</v>
      </c>
      <c r="AM1850" s="16"/>
      <c r="AN1850" s="16"/>
      <c r="AO1850" s="16"/>
      <c r="AP1850" s="16"/>
      <c r="AQ1850" s="12" t="e">
        <f>#REF!+#REF!+#REF!</f>
        <v>#REF!</v>
      </c>
      <c r="AR1850" s="12">
        <f t="shared" si="397"/>
        <v>-2500879.5</v>
      </c>
      <c r="AS1850" s="12" t="e">
        <f>#REF!-AU1850+#REF!+#REF!</f>
        <v>#REF!</v>
      </c>
      <c r="AT1850" s="12" t="e">
        <f>AS1850-VLOOKUP(A1850,[1]选股结果!$A$2:$BJ$3005,48,FALSE)*0.08</f>
        <v>#REF!</v>
      </c>
      <c r="AU1850" s="12">
        <f t="shared" si="401"/>
        <v>1606814.91</v>
      </c>
      <c r="AV1850" s="12" t="e">
        <f>#REF!+S1850+H1850</f>
        <v>#REF!</v>
      </c>
      <c r="AW1850" s="12" t="e">
        <f t="shared" si="402"/>
        <v>#REF!</v>
      </c>
      <c r="AX1850" s="12" t="e">
        <f t="shared" si="403"/>
        <v>#REF!</v>
      </c>
      <c r="AY1850" s="12" t="e">
        <f t="shared" si="404"/>
        <v>#REF!</v>
      </c>
      <c r="AZ1850" s="12">
        <f t="shared" si="398"/>
        <v>-1619459105.29</v>
      </c>
      <c r="BA1850" s="12">
        <f t="shared" si="399"/>
        <v>-114432451.65</v>
      </c>
      <c r="BB1850" s="12" t="e">
        <f t="shared" si="405"/>
        <v>#REF!</v>
      </c>
    </row>
    <row r="1851" spans="1:54">
      <c r="A1851" s="5" t="s">
        <v>3751</v>
      </c>
      <c r="B1851" s="5" t="s">
        <v>3752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406"/>
        <v>1572409826.06</v>
      </c>
      <c r="AF1851" s="9">
        <f t="shared" si="407"/>
        <v>906185041.84</v>
      </c>
      <c r="AG1851" s="9">
        <f t="shared" si="408"/>
        <v>680435769.57</v>
      </c>
      <c r="AH1851" s="9">
        <f t="shared" si="409"/>
        <v>683087897.06</v>
      </c>
      <c r="AI1851" s="9">
        <f t="shared" si="410"/>
        <v>581468105.72</v>
      </c>
      <c r="AJ1851" s="12" t="e">
        <f>#REF!-A1851</f>
        <v>#REF!</v>
      </c>
      <c r="AK1851" s="16"/>
      <c r="AL1851" s="9">
        <f t="shared" si="400"/>
        <v>375096160.58</v>
      </c>
      <c r="AM1851" s="16"/>
      <c r="AN1851" s="16"/>
      <c r="AO1851" s="16"/>
      <c r="AP1851" s="16"/>
      <c r="AQ1851" s="12" t="e">
        <f>#REF!+#REF!+#REF!</f>
        <v>#REF!</v>
      </c>
      <c r="AR1851" s="12">
        <f t="shared" si="397"/>
        <v>-4984874.88</v>
      </c>
      <c r="AS1851" s="12" t="e">
        <f>#REF!-AU1851+#REF!+#REF!</f>
        <v>#REF!</v>
      </c>
      <c r="AT1851" s="12" t="e">
        <f>AS1851-VLOOKUP(A1851,[1]选股结果!$A$2:$BJ$3005,48,FALSE)*0.08</f>
        <v>#REF!</v>
      </c>
      <c r="AU1851" s="12">
        <f t="shared" si="401"/>
        <v>101619791.34</v>
      </c>
      <c r="AV1851" s="12" t="e">
        <f>#REF!+S1851+H1851</f>
        <v>#REF!</v>
      </c>
      <c r="AW1851" s="12" t="e">
        <f t="shared" si="402"/>
        <v>#REF!</v>
      </c>
      <c r="AX1851" s="12" t="e">
        <f t="shared" si="403"/>
        <v>#REF!</v>
      </c>
      <c r="AY1851" s="12" t="e">
        <f t="shared" si="404"/>
        <v>#REF!</v>
      </c>
      <c r="AZ1851" s="12">
        <f t="shared" si="398"/>
        <v>-1648605565.52</v>
      </c>
      <c r="BA1851" s="12">
        <f t="shared" si="399"/>
        <v>680435769.57</v>
      </c>
      <c r="BB1851" s="12" t="e">
        <f t="shared" si="405"/>
        <v>#REF!</v>
      </c>
    </row>
    <row r="1852" spans="1:54">
      <c r="A1852" s="5" t="s">
        <v>3753</v>
      </c>
      <c r="B1852" s="5" t="s">
        <v>3754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406"/>
        <v>1571916458.67</v>
      </c>
      <c r="AF1852" s="9">
        <f t="shared" si="407"/>
        <v>1443671571.47</v>
      </c>
      <c r="AG1852" s="9">
        <f t="shared" si="408"/>
        <v>129761250.3</v>
      </c>
      <c r="AH1852" s="9">
        <f t="shared" si="409"/>
        <v>127727619.16</v>
      </c>
      <c r="AI1852" s="9">
        <f t="shared" si="410"/>
        <v>110082663.37</v>
      </c>
      <c r="AJ1852" s="12" t="e">
        <f>#REF!-A1852</f>
        <v>#REF!</v>
      </c>
      <c r="AK1852" s="16"/>
      <c r="AL1852" s="9">
        <f t="shared" si="400"/>
        <v>142893162.74</v>
      </c>
      <c r="AM1852" s="16"/>
      <c r="AN1852" s="16"/>
      <c r="AO1852" s="16"/>
      <c r="AP1852" s="16"/>
      <c r="AQ1852" s="12" t="e">
        <f>#REF!+#REF!+#REF!</f>
        <v>#REF!</v>
      </c>
      <c r="AR1852" s="12">
        <f t="shared" si="397"/>
        <v>-2131874.54</v>
      </c>
      <c r="AS1852" s="12" t="e">
        <f>#REF!-AU1852+#REF!+#REF!</f>
        <v>#REF!</v>
      </c>
      <c r="AT1852" s="12" t="e">
        <f>AS1852-VLOOKUP(A1852,[1]选股结果!$A$2:$BJ$3005,48,FALSE)*0.08</f>
        <v>#REF!</v>
      </c>
      <c r="AU1852" s="12">
        <f t="shared" si="401"/>
        <v>17644955.79</v>
      </c>
      <c r="AV1852" s="12" t="e">
        <f>#REF!+S1852+H1852</f>
        <v>#REF!</v>
      </c>
      <c r="AW1852" s="12" t="e">
        <f t="shared" si="402"/>
        <v>#REF!</v>
      </c>
      <c r="AX1852" s="12" t="e">
        <f t="shared" si="403"/>
        <v>#REF!</v>
      </c>
      <c r="AY1852" s="12" t="e">
        <f t="shared" si="404"/>
        <v>#REF!</v>
      </c>
      <c r="AZ1852" s="12">
        <f t="shared" si="398"/>
        <v>-1585094781.47</v>
      </c>
      <c r="BA1852" s="12">
        <f t="shared" si="399"/>
        <v>129761250.3</v>
      </c>
      <c r="BB1852" s="12" t="e">
        <f t="shared" si="405"/>
        <v>#REF!</v>
      </c>
    </row>
    <row r="1853" spans="1:54">
      <c r="A1853" s="5" t="s">
        <v>3755</v>
      </c>
      <c r="B1853" s="5" t="s">
        <v>3756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406"/>
        <v>1568281414.15</v>
      </c>
      <c r="AF1853" s="9">
        <f t="shared" si="407"/>
        <v>1526529274.64</v>
      </c>
      <c r="AG1853" s="9">
        <f t="shared" si="408"/>
        <v>53193566.38</v>
      </c>
      <c r="AH1853" s="9">
        <f t="shared" si="409"/>
        <v>53174965.36</v>
      </c>
      <c r="AI1853" s="9">
        <f t="shared" si="410"/>
        <v>51779758.46</v>
      </c>
      <c r="AJ1853" s="12" t="e">
        <f>#REF!-A1853</f>
        <v>#REF!</v>
      </c>
      <c r="AK1853" s="16"/>
      <c r="AL1853" s="9">
        <f t="shared" si="400"/>
        <v>141597868.5</v>
      </c>
      <c r="AM1853" s="16"/>
      <c r="AN1853" s="16"/>
      <c r="AO1853" s="16"/>
      <c r="AP1853" s="16"/>
      <c r="AQ1853" s="12" t="e">
        <f>#REF!+#REF!+#REF!</f>
        <v>#REF!</v>
      </c>
      <c r="AR1853" s="12">
        <f t="shared" si="397"/>
        <v>-52858.98</v>
      </c>
      <c r="AS1853" s="12" t="e">
        <f>#REF!-AU1853+#REF!+#REF!</f>
        <v>#REF!</v>
      </c>
      <c r="AT1853" s="12" t="e">
        <f>AS1853-VLOOKUP(A1853,[1]选股结果!$A$2:$BJ$3005,48,FALSE)*0.08</f>
        <v>#REF!</v>
      </c>
      <c r="AU1853" s="12">
        <f t="shared" si="401"/>
        <v>1395206.9</v>
      </c>
      <c r="AV1853" s="12" t="e">
        <f>#REF!+S1853+H1853</f>
        <v>#REF!</v>
      </c>
      <c r="AW1853" s="12" t="e">
        <f t="shared" si="402"/>
        <v>#REF!</v>
      </c>
      <c r="AX1853" s="12" t="e">
        <f t="shared" si="403"/>
        <v>#REF!</v>
      </c>
      <c r="AY1853" s="12" t="e">
        <f t="shared" si="404"/>
        <v>#REF!</v>
      </c>
      <c r="AZ1853" s="12">
        <f t="shared" si="398"/>
        <v>-1590765353.73</v>
      </c>
      <c r="BA1853" s="12">
        <f t="shared" si="399"/>
        <v>53193566.38</v>
      </c>
      <c r="BB1853" s="12" t="e">
        <f t="shared" si="405"/>
        <v>#REF!</v>
      </c>
    </row>
    <row r="1854" spans="1:54">
      <c r="A1854" s="5" t="s">
        <v>3757</v>
      </c>
      <c r="B1854" s="5" t="s">
        <v>3758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406"/>
        <v>1568143235.18</v>
      </c>
      <c r="AF1854" s="9">
        <f t="shared" si="407"/>
        <v>1564941681.5</v>
      </c>
      <c r="AG1854" s="9">
        <f t="shared" si="408"/>
        <v>10210240.7600003</v>
      </c>
      <c r="AH1854" s="9">
        <f t="shared" si="409"/>
        <v>-10310858.8099997</v>
      </c>
      <c r="AI1854" s="9">
        <f t="shared" si="410"/>
        <v>-14384615.2999997</v>
      </c>
      <c r="AJ1854" s="12" t="e">
        <f>#REF!-A1854</f>
        <v>#REF!</v>
      </c>
      <c r="AK1854" s="16"/>
      <c r="AL1854" s="9">
        <f t="shared" si="400"/>
        <v>202655288.44</v>
      </c>
      <c r="AM1854" s="16"/>
      <c r="AN1854" s="16"/>
      <c r="AO1854" s="16"/>
      <c r="AP1854" s="16"/>
      <c r="AQ1854" s="12" t="e">
        <f>#REF!+#REF!+#REF!</f>
        <v>#REF!</v>
      </c>
      <c r="AR1854" s="12">
        <f t="shared" si="397"/>
        <v>-2305368.76</v>
      </c>
      <c r="AS1854" s="12" t="e">
        <f>#REF!-AU1854+#REF!+#REF!</f>
        <v>#REF!</v>
      </c>
      <c r="AT1854" s="12" t="e">
        <f>AS1854-VLOOKUP(A1854,[1]选股结果!$A$2:$BJ$3005,48,FALSE)*0.08</f>
        <v>#REF!</v>
      </c>
      <c r="AU1854" s="12">
        <f t="shared" si="401"/>
        <v>4073756.49</v>
      </c>
      <c r="AV1854" s="12" t="e">
        <f>#REF!+S1854+H1854</f>
        <v>#REF!</v>
      </c>
      <c r="AW1854" s="12" t="e">
        <f t="shared" si="402"/>
        <v>#REF!</v>
      </c>
      <c r="AX1854" s="12" t="e">
        <f t="shared" si="403"/>
        <v>#REF!</v>
      </c>
      <c r="AY1854" s="12" t="e">
        <f t="shared" si="404"/>
        <v>#REF!</v>
      </c>
      <c r="AZ1854" s="12">
        <f t="shared" si="398"/>
        <v>-1662454494.86</v>
      </c>
      <c r="BA1854" s="12">
        <f t="shared" si="399"/>
        <v>10210240.7600003</v>
      </c>
      <c r="BB1854" s="12" t="e">
        <f t="shared" si="405"/>
        <v>#REF!</v>
      </c>
    </row>
    <row r="1855" spans="1:54">
      <c r="A1855" s="5" t="s">
        <v>3759</v>
      </c>
      <c r="B1855" s="5" t="s">
        <v>3760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406"/>
        <v>1561918321.68</v>
      </c>
      <c r="AF1855" s="9">
        <f t="shared" si="407"/>
        <v>1087255515.97</v>
      </c>
      <c r="AG1855" s="9">
        <f t="shared" si="408"/>
        <v>471443001.57</v>
      </c>
      <c r="AH1855" s="9">
        <f t="shared" si="409"/>
        <v>470849039.8</v>
      </c>
      <c r="AI1855" s="9">
        <f t="shared" si="410"/>
        <v>421406103.47</v>
      </c>
      <c r="AJ1855" s="12" t="e">
        <f>#REF!-A1855</f>
        <v>#REF!</v>
      </c>
      <c r="AK1855" s="16"/>
      <c r="AL1855" s="9">
        <f t="shared" si="400"/>
        <v>905608227.56</v>
      </c>
      <c r="AM1855" s="16"/>
      <c r="AN1855" s="16"/>
      <c r="AO1855" s="16"/>
      <c r="AP1855" s="16"/>
      <c r="AQ1855" s="12" t="e">
        <f>#REF!+#REF!+#REF!</f>
        <v>#REF!</v>
      </c>
      <c r="AR1855" s="12">
        <f t="shared" si="397"/>
        <v>-5258765.85</v>
      </c>
      <c r="AS1855" s="12" t="e">
        <f>#REF!-AU1855+#REF!+#REF!</f>
        <v>#REF!</v>
      </c>
      <c r="AT1855" s="12" t="e">
        <f>AS1855-VLOOKUP(A1855,[1]选股结果!$A$2:$BJ$3005,48,FALSE)*0.08</f>
        <v>#REF!</v>
      </c>
      <c r="AU1855" s="12">
        <f t="shared" si="401"/>
        <v>49442936.33</v>
      </c>
      <c r="AV1855" s="12" t="e">
        <f>#REF!+S1855+H1855</f>
        <v>#REF!</v>
      </c>
      <c r="AW1855" s="12" t="e">
        <f t="shared" si="402"/>
        <v>#REF!</v>
      </c>
      <c r="AX1855" s="12" t="e">
        <f t="shared" si="403"/>
        <v>#REF!</v>
      </c>
      <c r="AY1855" s="12" t="e">
        <f t="shared" si="404"/>
        <v>#REF!</v>
      </c>
      <c r="AZ1855" s="12">
        <f t="shared" si="398"/>
        <v>-1606549270.47</v>
      </c>
      <c r="BA1855" s="12">
        <f t="shared" si="399"/>
        <v>471443001.57</v>
      </c>
      <c r="BB1855" s="12" t="e">
        <f t="shared" si="405"/>
        <v>#REF!</v>
      </c>
    </row>
    <row r="1856" spans="1:54">
      <c r="A1856" s="5" t="s">
        <v>3761</v>
      </c>
      <c r="B1856" s="5" t="s">
        <v>3762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406"/>
        <v>1561785895.23</v>
      </c>
      <c r="AF1856" s="9">
        <f t="shared" si="407"/>
        <v>1417656647.91</v>
      </c>
      <c r="AG1856" s="9">
        <f t="shared" si="408"/>
        <v>145894123.72</v>
      </c>
      <c r="AH1856" s="9">
        <f t="shared" si="409"/>
        <v>145399983.38</v>
      </c>
      <c r="AI1856" s="9">
        <f t="shared" si="410"/>
        <v>127184320.61</v>
      </c>
      <c r="AJ1856" s="12" t="e">
        <f>#REF!-A1856</f>
        <v>#REF!</v>
      </c>
      <c r="AK1856" s="16"/>
      <c r="AL1856" s="9">
        <f t="shared" si="400"/>
        <v>80090505.11</v>
      </c>
      <c r="AM1856" s="16"/>
      <c r="AN1856" s="16"/>
      <c r="AO1856" s="16"/>
      <c r="AP1856" s="16"/>
      <c r="AQ1856" s="12" t="e">
        <f>#REF!+#REF!+#REF!</f>
        <v>#REF!</v>
      </c>
      <c r="AR1856" s="12">
        <f t="shared" si="397"/>
        <v>-91991.58</v>
      </c>
      <c r="AS1856" s="12" t="e">
        <f>#REF!-AU1856+#REF!+#REF!</f>
        <v>#REF!</v>
      </c>
      <c r="AT1856" s="12" t="e">
        <f>AS1856-VLOOKUP(A1856,[1]选股结果!$A$2:$BJ$3005,48,FALSE)*0.08</f>
        <v>#REF!</v>
      </c>
      <c r="AU1856" s="12">
        <f t="shared" si="401"/>
        <v>18215662.77</v>
      </c>
      <c r="AV1856" s="12" t="e">
        <f>#REF!+S1856+H1856</f>
        <v>#REF!</v>
      </c>
      <c r="AW1856" s="12" t="e">
        <f t="shared" si="402"/>
        <v>#REF!</v>
      </c>
      <c r="AX1856" s="12" t="e">
        <f t="shared" si="403"/>
        <v>#REF!</v>
      </c>
      <c r="AY1856" s="12" t="e">
        <f t="shared" si="404"/>
        <v>#REF!</v>
      </c>
      <c r="AZ1856" s="12">
        <f t="shared" si="398"/>
        <v>-1586443802.66</v>
      </c>
      <c r="BA1856" s="12">
        <f t="shared" si="399"/>
        <v>145894123.72</v>
      </c>
      <c r="BB1856" s="12" t="e">
        <f t="shared" si="405"/>
        <v>#REF!</v>
      </c>
    </row>
    <row r="1857" spans="1:54">
      <c r="A1857" s="5" t="s">
        <v>3763</v>
      </c>
      <c r="B1857" s="5" t="s">
        <v>3764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406"/>
        <v>1561308397.97</v>
      </c>
      <c r="AF1857" s="9">
        <f t="shared" si="407"/>
        <v>1558746824.41</v>
      </c>
      <c r="AG1857" s="9">
        <f t="shared" si="408"/>
        <v>38215565.2100002</v>
      </c>
      <c r="AH1857" s="9">
        <f t="shared" si="409"/>
        <v>41013624.6800002</v>
      </c>
      <c r="AI1857" s="9">
        <f t="shared" si="410"/>
        <v>2911402.7100002</v>
      </c>
      <c r="AJ1857" s="12" t="e">
        <f>#REF!-A1857</f>
        <v>#REF!</v>
      </c>
      <c r="AK1857" s="16"/>
      <c r="AL1857" s="9">
        <f t="shared" si="400"/>
        <v>391906522.67</v>
      </c>
      <c r="AM1857" s="16"/>
      <c r="AN1857" s="16"/>
      <c r="AO1857" s="16"/>
      <c r="AP1857" s="16"/>
      <c r="AQ1857" s="12" t="e">
        <f>#REF!+#REF!+#REF!</f>
        <v>#REF!</v>
      </c>
      <c r="AR1857" s="12">
        <f t="shared" si="397"/>
        <v>-3858348.3</v>
      </c>
      <c r="AS1857" s="12" t="e">
        <f>#REF!-AU1857+#REF!+#REF!</f>
        <v>#REF!</v>
      </c>
      <c r="AT1857" s="12" t="e">
        <f>AS1857-VLOOKUP(A1857,[1]选股结果!$A$2:$BJ$3005,48,FALSE)*0.08</f>
        <v>#REF!</v>
      </c>
      <c r="AU1857" s="12">
        <f t="shared" si="401"/>
        <v>38102221.97</v>
      </c>
      <c r="AV1857" s="12" t="e">
        <f>#REF!+S1857+H1857</f>
        <v>#REF!</v>
      </c>
      <c r="AW1857" s="12" t="e">
        <f t="shared" si="402"/>
        <v>#REF!</v>
      </c>
      <c r="AX1857" s="12" t="e">
        <f t="shared" si="403"/>
        <v>#REF!</v>
      </c>
      <c r="AY1857" s="12" t="e">
        <f t="shared" si="404"/>
        <v>#REF!</v>
      </c>
      <c r="AZ1857" s="12">
        <f t="shared" si="398"/>
        <v>-1616483606.83</v>
      </c>
      <c r="BA1857" s="12">
        <f t="shared" si="399"/>
        <v>38215565.2100002</v>
      </c>
      <c r="BB1857" s="12" t="e">
        <f t="shared" si="405"/>
        <v>#REF!</v>
      </c>
    </row>
    <row r="1858" spans="1:54">
      <c r="A1858" s="5" t="s">
        <v>3765</v>
      </c>
      <c r="B1858" s="5" t="s">
        <v>3766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406"/>
        <v>1560927926.89</v>
      </c>
      <c r="AF1858" s="9">
        <f t="shared" si="407"/>
        <v>1492071563.14</v>
      </c>
      <c r="AG1858" s="9">
        <f t="shared" si="408"/>
        <v>70996499.4700003</v>
      </c>
      <c r="AH1858" s="9">
        <f t="shared" si="409"/>
        <v>72484482.4700003</v>
      </c>
      <c r="AI1858" s="9">
        <f t="shared" si="410"/>
        <v>66931753.1900003</v>
      </c>
      <c r="AJ1858" s="12" t="e">
        <f>#REF!-A1858</f>
        <v>#REF!</v>
      </c>
      <c r="AK1858" s="16"/>
      <c r="AL1858" s="9">
        <f t="shared" si="400"/>
        <v>80841988</v>
      </c>
      <c r="AM1858" s="16"/>
      <c r="AN1858" s="16"/>
      <c r="AO1858" s="16"/>
      <c r="AP1858" s="16"/>
      <c r="AQ1858" s="12" t="e">
        <f>#REF!+#REF!+#REF!</f>
        <v>#REF!</v>
      </c>
      <c r="AR1858" s="12">
        <f t="shared" ref="AR1858:AR1921" si="411">AA1858-AB1858</f>
        <v>-1627061.94</v>
      </c>
      <c r="AS1858" s="12" t="e">
        <f>#REF!-AU1858+#REF!+#REF!</f>
        <v>#REF!</v>
      </c>
      <c r="AT1858" s="12" t="e">
        <f>AS1858-VLOOKUP(A1858,[1]选股结果!$A$2:$BJ$3005,48,FALSE)*0.08</f>
        <v>#REF!</v>
      </c>
      <c r="AU1858" s="12">
        <f t="shared" si="401"/>
        <v>5552729.27999999</v>
      </c>
      <c r="AV1858" s="12" t="e">
        <f>#REF!+S1858+H1858</f>
        <v>#REF!</v>
      </c>
      <c r="AW1858" s="12" t="e">
        <f t="shared" si="402"/>
        <v>#REF!</v>
      </c>
      <c r="AX1858" s="12" t="e">
        <f t="shared" si="403"/>
        <v>#REF!</v>
      </c>
      <c r="AY1858" s="12" t="e">
        <f t="shared" si="404"/>
        <v>#REF!</v>
      </c>
      <c r="AZ1858" s="12">
        <f t="shared" ref="AZ1858:AZ1921" si="412">O1858-S1858-AA1858-AB1858-AC1858-AD1858+AK1858-AE1858</f>
        <v>-1572096991.76</v>
      </c>
      <c r="BA1858" s="12">
        <f t="shared" ref="BA1858:BA1921" si="413">AG1858</f>
        <v>70996499.4700003</v>
      </c>
      <c r="BB1858" s="12" t="e">
        <f t="shared" si="405"/>
        <v>#REF!</v>
      </c>
    </row>
    <row r="1859" spans="1:54">
      <c r="A1859" s="5" t="s">
        <v>3767</v>
      </c>
      <c r="B1859" s="5" t="s">
        <v>3768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406"/>
        <v>1553650915.72</v>
      </c>
      <c r="AF1859" s="9">
        <f t="shared" si="407"/>
        <v>1460512575.04</v>
      </c>
      <c r="AG1859" s="9">
        <f t="shared" si="408"/>
        <v>10120785.5300001</v>
      </c>
      <c r="AH1859" s="9">
        <f t="shared" si="409"/>
        <v>9417720.7200001</v>
      </c>
      <c r="AI1859" s="9">
        <f t="shared" si="410"/>
        <v>-5231312.9099999</v>
      </c>
      <c r="AJ1859" s="12" t="e">
        <f>#REF!-A1859</f>
        <v>#REF!</v>
      </c>
      <c r="AK1859" s="16"/>
      <c r="AL1859" s="9">
        <f t="shared" ref="AL1859:AL1922" si="414">O1859+P1859+Q1859+Y1859-AB1859+AC1859</f>
        <v>200637521.84</v>
      </c>
      <c r="AM1859" s="16"/>
      <c r="AN1859" s="16"/>
      <c r="AO1859" s="16"/>
      <c r="AP1859" s="16"/>
      <c r="AQ1859" s="12" t="e">
        <f>#REF!+#REF!+#REF!</f>
        <v>#REF!</v>
      </c>
      <c r="AR1859" s="12">
        <f t="shared" si="411"/>
        <v>-266626.96</v>
      </c>
      <c r="AS1859" s="12" t="e">
        <f>#REF!-AU1859+#REF!+#REF!</f>
        <v>#REF!</v>
      </c>
      <c r="AT1859" s="12" t="e">
        <f>AS1859-VLOOKUP(A1859,[1]选股结果!$A$2:$BJ$3005,48,FALSE)*0.08</f>
        <v>#REF!</v>
      </c>
      <c r="AU1859" s="12">
        <f t="shared" ref="AU1859:AU1922" si="415">AH1859-AI1859</f>
        <v>14649033.63</v>
      </c>
      <c r="AV1859" s="12" t="e">
        <f>#REF!+S1859+H1859</f>
        <v>#REF!</v>
      </c>
      <c r="AW1859" s="12" t="e">
        <f t="shared" ref="AW1859:AW1922" si="416">AV1859-AU1859</f>
        <v>#REF!</v>
      </c>
      <c r="AX1859" s="12" t="e">
        <f t="shared" ref="AX1859:AX1922" si="417">AV1859-H1859</f>
        <v>#REF!</v>
      </c>
      <c r="AY1859" s="12" t="e">
        <f t="shared" ref="AY1859:AY1922" si="418">AV1859-H1859-AU1859</f>
        <v>#REF!</v>
      </c>
      <c r="AZ1859" s="12">
        <f t="shared" si="412"/>
        <v>-1894023398.2</v>
      </c>
      <c r="BA1859" s="12">
        <f t="shared" si="413"/>
        <v>10120785.5300001</v>
      </c>
      <c r="BB1859" s="12" t="e">
        <f t="shared" ref="BB1859:BB1922" si="419">AF1859-AG1859+AH1859+AI1859-AJ1859+AL1859+AM1859-AO1859+AN1859</f>
        <v>#REF!</v>
      </c>
    </row>
    <row r="1860" spans="1:54">
      <c r="A1860" s="5" t="s">
        <v>3769</v>
      </c>
      <c r="B1860" s="5" t="s">
        <v>3770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406"/>
        <v>1542177237.75</v>
      </c>
      <c r="AF1860" s="9">
        <f t="shared" si="407"/>
        <v>1200754838.99</v>
      </c>
      <c r="AG1860" s="9">
        <f t="shared" si="408"/>
        <v>874848668.65</v>
      </c>
      <c r="AH1860" s="9">
        <f t="shared" si="409"/>
        <v>870815763.43</v>
      </c>
      <c r="AI1860" s="9">
        <f t="shared" si="410"/>
        <v>781855088.43</v>
      </c>
      <c r="AJ1860" s="12" t="e">
        <f>#REF!-A1860</f>
        <v>#REF!</v>
      </c>
      <c r="AK1860" s="16"/>
      <c r="AL1860" s="9">
        <f t="shared" si="414"/>
        <v>466102924.68</v>
      </c>
      <c r="AM1860" s="16"/>
      <c r="AN1860" s="16"/>
      <c r="AO1860" s="16"/>
      <c r="AP1860" s="16"/>
      <c r="AQ1860" s="12" t="e">
        <f>#REF!+#REF!+#REF!</f>
        <v>#REF!</v>
      </c>
      <c r="AR1860" s="12">
        <f t="shared" si="411"/>
        <v>-102980.87</v>
      </c>
      <c r="AS1860" s="12" t="e">
        <f>#REF!-AU1860+#REF!+#REF!</f>
        <v>#REF!</v>
      </c>
      <c r="AT1860" s="12" t="e">
        <f>AS1860-VLOOKUP(A1860,[1]选股结果!$A$2:$BJ$3005,48,FALSE)*0.08</f>
        <v>#REF!</v>
      </c>
      <c r="AU1860" s="12">
        <f t="shared" si="415"/>
        <v>88960675</v>
      </c>
      <c r="AV1860" s="12" t="e">
        <f>#REF!+S1860+H1860</f>
        <v>#REF!</v>
      </c>
      <c r="AW1860" s="12" t="e">
        <f t="shared" si="416"/>
        <v>#REF!</v>
      </c>
      <c r="AX1860" s="12" t="e">
        <f t="shared" si="417"/>
        <v>#REF!</v>
      </c>
      <c r="AY1860" s="12" t="e">
        <f t="shared" si="418"/>
        <v>#REF!</v>
      </c>
      <c r="AZ1860" s="12">
        <f t="shared" si="412"/>
        <v>-1592926443.65</v>
      </c>
      <c r="BA1860" s="12">
        <f t="shared" si="413"/>
        <v>874848668.65</v>
      </c>
      <c r="BB1860" s="12" t="e">
        <f t="shared" si="419"/>
        <v>#REF!</v>
      </c>
    </row>
    <row r="1861" spans="1:54">
      <c r="A1861" s="5" t="s">
        <v>3771</v>
      </c>
      <c r="B1861" s="5" t="s">
        <v>3772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406"/>
        <v>1541714851.14</v>
      </c>
      <c r="AF1861" s="9">
        <f t="shared" si="407"/>
        <v>1374458498.15</v>
      </c>
      <c r="AG1861" s="9">
        <f t="shared" si="408"/>
        <v>158424358.32</v>
      </c>
      <c r="AH1861" s="9">
        <f t="shared" si="409"/>
        <v>153246951.24</v>
      </c>
      <c r="AI1861" s="9">
        <f t="shared" si="410"/>
        <v>79752376.38</v>
      </c>
      <c r="AJ1861" s="12" t="e">
        <f>#REF!-A1861</f>
        <v>#REF!</v>
      </c>
      <c r="AK1861" s="16"/>
      <c r="AL1861" s="9">
        <f t="shared" si="414"/>
        <v>283182026.27</v>
      </c>
      <c r="AM1861" s="16"/>
      <c r="AN1861" s="16"/>
      <c r="AO1861" s="16"/>
      <c r="AP1861" s="16"/>
      <c r="AQ1861" s="12" t="e">
        <f>#REF!+#REF!+#REF!</f>
        <v>#REF!</v>
      </c>
      <c r="AR1861" s="12">
        <f t="shared" si="411"/>
        <v>-313415.87</v>
      </c>
      <c r="AS1861" s="12" t="e">
        <f>#REF!-AU1861+#REF!+#REF!</f>
        <v>#REF!</v>
      </c>
      <c r="AT1861" s="12" t="e">
        <f>AS1861-VLOOKUP(A1861,[1]选股结果!$A$2:$BJ$3005,48,FALSE)*0.08</f>
        <v>#REF!</v>
      </c>
      <c r="AU1861" s="12">
        <f t="shared" si="415"/>
        <v>73494574.86</v>
      </c>
      <c r="AV1861" s="12" t="e">
        <f>#REF!+S1861+H1861</f>
        <v>#REF!</v>
      </c>
      <c r="AW1861" s="12" t="e">
        <f t="shared" si="416"/>
        <v>#REF!</v>
      </c>
      <c r="AX1861" s="12" t="e">
        <f t="shared" si="417"/>
        <v>#REF!</v>
      </c>
      <c r="AY1861" s="12" t="e">
        <f t="shared" si="418"/>
        <v>#REF!</v>
      </c>
      <c r="AZ1861" s="12">
        <f t="shared" si="412"/>
        <v>-1571911542.24</v>
      </c>
      <c r="BA1861" s="12">
        <f t="shared" si="413"/>
        <v>158424358.32</v>
      </c>
      <c r="BB1861" s="12" t="e">
        <f t="shared" si="419"/>
        <v>#REF!</v>
      </c>
    </row>
    <row r="1862" spans="1:54">
      <c r="A1862" s="5" t="s">
        <v>3773</v>
      </c>
      <c r="B1862" s="5" t="s">
        <v>3774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406"/>
        <v>1538693303.11</v>
      </c>
      <c r="AF1862" s="9">
        <f t="shared" si="407"/>
        <v>1523485605.05</v>
      </c>
      <c r="AG1862" s="9">
        <f t="shared" si="408"/>
        <v>12419900.9599997</v>
      </c>
      <c r="AH1862" s="9">
        <f t="shared" si="409"/>
        <v>11405098.0199997</v>
      </c>
      <c r="AI1862" s="9">
        <f t="shared" si="410"/>
        <v>9086590.1699997</v>
      </c>
      <c r="AJ1862" s="12" t="e">
        <f>#REF!-A1862</f>
        <v>#REF!</v>
      </c>
      <c r="AK1862" s="16"/>
      <c r="AL1862" s="9">
        <f t="shared" si="414"/>
        <v>87678584.37</v>
      </c>
      <c r="AM1862" s="16"/>
      <c r="AN1862" s="16"/>
      <c r="AO1862" s="16"/>
      <c r="AP1862" s="16"/>
      <c r="AQ1862" s="12" t="e">
        <f>#REF!+#REF!+#REF!</f>
        <v>#REF!</v>
      </c>
      <c r="AR1862" s="12">
        <f t="shared" si="411"/>
        <v>-262014.94</v>
      </c>
      <c r="AS1862" s="12" t="e">
        <f>#REF!-AU1862+#REF!+#REF!</f>
        <v>#REF!</v>
      </c>
      <c r="AT1862" s="12" t="e">
        <f>AS1862-VLOOKUP(A1862,[1]选股结果!$A$2:$BJ$3005,48,FALSE)*0.08</f>
        <v>#REF!</v>
      </c>
      <c r="AU1862" s="12">
        <f t="shared" si="415"/>
        <v>2318507.85</v>
      </c>
      <c r="AV1862" s="12" t="e">
        <f>#REF!+S1862+H1862</f>
        <v>#REF!</v>
      </c>
      <c r="AW1862" s="12" t="e">
        <f t="shared" si="416"/>
        <v>#REF!</v>
      </c>
      <c r="AX1862" s="12" t="e">
        <f t="shared" si="417"/>
        <v>#REF!</v>
      </c>
      <c r="AY1862" s="12" t="e">
        <f t="shared" si="418"/>
        <v>#REF!</v>
      </c>
      <c r="AZ1862" s="12">
        <f t="shared" si="412"/>
        <v>-1533482504.91</v>
      </c>
      <c r="BA1862" s="12">
        <f t="shared" si="413"/>
        <v>12419900.9599997</v>
      </c>
      <c r="BB1862" s="12" t="e">
        <f t="shared" si="419"/>
        <v>#REF!</v>
      </c>
    </row>
    <row r="1863" spans="1:54">
      <c r="A1863" s="5" t="s">
        <v>3775</v>
      </c>
      <c r="B1863" s="5" t="s">
        <v>3776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406"/>
        <v>1537862124.52</v>
      </c>
      <c r="AF1863" s="9">
        <f t="shared" si="407"/>
        <v>1406382401.21</v>
      </c>
      <c r="AG1863" s="9">
        <f t="shared" si="408"/>
        <v>142850733.11</v>
      </c>
      <c r="AH1863" s="9">
        <f t="shared" si="409"/>
        <v>140275585.2</v>
      </c>
      <c r="AI1863" s="9">
        <f t="shared" si="410"/>
        <v>102739691.13</v>
      </c>
      <c r="AJ1863" s="12" t="e">
        <f>#REF!-A1863</f>
        <v>#REF!</v>
      </c>
      <c r="AK1863" s="16"/>
      <c r="AL1863" s="9">
        <f t="shared" si="414"/>
        <v>364727316.48</v>
      </c>
      <c r="AM1863" s="16"/>
      <c r="AN1863" s="16"/>
      <c r="AO1863" s="16"/>
      <c r="AP1863" s="16"/>
      <c r="AQ1863" s="12" t="e">
        <f>#REF!+#REF!+#REF!</f>
        <v>#REF!</v>
      </c>
      <c r="AR1863" s="12">
        <f t="shared" si="411"/>
        <v>-403821.04</v>
      </c>
      <c r="AS1863" s="12" t="e">
        <f>#REF!-AU1863+#REF!+#REF!</f>
        <v>#REF!</v>
      </c>
      <c r="AT1863" s="12" t="e">
        <f>AS1863-VLOOKUP(A1863,[1]选股结果!$A$2:$BJ$3005,48,FALSE)*0.08</f>
        <v>#REF!</v>
      </c>
      <c r="AU1863" s="12">
        <f t="shared" si="415"/>
        <v>37535894.07</v>
      </c>
      <c r="AV1863" s="12" t="e">
        <f>#REF!+S1863+H1863</f>
        <v>#REF!</v>
      </c>
      <c r="AW1863" s="12" t="e">
        <f t="shared" si="416"/>
        <v>#REF!</v>
      </c>
      <c r="AX1863" s="12" t="e">
        <f t="shared" si="417"/>
        <v>#REF!</v>
      </c>
      <c r="AY1863" s="12" t="e">
        <f t="shared" si="418"/>
        <v>#REF!</v>
      </c>
      <c r="AZ1863" s="12">
        <f t="shared" si="412"/>
        <v>-1615714756.47</v>
      </c>
      <c r="BA1863" s="12">
        <f t="shared" si="413"/>
        <v>142850733.11</v>
      </c>
      <c r="BB1863" s="12" t="e">
        <f t="shared" si="419"/>
        <v>#REF!</v>
      </c>
    </row>
    <row r="1864" spans="1:54">
      <c r="A1864" s="5" t="s">
        <v>3777</v>
      </c>
      <c r="B1864" s="5" t="s">
        <v>3778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406"/>
        <v>1536367476.5</v>
      </c>
      <c r="AF1864" s="9">
        <f t="shared" si="407"/>
        <v>1518021958.93</v>
      </c>
      <c r="AG1864" s="9">
        <f t="shared" si="408"/>
        <v>43897381.7200002</v>
      </c>
      <c r="AH1864" s="9">
        <f t="shared" si="409"/>
        <v>8738136.5400002</v>
      </c>
      <c r="AI1864" s="9">
        <f t="shared" si="410"/>
        <v>8902560.9100002</v>
      </c>
      <c r="AJ1864" s="12" t="e">
        <f>#REF!-A1864</f>
        <v>#REF!</v>
      </c>
      <c r="AK1864" s="16"/>
      <c r="AL1864" s="9">
        <f t="shared" si="414"/>
        <v>447279958.7</v>
      </c>
      <c r="AM1864" s="16"/>
      <c r="AN1864" s="16"/>
      <c r="AO1864" s="16"/>
      <c r="AP1864" s="16"/>
      <c r="AQ1864" s="12" t="e">
        <f>#REF!+#REF!+#REF!</f>
        <v>#REF!</v>
      </c>
      <c r="AR1864" s="12">
        <f t="shared" si="411"/>
        <v>-3140869.35</v>
      </c>
      <c r="AS1864" s="12" t="e">
        <f>#REF!-AU1864+#REF!+#REF!</f>
        <v>#REF!</v>
      </c>
      <c r="AT1864" s="12" t="e">
        <f>AS1864-VLOOKUP(A1864,[1]选股结果!$A$2:$BJ$3005,48,FALSE)*0.08</f>
        <v>#REF!</v>
      </c>
      <c r="AU1864" s="12">
        <f t="shared" si="415"/>
        <v>-164424.369999999</v>
      </c>
      <c r="AV1864" s="12" t="e">
        <f>#REF!+S1864+H1864</f>
        <v>#REF!</v>
      </c>
      <c r="AW1864" s="12" t="e">
        <f t="shared" si="416"/>
        <v>#REF!</v>
      </c>
      <c r="AX1864" s="12" t="e">
        <f t="shared" si="417"/>
        <v>#REF!</v>
      </c>
      <c r="AY1864" s="12" t="e">
        <f t="shared" si="418"/>
        <v>#REF!</v>
      </c>
      <c r="AZ1864" s="12">
        <f t="shared" si="412"/>
        <v>-1592675276.37</v>
      </c>
      <c r="BA1864" s="12">
        <f t="shared" si="413"/>
        <v>43897381.7200002</v>
      </c>
      <c r="BB1864" s="12" t="e">
        <f t="shared" si="419"/>
        <v>#REF!</v>
      </c>
    </row>
    <row r="1865" spans="1:54">
      <c r="A1865" s="5" t="s">
        <v>3779</v>
      </c>
      <c r="B1865" s="5" t="s">
        <v>3780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406"/>
        <v>1536236241.28</v>
      </c>
      <c r="AF1865" s="9">
        <f t="shared" si="407"/>
        <v>1464378310.15</v>
      </c>
      <c r="AG1865" s="9">
        <f t="shared" si="408"/>
        <v>197247600.14</v>
      </c>
      <c r="AH1865" s="9">
        <f t="shared" si="409"/>
        <v>196531900.53</v>
      </c>
      <c r="AI1865" s="9">
        <f t="shared" si="410"/>
        <v>167143730.95</v>
      </c>
      <c r="AJ1865" s="12" t="e">
        <f>#REF!-A1865</f>
        <v>#REF!</v>
      </c>
      <c r="AK1865" s="16"/>
      <c r="AL1865" s="9">
        <f t="shared" si="414"/>
        <v>129328246.9</v>
      </c>
      <c r="AM1865" s="16"/>
      <c r="AN1865" s="16"/>
      <c r="AO1865" s="16"/>
      <c r="AP1865" s="16"/>
      <c r="AQ1865" s="12" t="e">
        <f>#REF!+#REF!+#REF!</f>
        <v>#REF!</v>
      </c>
      <c r="AR1865" s="12">
        <f t="shared" si="411"/>
        <v>-692200.29</v>
      </c>
      <c r="AS1865" s="12" t="e">
        <f>#REF!-AU1865+#REF!+#REF!</f>
        <v>#REF!</v>
      </c>
      <c r="AT1865" s="12" t="e">
        <f>AS1865-VLOOKUP(A1865,[1]选股结果!$A$2:$BJ$3005,48,FALSE)*0.08</f>
        <v>#REF!</v>
      </c>
      <c r="AU1865" s="12">
        <f t="shared" si="415"/>
        <v>29388169.58</v>
      </c>
      <c r="AV1865" s="12" t="e">
        <f>#REF!+S1865+H1865</f>
        <v>#REF!</v>
      </c>
      <c r="AW1865" s="12" t="e">
        <f t="shared" si="416"/>
        <v>#REF!</v>
      </c>
      <c r="AX1865" s="12" t="e">
        <f t="shared" si="417"/>
        <v>#REF!</v>
      </c>
      <c r="AY1865" s="12" t="e">
        <f t="shared" si="418"/>
        <v>#REF!</v>
      </c>
      <c r="AZ1865" s="12">
        <f t="shared" si="412"/>
        <v>-1571973430.99</v>
      </c>
      <c r="BA1865" s="12">
        <f t="shared" si="413"/>
        <v>197247600.14</v>
      </c>
      <c r="BB1865" s="12" t="e">
        <f t="shared" si="419"/>
        <v>#REF!</v>
      </c>
    </row>
    <row r="1866" spans="1:54">
      <c r="A1866" s="5" t="s">
        <v>3781</v>
      </c>
      <c r="B1866" s="5" t="s">
        <v>3782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406"/>
        <v>1536201491.85</v>
      </c>
      <c r="AF1866" s="9">
        <f t="shared" si="407"/>
        <v>1526358247.3</v>
      </c>
      <c r="AG1866" s="9">
        <f t="shared" si="408"/>
        <v>-23741885.4400003</v>
      </c>
      <c r="AH1866" s="9">
        <f t="shared" si="409"/>
        <v>-23344526.7800003</v>
      </c>
      <c r="AI1866" s="9">
        <f t="shared" si="410"/>
        <v>-9555403.6100003</v>
      </c>
      <c r="AJ1866" s="12" t="e">
        <f>#REF!-A1866</f>
        <v>#REF!</v>
      </c>
      <c r="AK1866" s="16"/>
      <c r="AL1866" s="9">
        <f t="shared" si="414"/>
        <v>398851569.58</v>
      </c>
      <c r="AM1866" s="16"/>
      <c r="AN1866" s="16"/>
      <c r="AO1866" s="16"/>
      <c r="AP1866" s="16"/>
      <c r="AQ1866" s="12" t="e">
        <f>#REF!+#REF!+#REF!</f>
        <v>#REF!</v>
      </c>
      <c r="AR1866" s="12">
        <f t="shared" si="411"/>
        <v>-575543.43</v>
      </c>
      <c r="AS1866" s="12" t="e">
        <f>#REF!-AU1866+#REF!+#REF!</f>
        <v>#REF!</v>
      </c>
      <c r="AT1866" s="12" t="e">
        <f>AS1866-VLOOKUP(A1866,[1]选股结果!$A$2:$BJ$3005,48,FALSE)*0.08</f>
        <v>#REF!</v>
      </c>
      <c r="AU1866" s="12">
        <f t="shared" si="415"/>
        <v>-13789123.17</v>
      </c>
      <c r="AV1866" s="12" t="e">
        <f>#REF!+S1866+H1866</f>
        <v>#REF!</v>
      </c>
      <c r="AW1866" s="12" t="e">
        <f t="shared" si="416"/>
        <v>#REF!</v>
      </c>
      <c r="AX1866" s="12" t="e">
        <f t="shared" si="417"/>
        <v>#REF!</v>
      </c>
      <c r="AY1866" s="12" t="e">
        <f t="shared" si="418"/>
        <v>#REF!</v>
      </c>
      <c r="AZ1866" s="12">
        <f t="shared" si="412"/>
        <v>-1498198224.01</v>
      </c>
      <c r="BA1866" s="12">
        <f t="shared" si="413"/>
        <v>-23741885.4400003</v>
      </c>
      <c r="BB1866" s="12" t="e">
        <f t="shared" si="419"/>
        <v>#REF!</v>
      </c>
    </row>
    <row r="1867" spans="1:54">
      <c r="A1867" s="5" t="s">
        <v>3783</v>
      </c>
      <c r="B1867" s="5" t="s">
        <v>3784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420">C1867</f>
        <v>1535891994.27</v>
      </c>
      <c r="AF1867" s="9">
        <f t="shared" ref="AF1867:AF1930" si="421">(G1867+O1867+P1867+Q1867+R1867)+S1867</f>
        <v>1381784406.56</v>
      </c>
      <c r="AG1867" s="9">
        <f t="shared" ref="AG1867:AG1930" si="422">AE1867-AF1867+T1867+V1867+W1867-X1867-Y1867+Z1867+AA1867</f>
        <v>177838159.16</v>
      </c>
      <c r="AH1867" s="9">
        <f t="shared" ref="AH1867:AH1930" si="423">AG1867+AB1867-AC1867</f>
        <v>176826913.67</v>
      </c>
      <c r="AI1867" s="9">
        <f t="shared" ref="AI1867:AI1930" si="424">AH1867-AD1867</f>
        <v>151708274.13</v>
      </c>
      <c r="AJ1867" s="12" t="e">
        <f>#REF!-A1867</f>
        <v>#REF!</v>
      </c>
      <c r="AK1867" s="16"/>
      <c r="AL1867" s="9">
        <f t="shared" si="414"/>
        <v>91635825.85</v>
      </c>
      <c r="AM1867" s="16"/>
      <c r="AN1867" s="16"/>
      <c r="AO1867" s="16"/>
      <c r="AP1867" s="16"/>
      <c r="AQ1867" s="12" t="e">
        <f>#REF!+#REF!+#REF!</f>
        <v>#REF!</v>
      </c>
      <c r="AR1867" s="12">
        <f t="shared" si="411"/>
        <v>-1175467.05</v>
      </c>
      <c r="AS1867" s="12" t="e">
        <f>#REF!-AU1867+#REF!+#REF!</f>
        <v>#REF!</v>
      </c>
      <c r="AT1867" s="12" t="e">
        <f>AS1867-VLOOKUP(A1867,[1]选股结果!$A$2:$BJ$3005,48,FALSE)*0.08</f>
        <v>#REF!</v>
      </c>
      <c r="AU1867" s="12">
        <f t="shared" si="415"/>
        <v>25118639.54</v>
      </c>
      <c r="AV1867" s="12" t="e">
        <f>#REF!+S1867+H1867</f>
        <v>#REF!</v>
      </c>
      <c r="AW1867" s="12" t="e">
        <f t="shared" si="416"/>
        <v>#REF!</v>
      </c>
      <c r="AX1867" s="12" t="e">
        <f t="shared" si="417"/>
        <v>#REF!</v>
      </c>
      <c r="AY1867" s="12" t="e">
        <f t="shared" si="418"/>
        <v>#REF!</v>
      </c>
      <c r="AZ1867" s="12">
        <f t="shared" si="412"/>
        <v>-1558643502.55</v>
      </c>
      <c r="BA1867" s="12">
        <f t="shared" si="413"/>
        <v>177838159.16</v>
      </c>
      <c r="BB1867" s="12" t="e">
        <f t="shared" si="419"/>
        <v>#REF!</v>
      </c>
    </row>
    <row r="1868" spans="1:54">
      <c r="A1868" s="5" t="s">
        <v>3785</v>
      </c>
      <c r="B1868" s="5" t="s">
        <v>3786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420"/>
        <v>1533864130.65</v>
      </c>
      <c r="AF1868" s="9">
        <f t="shared" si="421"/>
        <v>1028008760.87</v>
      </c>
      <c r="AG1868" s="9">
        <f t="shared" si="422"/>
        <v>518237519.99</v>
      </c>
      <c r="AH1868" s="9">
        <f t="shared" si="423"/>
        <v>518281202.27</v>
      </c>
      <c r="AI1868" s="9">
        <f t="shared" si="424"/>
        <v>441881259.21</v>
      </c>
      <c r="AJ1868" s="12" t="e">
        <f>#REF!-A1868</f>
        <v>#REF!</v>
      </c>
      <c r="AK1868" s="16"/>
      <c r="AL1868" s="9">
        <f t="shared" si="414"/>
        <v>256178436.91</v>
      </c>
      <c r="AM1868" s="16"/>
      <c r="AN1868" s="16"/>
      <c r="AO1868" s="16"/>
      <c r="AP1868" s="16"/>
      <c r="AQ1868" s="12" t="e">
        <f>#REF!+#REF!+#REF!</f>
        <v>#REF!</v>
      </c>
      <c r="AR1868" s="12">
        <f t="shared" si="411"/>
        <v>-126425.08</v>
      </c>
      <c r="AS1868" s="12" t="e">
        <f>#REF!-AU1868+#REF!+#REF!</f>
        <v>#REF!</v>
      </c>
      <c r="AT1868" s="12" t="e">
        <f>AS1868-VLOOKUP(A1868,[1]选股结果!$A$2:$BJ$3005,48,FALSE)*0.08</f>
        <v>#REF!</v>
      </c>
      <c r="AU1868" s="12">
        <f t="shared" si="415"/>
        <v>76399943.06</v>
      </c>
      <c r="AV1868" s="12" t="e">
        <f>#REF!+S1868+H1868</f>
        <v>#REF!</v>
      </c>
      <c r="AW1868" s="12" t="e">
        <f t="shared" si="416"/>
        <v>#REF!</v>
      </c>
      <c r="AX1868" s="12" t="e">
        <f t="shared" si="417"/>
        <v>#REF!</v>
      </c>
      <c r="AY1868" s="12" t="e">
        <f t="shared" si="418"/>
        <v>#REF!</v>
      </c>
      <c r="AZ1868" s="12">
        <f t="shared" si="412"/>
        <v>-1586888211.01</v>
      </c>
      <c r="BA1868" s="12">
        <f t="shared" si="413"/>
        <v>518237519.99</v>
      </c>
      <c r="BB1868" s="12" t="e">
        <f t="shared" si="419"/>
        <v>#REF!</v>
      </c>
    </row>
    <row r="1869" spans="1:54">
      <c r="A1869" s="5" t="s">
        <v>3787</v>
      </c>
      <c r="B1869" s="5" t="s">
        <v>3788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420"/>
        <v>1529888170.68</v>
      </c>
      <c r="AF1869" s="9">
        <f t="shared" si="421"/>
        <v>1498139815.67</v>
      </c>
      <c r="AG1869" s="9">
        <f t="shared" si="422"/>
        <v>37635373.2300005</v>
      </c>
      <c r="AH1869" s="9">
        <f t="shared" si="423"/>
        <v>38434814.4600005</v>
      </c>
      <c r="AI1869" s="9">
        <f t="shared" si="424"/>
        <v>27422470.5800005</v>
      </c>
      <c r="AJ1869" s="12" t="e">
        <f>#REF!-A1869</f>
        <v>#REF!</v>
      </c>
      <c r="AK1869" s="16"/>
      <c r="AL1869" s="9">
        <f t="shared" si="414"/>
        <v>543305033.26</v>
      </c>
      <c r="AM1869" s="16"/>
      <c r="AN1869" s="16"/>
      <c r="AO1869" s="16"/>
      <c r="AP1869" s="16"/>
      <c r="AQ1869" s="12" t="e">
        <f>#REF!+#REF!+#REF!</f>
        <v>#REF!</v>
      </c>
      <c r="AR1869" s="12">
        <f t="shared" si="411"/>
        <v>-2173443.6</v>
      </c>
      <c r="AS1869" s="12" t="e">
        <f>#REF!-AU1869+#REF!+#REF!</f>
        <v>#REF!</v>
      </c>
      <c r="AT1869" s="12" t="e">
        <f>AS1869-VLOOKUP(A1869,[1]选股结果!$A$2:$BJ$3005,48,FALSE)*0.08</f>
        <v>#REF!</v>
      </c>
      <c r="AU1869" s="12">
        <f t="shared" si="415"/>
        <v>11012343.88</v>
      </c>
      <c r="AV1869" s="12" t="e">
        <f>#REF!+S1869+H1869</f>
        <v>#REF!</v>
      </c>
      <c r="AW1869" s="12" t="e">
        <f t="shared" si="416"/>
        <v>#REF!</v>
      </c>
      <c r="AX1869" s="12" t="e">
        <f t="shared" si="417"/>
        <v>#REF!</v>
      </c>
      <c r="AY1869" s="12" t="e">
        <f t="shared" si="418"/>
        <v>#REF!</v>
      </c>
      <c r="AZ1869" s="12">
        <f t="shared" si="412"/>
        <v>-1555033706.19</v>
      </c>
      <c r="BA1869" s="12">
        <f t="shared" si="413"/>
        <v>37635373.2300005</v>
      </c>
      <c r="BB1869" s="12" t="e">
        <f t="shared" si="419"/>
        <v>#REF!</v>
      </c>
    </row>
    <row r="1870" spans="1:54">
      <c r="A1870" s="5" t="s">
        <v>3789</v>
      </c>
      <c r="B1870" s="5" t="s">
        <v>3790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420"/>
        <v>1528360883.13</v>
      </c>
      <c r="AF1870" s="9">
        <f t="shared" si="421"/>
        <v>1231944641.1</v>
      </c>
      <c r="AG1870" s="9">
        <f t="shared" si="422"/>
        <v>307022974.78</v>
      </c>
      <c r="AH1870" s="9">
        <f t="shared" si="423"/>
        <v>307527483.02</v>
      </c>
      <c r="AI1870" s="9">
        <f t="shared" si="424"/>
        <v>262228188.5</v>
      </c>
      <c r="AJ1870" s="12" t="e">
        <f>#REF!-A1870</f>
        <v>#REF!</v>
      </c>
      <c r="AK1870" s="16"/>
      <c r="AL1870" s="9">
        <f t="shared" si="414"/>
        <v>373967702.27</v>
      </c>
      <c r="AM1870" s="16"/>
      <c r="AN1870" s="16"/>
      <c r="AO1870" s="16"/>
      <c r="AP1870" s="16"/>
      <c r="AQ1870" s="12" t="e">
        <f>#REF!+#REF!+#REF!</f>
        <v>#REF!</v>
      </c>
      <c r="AR1870" s="12">
        <f t="shared" si="411"/>
        <v>-683407.71</v>
      </c>
      <c r="AS1870" s="12" t="e">
        <f>#REF!-AU1870+#REF!+#REF!</f>
        <v>#REF!</v>
      </c>
      <c r="AT1870" s="12" t="e">
        <f>AS1870-VLOOKUP(A1870,[1]选股结果!$A$2:$BJ$3005,48,FALSE)*0.08</f>
        <v>#REF!</v>
      </c>
      <c r="AU1870" s="12">
        <f t="shared" si="415"/>
        <v>45299294.52</v>
      </c>
      <c r="AV1870" s="12" t="e">
        <f>#REF!+S1870+H1870</f>
        <v>#REF!</v>
      </c>
      <c r="AW1870" s="12" t="e">
        <f t="shared" si="416"/>
        <v>#REF!</v>
      </c>
      <c r="AX1870" s="12" t="e">
        <f t="shared" si="417"/>
        <v>#REF!</v>
      </c>
      <c r="AY1870" s="12" t="e">
        <f t="shared" si="418"/>
        <v>#REF!</v>
      </c>
      <c r="AZ1870" s="12">
        <f t="shared" si="412"/>
        <v>-1353176164.95</v>
      </c>
      <c r="BA1870" s="12">
        <f t="shared" si="413"/>
        <v>307022974.78</v>
      </c>
      <c r="BB1870" s="12" t="e">
        <f t="shared" si="419"/>
        <v>#REF!</v>
      </c>
    </row>
    <row r="1871" spans="1:54">
      <c r="A1871" s="5" t="s">
        <v>3791</v>
      </c>
      <c r="B1871" s="5" t="s">
        <v>3792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420"/>
        <v>1522901483.96</v>
      </c>
      <c r="AF1871" s="9">
        <f t="shared" si="421"/>
        <v>1471973976.04</v>
      </c>
      <c r="AG1871" s="9">
        <f t="shared" si="422"/>
        <v>30306037.1299998</v>
      </c>
      <c r="AH1871" s="9">
        <f t="shared" si="423"/>
        <v>30075262.3499998</v>
      </c>
      <c r="AI1871" s="9">
        <f t="shared" si="424"/>
        <v>24082806.9599998</v>
      </c>
      <c r="AJ1871" s="12" t="e">
        <f>#REF!-A1871</f>
        <v>#REF!</v>
      </c>
      <c r="AK1871" s="16"/>
      <c r="AL1871" s="9">
        <f t="shared" si="414"/>
        <v>59754680.26</v>
      </c>
      <c r="AM1871" s="16"/>
      <c r="AN1871" s="16"/>
      <c r="AO1871" s="16"/>
      <c r="AP1871" s="16"/>
      <c r="AQ1871" s="12" t="e">
        <f>#REF!+#REF!+#REF!</f>
        <v>#REF!</v>
      </c>
      <c r="AR1871" s="12">
        <f t="shared" si="411"/>
        <v>0</v>
      </c>
      <c r="AS1871" s="12" t="e">
        <f>#REF!-AU1871+#REF!+#REF!</f>
        <v>#REF!</v>
      </c>
      <c r="AT1871" s="12" t="e">
        <f>AS1871-VLOOKUP(A1871,[1]选股结果!$A$2:$BJ$3005,48,FALSE)*0.08</f>
        <v>#REF!</v>
      </c>
      <c r="AU1871" s="12">
        <f t="shared" si="415"/>
        <v>5992455.39</v>
      </c>
      <c r="AV1871" s="12" t="e">
        <f>#REF!+S1871+H1871</f>
        <v>#REF!</v>
      </c>
      <c r="AW1871" s="12" t="e">
        <f t="shared" si="416"/>
        <v>#REF!</v>
      </c>
      <c r="AX1871" s="12" t="e">
        <f t="shared" si="417"/>
        <v>#REF!</v>
      </c>
      <c r="AY1871" s="12" t="e">
        <f t="shared" si="418"/>
        <v>#REF!</v>
      </c>
      <c r="AZ1871" s="12">
        <f t="shared" si="412"/>
        <v>-1616823518.13</v>
      </c>
      <c r="BA1871" s="12">
        <f t="shared" si="413"/>
        <v>30306037.1299998</v>
      </c>
      <c r="BB1871" s="12" t="e">
        <f t="shared" si="419"/>
        <v>#REF!</v>
      </c>
    </row>
    <row r="1872" spans="1:54">
      <c r="A1872" s="5" t="s">
        <v>3793</v>
      </c>
      <c r="B1872" s="5" t="s">
        <v>3794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3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420"/>
        <v>1521235825.76</v>
      </c>
      <c r="AF1872" s="9">
        <f t="shared" si="421"/>
        <v>1323014977.45</v>
      </c>
      <c r="AG1872" s="9">
        <f t="shared" si="422"/>
        <v>205993638.54</v>
      </c>
      <c r="AH1872" s="9">
        <f t="shared" si="423"/>
        <v>204030776.5</v>
      </c>
      <c r="AI1872" s="9">
        <f t="shared" si="424"/>
        <v>180929971.09</v>
      </c>
      <c r="AJ1872" s="12" t="e">
        <f>#REF!-A1872</f>
        <v>#REF!</v>
      </c>
      <c r="AK1872" s="16"/>
      <c r="AL1872" s="9">
        <f t="shared" si="414"/>
        <v>164352559.86</v>
      </c>
      <c r="AM1872" s="16"/>
      <c r="AN1872" s="16"/>
      <c r="AO1872" s="16"/>
      <c r="AP1872" s="16"/>
      <c r="AQ1872" s="12" t="e">
        <f>#REF!+#REF!+#REF!</f>
        <v>#REF!</v>
      </c>
      <c r="AR1872" s="12">
        <f t="shared" si="411"/>
        <v>9334714.2</v>
      </c>
      <c r="AS1872" s="12" t="e">
        <f>#REF!-AU1872+#REF!+#REF!</f>
        <v>#REF!</v>
      </c>
      <c r="AT1872" s="12" t="e">
        <f>AS1872-VLOOKUP(A1872,[1]选股结果!$A$2:$BJ$3005,48,FALSE)*0.08</f>
        <v>#REF!</v>
      </c>
      <c r="AU1872" s="12">
        <f t="shared" si="415"/>
        <v>23100805.41</v>
      </c>
      <c r="AV1872" s="12" t="e">
        <f>#REF!+S1872+H1872</f>
        <v>#REF!</v>
      </c>
      <c r="AW1872" s="12" t="e">
        <f t="shared" si="416"/>
        <v>#REF!</v>
      </c>
      <c r="AX1872" s="12" t="e">
        <f t="shared" si="417"/>
        <v>#REF!</v>
      </c>
      <c r="AY1872" s="12" t="e">
        <f t="shared" si="418"/>
        <v>#REF!</v>
      </c>
      <c r="AZ1872" s="12">
        <f t="shared" si="412"/>
        <v>-1565199647.82</v>
      </c>
      <c r="BA1872" s="12">
        <f t="shared" si="413"/>
        <v>205993638.54</v>
      </c>
      <c r="BB1872" s="12" t="e">
        <f t="shared" si="419"/>
        <v>#REF!</v>
      </c>
    </row>
    <row r="1873" spans="1:54">
      <c r="A1873" s="5" t="s">
        <v>3795</v>
      </c>
      <c r="B1873" s="5" t="s">
        <v>3796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420"/>
        <v>1520183470.65</v>
      </c>
      <c r="AF1873" s="9">
        <f t="shared" si="421"/>
        <v>1441927094.07</v>
      </c>
      <c r="AG1873" s="9">
        <f t="shared" si="422"/>
        <v>66488947.4099999</v>
      </c>
      <c r="AH1873" s="9">
        <f t="shared" si="423"/>
        <v>65966007.4399999</v>
      </c>
      <c r="AI1873" s="9">
        <f t="shared" si="424"/>
        <v>74477654.4199999</v>
      </c>
      <c r="AJ1873" s="12" t="e">
        <f>#REF!-A1873</f>
        <v>#REF!</v>
      </c>
      <c r="AK1873" s="16"/>
      <c r="AL1873" s="9">
        <f t="shared" si="414"/>
        <v>194823597.26</v>
      </c>
      <c r="AM1873" s="16"/>
      <c r="AN1873" s="16"/>
      <c r="AO1873" s="16"/>
      <c r="AP1873" s="16"/>
      <c r="AQ1873" s="12" t="e">
        <f>#REF!+#REF!+#REF!</f>
        <v>#REF!</v>
      </c>
      <c r="AR1873" s="12">
        <f t="shared" si="411"/>
        <v>0</v>
      </c>
      <c r="AS1873" s="12" t="e">
        <f>#REF!-AU1873+#REF!+#REF!</f>
        <v>#REF!</v>
      </c>
      <c r="AT1873" s="12" t="e">
        <f>AS1873-VLOOKUP(A1873,[1]选股结果!$A$2:$BJ$3005,48,FALSE)*0.08</f>
        <v>#REF!</v>
      </c>
      <c r="AU1873" s="12">
        <f t="shared" si="415"/>
        <v>-8511646.98</v>
      </c>
      <c r="AV1873" s="12" t="e">
        <f>#REF!+S1873+H1873</f>
        <v>#REF!</v>
      </c>
      <c r="AW1873" s="12" t="e">
        <f t="shared" si="416"/>
        <v>#REF!</v>
      </c>
      <c r="AX1873" s="12" t="e">
        <f t="shared" si="417"/>
        <v>#REF!</v>
      </c>
      <c r="AY1873" s="12" t="e">
        <f t="shared" si="418"/>
        <v>#REF!</v>
      </c>
      <c r="AZ1873" s="12">
        <f t="shared" si="412"/>
        <v>-1559062937.3</v>
      </c>
      <c r="BA1873" s="12">
        <f t="shared" si="413"/>
        <v>66488947.4099999</v>
      </c>
      <c r="BB1873" s="12" t="e">
        <f t="shared" si="419"/>
        <v>#REF!</v>
      </c>
    </row>
    <row r="1874" spans="1:54">
      <c r="A1874" s="5" t="s">
        <v>3797</v>
      </c>
      <c r="B1874" s="5" t="s">
        <v>3798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420"/>
        <v>1517323724.85</v>
      </c>
      <c r="AF1874" s="9">
        <f t="shared" si="421"/>
        <v>1374557867.23</v>
      </c>
      <c r="AG1874" s="9">
        <f t="shared" si="422"/>
        <v>114275530.23</v>
      </c>
      <c r="AH1874" s="9">
        <f t="shared" si="423"/>
        <v>113486892.54</v>
      </c>
      <c r="AI1874" s="9">
        <f t="shared" si="424"/>
        <v>82638589.64</v>
      </c>
      <c r="AJ1874" s="12" t="e">
        <f>#REF!-A1874</f>
        <v>#REF!</v>
      </c>
      <c r="AK1874" s="16"/>
      <c r="AL1874" s="9">
        <f t="shared" si="414"/>
        <v>165132625.66</v>
      </c>
      <c r="AM1874" s="16"/>
      <c r="AN1874" s="16"/>
      <c r="AO1874" s="16"/>
      <c r="AP1874" s="16"/>
      <c r="AQ1874" s="12" t="e">
        <f>#REF!+#REF!+#REF!</f>
        <v>#REF!</v>
      </c>
      <c r="AR1874" s="12">
        <f t="shared" si="411"/>
        <v>-165211.23</v>
      </c>
      <c r="AS1874" s="12" t="e">
        <f>#REF!-AU1874+#REF!+#REF!</f>
        <v>#REF!</v>
      </c>
      <c r="AT1874" s="12" t="e">
        <f>AS1874-VLOOKUP(A1874,[1]选股结果!$A$2:$BJ$3005,48,FALSE)*0.08</f>
        <v>#REF!</v>
      </c>
      <c r="AU1874" s="12">
        <f t="shared" si="415"/>
        <v>30848302.9</v>
      </c>
      <c r="AV1874" s="12" t="e">
        <f>#REF!+S1874+H1874</f>
        <v>#REF!</v>
      </c>
      <c r="AW1874" s="12" t="e">
        <f t="shared" si="416"/>
        <v>#REF!</v>
      </c>
      <c r="AX1874" s="12" t="e">
        <f t="shared" si="417"/>
        <v>#REF!</v>
      </c>
      <c r="AY1874" s="12" t="e">
        <f t="shared" si="418"/>
        <v>#REF!</v>
      </c>
      <c r="AZ1874" s="12">
        <f t="shared" si="412"/>
        <v>-1540453091.82</v>
      </c>
      <c r="BA1874" s="12">
        <f t="shared" si="413"/>
        <v>114275530.23</v>
      </c>
      <c r="BB1874" s="12" t="e">
        <f t="shared" si="419"/>
        <v>#REF!</v>
      </c>
    </row>
    <row r="1875" spans="1:54">
      <c r="A1875" s="5" t="s">
        <v>3799</v>
      </c>
      <c r="B1875" s="5" t="s">
        <v>3800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420"/>
        <v>1517086107.26</v>
      </c>
      <c r="AF1875" s="9">
        <f t="shared" si="421"/>
        <v>1423279240.36</v>
      </c>
      <c r="AG1875" s="9">
        <f t="shared" si="422"/>
        <v>81796339.9599998</v>
      </c>
      <c r="AH1875" s="9">
        <f t="shared" si="423"/>
        <v>81999276.1399998</v>
      </c>
      <c r="AI1875" s="9">
        <f t="shared" si="424"/>
        <v>53089282.5199998</v>
      </c>
      <c r="AJ1875" s="12" t="e">
        <f>#REF!-A1875</f>
        <v>#REF!</v>
      </c>
      <c r="AK1875" s="16"/>
      <c r="AL1875" s="9">
        <f t="shared" si="414"/>
        <v>63722787.41</v>
      </c>
      <c r="AM1875" s="16"/>
      <c r="AN1875" s="16"/>
      <c r="AO1875" s="16"/>
      <c r="AP1875" s="16"/>
      <c r="AQ1875" s="12" t="e">
        <f>#REF!+#REF!+#REF!</f>
        <v>#REF!</v>
      </c>
      <c r="AR1875" s="12">
        <f t="shared" si="411"/>
        <v>-590717.15</v>
      </c>
      <c r="AS1875" s="12" t="e">
        <f>#REF!-AU1875+#REF!+#REF!</f>
        <v>#REF!</v>
      </c>
      <c r="AT1875" s="12" t="e">
        <f>AS1875-VLOOKUP(A1875,[1]选股结果!$A$2:$BJ$3005,48,FALSE)*0.08</f>
        <v>#REF!</v>
      </c>
      <c r="AU1875" s="12">
        <f t="shared" si="415"/>
        <v>28909993.62</v>
      </c>
      <c r="AV1875" s="12" t="e">
        <f>#REF!+S1875+H1875</f>
        <v>#REF!</v>
      </c>
      <c r="AW1875" s="12" t="e">
        <f t="shared" si="416"/>
        <v>#REF!</v>
      </c>
      <c r="AX1875" s="12" t="e">
        <f t="shared" si="417"/>
        <v>#REF!</v>
      </c>
      <c r="AY1875" s="12" t="e">
        <f t="shared" si="418"/>
        <v>#REF!</v>
      </c>
      <c r="AZ1875" s="12">
        <f t="shared" si="412"/>
        <v>-1577100212.91</v>
      </c>
      <c r="BA1875" s="12">
        <f t="shared" si="413"/>
        <v>81796339.9599998</v>
      </c>
      <c r="BB1875" s="12" t="e">
        <f t="shared" si="419"/>
        <v>#REF!</v>
      </c>
    </row>
    <row r="1876" spans="1:54">
      <c r="A1876" s="5" t="s">
        <v>3801</v>
      </c>
      <c r="B1876" s="5" t="s">
        <v>3802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420"/>
        <v>1514413891.32</v>
      </c>
      <c r="AF1876" s="9">
        <f t="shared" si="421"/>
        <v>1460508668</v>
      </c>
      <c r="AG1876" s="9">
        <f t="shared" si="422"/>
        <v>11096874.8199999</v>
      </c>
      <c r="AH1876" s="9">
        <f t="shared" si="423"/>
        <v>14641997.7999999</v>
      </c>
      <c r="AI1876" s="9">
        <f t="shared" si="424"/>
        <v>19019262.2999999</v>
      </c>
      <c r="AJ1876" s="12" t="e">
        <f>#REF!-A1876</f>
        <v>#REF!</v>
      </c>
      <c r="AK1876" s="16"/>
      <c r="AL1876" s="9">
        <f t="shared" si="414"/>
        <v>93537171.69</v>
      </c>
      <c r="AM1876" s="16"/>
      <c r="AN1876" s="16"/>
      <c r="AO1876" s="16"/>
      <c r="AP1876" s="16"/>
      <c r="AQ1876" s="12" t="e">
        <f>#REF!+#REF!+#REF!</f>
        <v>#REF!</v>
      </c>
      <c r="AR1876" s="12">
        <f t="shared" si="411"/>
        <v>-3599020</v>
      </c>
      <c r="AS1876" s="12" t="e">
        <f>#REF!-AU1876+#REF!+#REF!</f>
        <v>#REF!</v>
      </c>
      <c r="AT1876" s="12" t="e">
        <f>AS1876-VLOOKUP(A1876,[1]选股结果!$A$2:$BJ$3005,48,FALSE)*0.08</f>
        <v>#REF!</v>
      </c>
      <c r="AU1876" s="12">
        <f t="shared" si="415"/>
        <v>-4377264.5</v>
      </c>
      <c r="AV1876" s="12" t="e">
        <f>#REF!+S1876+H1876</f>
        <v>#REF!</v>
      </c>
      <c r="AW1876" s="12" t="e">
        <f t="shared" si="416"/>
        <v>#REF!</v>
      </c>
      <c r="AX1876" s="12" t="e">
        <f t="shared" si="417"/>
        <v>#REF!</v>
      </c>
      <c r="AY1876" s="12" t="e">
        <f t="shared" si="418"/>
        <v>#REF!</v>
      </c>
      <c r="AZ1876" s="12">
        <f t="shared" si="412"/>
        <v>-1511379194.5</v>
      </c>
      <c r="BA1876" s="12">
        <f t="shared" si="413"/>
        <v>11096874.8199999</v>
      </c>
      <c r="BB1876" s="12" t="e">
        <f t="shared" si="419"/>
        <v>#REF!</v>
      </c>
    </row>
    <row r="1877" spans="1:54">
      <c r="A1877" s="5" t="s">
        <v>3803</v>
      </c>
      <c r="B1877" s="5" t="s">
        <v>3804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420"/>
        <v>1514297076.75</v>
      </c>
      <c r="AF1877" s="9">
        <f t="shared" si="421"/>
        <v>1182049069.11</v>
      </c>
      <c r="AG1877" s="9">
        <f t="shared" si="422"/>
        <v>557982600.4</v>
      </c>
      <c r="AH1877" s="9">
        <f t="shared" si="423"/>
        <v>557854890.33</v>
      </c>
      <c r="AI1877" s="9">
        <f t="shared" si="424"/>
        <v>499263477.47</v>
      </c>
      <c r="AJ1877" s="12" t="e">
        <f>#REF!-A1877</f>
        <v>#REF!</v>
      </c>
      <c r="AK1877" s="16"/>
      <c r="AL1877" s="9">
        <f t="shared" si="414"/>
        <v>104638273.13</v>
      </c>
      <c r="AM1877" s="16"/>
      <c r="AN1877" s="16"/>
      <c r="AO1877" s="16"/>
      <c r="AP1877" s="16"/>
      <c r="AQ1877" s="12" t="e">
        <f>#REF!+#REF!+#REF!</f>
        <v>#REF!</v>
      </c>
      <c r="AR1877" s="12">
        <f t="shared" si="411"/>
        <v>-294655.78</v>
      </c>
      <c r="AS1877" s="12" t="e">
        <f>#REF!-AU1877+#REF!+#REF!</f>
        <v>#REF!</v>
      </c>
      <c r="AT1877" s="12" t="e">
        <f>AS1877-VLOOKUP(A1877,[1]选股结果!$A$2:$BJ$3005,48,FALSE)*0.08</f>
        <v>#REF!</v>
      </c>
      <c r="AU1877" s="12">
        <f t="shared" si="415"/>
        <v>58591412.86</v>
      </c>
      <c r="AV1877" s="12" t="e">
        <f>#REF!+S1877+H1877</f>
        <v>#REF!</v>
      </c>
      <c r="AW1877" s="12" t="e">
        <f t="shared" si="416"/>
        <v>#REF!</v>
      </c>
      <c r="AX1877" s="12" t="e">
        <f t="shared" si="417"/>
        <v>#REF!</v>
      </c>
      <c r="AY1877" s="12" t="e">
        <f t="shared" si="418"/>
        <v>#REF!</v>
      </c>
      <c r="AZ1877" s="12">
        <f t="shared" si="412"/>
        <v>-1532403004</v>
      </c>
      <c r="BA1877" s="12">
        <f t="shared" si="413"/>
        <v>557982600.4</v>
      </c>
      <c r="BB1877" s="12" t="e">
        <f t="shared" si="419"/>
        <v>#REF!</v>
      </c>
    </row>
    <row r="1878" spans="1:54">
      <c r="A1878" s="5" t="s">
        <v>3805</v>
      </c>
      <c r="B1878" s="5" t="s">
        <v>3806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420"/>
        <v>1514024778.05</v>
      </c>
      <c r="AF1878" s="9">
        <f t="shared" si="421"/>
        <v>1215104101.07</v>
      </c>
      <c r="AG1878" s="9">
        <f t="shared" si="422"/>
        <v>404518297.11</v>
      </c>
      <c r="AH1878" s="9">
        <f t="shared" si="423"/>
        <v>404244217.18</v>
      </c>
      <c r="AI1878" s="9">
        <f t="shared" si="424"/>
        <v>349384430.61</v>
      </c>
      <c r="AJ1878" s="12" t="e">
        <f>#REF!-A1878</f>
        <v>#REF!</v>
      </c>
      <c r="AK1878" s="16"/>
      <c r="AL1878" s="9">
        <f t="shared" si="414"/>
        <v>37993729.65</v>
      </c>
      <c r="AM1878" s="16"/>
      <c r="AN1878" s="16"/>
      <c r="AO1878" s="16"/>
      <c r="AP1878" s="16"/>
      <c r="AQ1878" s="12" t="e">
        <f>#REF!+#REF!+#REF!</f>
        <v>#REF!</v>
      </c>
      <c r="AR1878" s="12">
        <f t="shared" si="411"/>
        <v>-685811.9</v>
      </c>
      <c r="AS1878" s="12" t="e">
        <f>#REF!-AU1878+#REF!+#REF!</f>
        <v>#REF!</v>
      </c>
      <c r="AT1878" s="12" t="e">
        <f>AS1878-VLOOKUP(A1878,[1]选股结果!$A$2:$BJ$3005,48,FALSE)*0.08</f>
        <v>#REF!</v>
      </c>
      <c r="AU1878" s="12">
        <f t="shared" si="415"/>
        <v>54859786.57</v>
      </c>
      <c r="AV1878" s="12" t="e">
        <f>#REF!+S1878+H1878</f>
        <v>#REF!</v>
      </c>
      <c r="AW1878" s="12" t="e">
        <f t="shared" si="416"/>
        <v>#REF!</v>
      </c>
      <c r="AX1878" s="12" t="e">
        <f t="shared" si="417"/>
        <v>#REF!</v>
      </c>
      <c r="AY1878" s="12" t="e">
        <f t="shared" si="418"/>
        <v>#REF!</v>
      </c>
      <c r="AZ1878" s="12">
        <f t="shared" si="412"/>
        <v>-1870730153.34</v>
      </c>
      <c r="BA1878" s="12">
        <f t="shared" si="413"/>
        <v>404518297.11</v>
      </c>
      <c r="BB1878" s="12" t="e">
        <f t="shared" si="419"/>
        <v>#REF!</v>
      </c>
    </row>
    <row r="1879" spans="1:54">
      <c r="A1879" s="5" t="s">
        <v>3807</v>
      </c>
      <c r="B1879" s="5" t="s">
        <v>3808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420"/>
        <v>1511041024.07</v>
      </c>
      <c r="AF1879" s="9">
        <f t="shared" si="421"/>
        <v>1320583107.16</v>
      </c>
      <c r="AG1879" s="9">
        <f t="shared" si="422"/>
        <v>185707445.37</v>
      </c>
      <c r="AH1879" s="9">
        <f t="shared" si="423"/>
        <v>186445282.27</v>
      </c>
      <c r="AI1879" s="9">
        <f t="shared" si="424"/>
        <v>159881100.24</v>
      </c>
      <c r="AJ1879" s="12" t="e">
        <f>#REF!-A1879</f>
        <v>#REF!</v>
      </c>
      <c r="AK1879" s="16"/>
      <c r="AL1879" s="9">
        <f t="shared" si="414"/>
        <v>53208419.16</v>
      </c>
      <c r="AM1879" s="16"/>
      <c r="AN1879" s="16"/>
      <c r="AO1879" s="16"/>
      <c r="AP1879" s="16"/>
      <c r="AQ1879" s="12" t="e">
        <f>#REF!+#REF!+#REF!</f>
        <v>#REF!</v>
      </c>
      <c r="AR1879" s="12">
        <f t="shared" si="411"/>
        <v>-738178.82</v>
      </c>
      <c r="AS1879" s="12" t="e">
        <f>#REF!-AU1879+#REF!+#REF!</f>
        <v>#REF!</v>
      </c>
      <c r="AT1879" s="12" t="e">
        <f>AS1879-VLOOKUP(A1879,[1]选股结果!$A$2:$BJ$3005,48,FALSE)*0.08</f>
        <v>#REF!</v>
      </c>
      <c r="AU1879" s="12">
        <f t="shared" si="415"/>
        <v>26564182.03</v>
      </c>
      <c r="AV1879" s="12" t="e">
        <f>#REF!+S1879+H1879</f>
        <v>#REF!</v>
      </c>
      <c r="AW1879" s="12" t="e">
        <f t="shared" si="416"/>
        <v>#REF!</v>
      </c>
      <c r="AX1879" s="12" t="e">
        <f t="shared" si="417"/>
        <v>#REF!</v>
      </c>
      <c r="AY1879" s="12" t="e">
        <f t="shared" si="418"/>
        <v>#REF!</v>
      </c>
      <c r="AZ1879" s="12">
        <f t="shared" si="412"/>
        <v>-1529144004.49</v>
      </c>
      <c r="BA1879" s="12">
        <f t="shared" si="413"/>
        <v>185707445.37</v>
      </c>
      <c r="BB1879" s="12" t="e">
        <f t="shared" si="419"/>
        <v>#REF!</v>
      </c>
    </row>
    <row r="1880" spans="1:54">
      <c r="A1880" s="5" t="s">
        <v>3809</v>
      </c>
      <c r="B1880" s="5" t="s">
        <v>3810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420"/>
        <v>1510387837.24</v>
      </c>
      <c r="AF1880" s="9">
        <f t="shared" si="421"/>
        <v>1415898719.61</v>
      </c>
      <c r="AG1880" s="9">
        <f t="shared" si="422"/>
        <v>102827344.63</v>
      </c>
      <c r="AH1880" s="9">
        <f t="shared" si="423"/>
        <v>99012831.67</v>
      </c>
      <c r="AI1880" s="9">
        <f t="shared" si="424"/>
        <v>83254082.91</v>
      </c>
      <c r="AJ1880" s="12" t="e">
        <f>#REF!-A1880</f>
        <v>#REF!</v>
      </c>
      <c r="AK1880" s="16"/>
      <c r="AL1880" s="9">
        <f t="shared" si="414"/>
        <v>138510672.39</v>
      </c>
      <c r="AM1880" s="16"/>
      <c r="AN1880" s="16"/>
      <c r="AO1880" s="16"/>
      <c r="AP1880" s="16"/>
      <c r="AQ1880" s="12" t="e">
        <f>#REF!+#REF!+#REF!</f>
        <v>#REF!</v>
      </c>
      <c r="AR1880" s="12">
        <f t="shared" si="411"/>
        <v>-750805.2</v>
      </c>
      <c r="AS1880" s="12" t="e">
        <f>#REF!-AU1880+#REF!+#REF!</f>
        <v>#REF!</v>
      </c>
      <c r="AT1880" s="12" t="e">
        <f>AS1880-VLOOKUP(A1880,[1]选股结果!$A$2:$BJ$3005,48,FALSE)*0.08</f>
        <v>#REF!</v>
      </c>
      <c r="AU1880" s="12">
        <f t="shared" si="415"/>
        <v>15758748.76</v>
      </c>
      <c r="AV1880" s="12" t="e">
        <f>#REF!+S1880+H1880</f>
        <v>#REF!</v>
      </c>
      <c r="AW1880" s="12" t="e">
        <f t="shared" si="416"/>
        <v>#REF!</v>
      </c>
      <c r="AX1880" s="12" t="e">
        <f t="shared" si="417"/>
        <v>#REF!</v>
      </c>
      <c r="AY1880" s="12" t="e">
        <f t="shared" si="418"/>
        <v>#REF!</v>
      </c>
      <c r="AZ1880" s="12">
        <f t="shared" si="412"/>
        <v>-1528215862.84</v>
      </c>
      <c r="BA1880" s="12">
        <f t="shared" si="413"/>
        <v>102827344.63</v>
      </c>
      <c r="BB1880" s="12" t="e">
        <f t="shared" si="419"/>
        <v>#REF!</v>
      </c>
    </row>
    <row r="1881" spans="1:54">
      <c r="A1881" s="5" t="s">
        <v>3811</v>
      </c>
      <c r="B1881" s="5" t="s">
        <v>3812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420"/>
        <v>1507723047.62</v>
      </c>
      <c r="AF1881" s="9">
        <f t="shared" si="421"/>
        <v>1405241376.6</v>
      </c>
      <c r="AG1881" s="9">
        <f t="shared" si="422"/>
        <v>235753148.02</v>
      </c>
      <c r="AH1881" s="9">
        <f t="shared" si="423"/>
        <v>235014217.01</v>
      </c>
      <c r="AI1881" s="9">
        <f t="shared" si="424"/>
        <v>192598196.05</v>
      </c>
      <c r="AJ1881" s="12" t="e">
        <f>#REF!-A1881</f>
        <v>#REF!</v>
      </c>
      <c r="AK1881" s="16"/>
      <c r="AL1881" s="9">
        <f t="shared" si="414"/>
        <v>440035099.56</v>
      </c>
      <c r="AM1881" s="16"/>
      <c r="AN1881" s="16"/>
      <c r="AO1881" s="16"/>
      <c r="AP1881" s="16"/>
      <c r="AQ1881" s="12" t="e">
        <f>#REF!+#REF!+#REF!</f>
        <v>#REF!</v>
      </c>
      <c r="AR1881" s="12">
        <f t="shared" si="411"/>
        <v>0</v>
      </c>
      <c r="AS1881" s="12" t="e">
        <f>#REF!-AU1881+#REF!+#REF!</f>
        <v>#REF!</v>
      </c>
      <c r="AT1881" s="12" t="e">
        <f>AS1881-VLOOKUP(A1881,[1]选股结果!$A$2:$BJ$3005,48,FALSE)*0.08</f>
        <v>#REF!</v>
      </c>
      <c r="AU1881" s="12">
        <f t="shared" si="415"/>
        <v>42416020.96</v>
      </c>
      <c r="AV1881" s="12" t="e">
        <f>#REF!+S1881+H1881</f>
        <v>#REF!</v>
      </c>
      <c r="AW1881" s="12" t="e">
        <f t="shared" si="416"/>
        <v>#REF!</v>
      </c>
      <c r="AX1881" s="12" t="e">
        <f t="shared" si="417"/>
        <v>#REF!</v>
      </c>
      <c r="AY1881" s="12" t="e">
        <f t="shared" si="418"/>
        <v>#REF!</v>
      </c>
      <c r="AZ1881" s="12">
        <f t="shared" si="412"/>
        <v>-1554384302.85</v>
      </c>
      <c r="BA1881" s="12">
        <f t="shared" si="413"/>
        <v>235753148.02</v>
      </c>
      <c r="BB1881" s="12" t="e">
        <f t="shared" si="419"/>
        <v>#REF!</v>
      </c>
    </row>
    <row r="1882" spans="1:54">
      <c r="A1882" s="5" t="s">
        <v>3813</v>
      </c>
      <c r="B1882" s="5" t="s">
        <v>3814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420"/>
        <v>1507619214.13</v>
      </c>
      <c r="AF1882" s="9">
        <f t="shared" si="421"/>
        <v>1364315011.18</v>
      </c>
      <c r="AG1882" s="9">
        <f t="shared" si="422"/>
        <v>146277599.74</v>
      </c>
      <c r="AH1882" s="9">
        <f t="shared" si="423"/>
        <v>146466082.94</v>
      </c>
      <c r="AI1882" s="9">
        <f t="shared" si="424"/>
        <v>101542525.16</v>
      </c>
      <c r="AJ1882" s="12" t="e">
        <f>#REF!-A1882</f>
        <v>#REF!</v>
      </c>
      <c r="AK1882" s="16"/>
      <c r="AL1882" s="9">
        <f t="shared" si="414"/>
        <v>259094862.11</v>
      </c>
      <c r="AM1882" s="16"/>
      <c r="AN1882" s="16"/>
      <c r="AO1882" s="16"/>
      <c r="AP1882" s="16"/>
      <c r="AQ1882" s="12" t="e">
        <f>#REF!+#REF!+#REF!</f>
        <v>#REF!</v>
      </c>
      <c r="AR1882" s="12">
        <f t="shared" si="411"/>
        <v>-198960.98</v>
      </c>
      <c r="AS1882" s="12" t="e">
        <f>#REF!-AU1882+#REF!+#REF!</f>
        <v>#REF!</v>
      </c>
      <c r="AT1882" s="12" t="e">
        <f>AS1882-VLOOKUP(A1882,[1]选股结果!$A$2:$BJ$3005,48,FALSE)*0.08</f>
        <v>#REF!</v>
      </c>
      <c r="AU1882" s="12">
        <f t="shared" si="415"/>
        <v>44923557.78</v>
      </c>
      <c r="AV1882" s="12" t="e">
        <f>#REF!+S1882+H1882</f>
        <v>#REF!</v>
      </c>
      <c r="AW1882" s="12" t="e">
        <f t="shared" si="416"/>
        <v>#REF!</v>
      </c>
      <c r="AX1882" s="12" t="e">
        <f t="shared" si="417"/>
        <v>#REF!</v>
      </c>
      <c r="AY1882" s="12" t="e">
        <f t="shared" si="418"/>
        <v>#REF!</v>
      </c>
      <c r="AZ1882" s="12">
        <f t="shared" si="412"/>
        <v>-1603476997.07</v>
      </c>
      <c r="BA1882" s="12">
        <f t="shared" si="413"/>
        <v>146277599.74</v>
      </c>
      <c r="BB1882" s="12" t="e">
        <f t="shared" si="419"/>
        <v>#REF!</v>
      </c>
    </row>
    <row r="1883" spans="1:54">
      <c r="A1883" s="5" t="s">
        <v>3815</v>
      </c>
      <c r="B1883" s="5" t="s">
        <v>3816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420"/>
        <v>1506745128.54</v>
      </c>
      <c r="AF1883" s="9">
        <f t="shared" si="421"/>
        <v>1125023511.97</v>
      </c>
      <c r="AG1883" s="9">
        <f t="shared" si="422"/>
        <v>322706870.54</v>
      </c>
      <c r="AH1883" s="9">
        <f t="shared" si="423"/>
        <v>315885559.27</v>
      </c>
      <c r="AI1883" s="9">
        <f t="shared" si="424"/>
        <v>231963379.85</v>
      </c>
      <c r="AJ1883" s="12" t="e">
        <f>#REF!-A1883</f>
        <v>#REF!</v>
      </c>
      <c r="AK1883" s="16"/>
      <c r="AL1883" s="9">
        <f t="shared" si="414"/>
        <v>755204567.91</v>
      </c>
      <c r="AM1883" s="16"/>
      <c r="AN1883" s="16"/>
      <c r="AO1883" s="16"/>
      <c r="AP1883" s="16"/>
      <c r="AQ1883" s="12" t="e">
        <f>#REF!+#REF!+#REF!</f>
        <v>#REF!</v>
      </c>
      <c r="AR1883" s="12">
        <f t="shared" si="411"/>
        <v>-230255.11</v>
      </c>
      <c r="AS1883" s="12" t="e">
        <f>#REF!-AU1883+#REF!+#REF!</f>
        <v>#REF!</v>
      </c>
      <c r="AT1883" s="12" t="e">
        <f>AS1883-VLOOKUP(A1883,[1]选股结果!$A$2:$BJ$3005,48,FALSE)*0.08</f>
        <v>#REF!</v>
      </c>
      <c r="AU1883" s="12">
        <f t="shared" si="415"/>
        <v>83922179.42</v>
      </c>
      <c r="AV1883" s="12" t="e">
        <f>#REF!+S1883+H1883</f>
        <v>#REF!</v>
      </c>
      <c r="AW1883" s="12" t="e">
        <f t="shared" si="416"/>
        <v>#REF!</v>
      </c>
      <c r="AX1883" s="12" t="e">
        <f t="shared" si="417"/>
        <v>#REF!</v>
      </c>
      <c r="AY1883" s="12" t="e">
        <f t="shared" si="418"/>
        <v>#REF!</v>
      </c>
      <c r="AZ1883" s="12">
        <f t="shared" si="412"/>
        <v>-1563362791.22</v>
      </c>
      <c r="BA1883" s="12">
        <f t="shared" si="413"/>
        <v>322706870.54</v>
      </c>
      <c r="BB1883" s="12" t="e">
        <f t="shared" si="419"/>
        <v>#REF!</v>
      </c>
    </row>
    <row r="1884" spans="1:54">
      <c r="A1884" s="5" t="s">
        <v>3817</v>
      </c>
      <c r="B1884" s="5" t="s">
        <v>3818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420"/>
        <v>1503678924.15</v>
      </c>
      <c r="AF1884" s="9">
        <f t="shared" si="421"/>
        <v>1353322249.83</v>
      </c>
      <c r="AG1884" s="9">
        <f t="shared" si="422"/>
        <v>133042117.8</v>
      </c>
      <c r="AH1884" s="9">
        <f t="shared" si="423"/>
        <v>133911868.83</v>
      </c>
      <c r="AI1884" s="9">
        <f t="shared" si="424"/>
        <v>119522617.71</v>
      </c>
      <c r="AJ1884" s="12" t="e">
        <f>#REF!-A1884</f>
        <v>#REF!</v>
      </c>
      <c r="AK1884" s="16"/>
      <c r="AL1884" s="9">
        <f t="shared" si="414"/>
        <v>182485533.79</v>
      </c>
      <c r="AM1884" s="16"/>
      <c r="AN1884" s="16"/>
      <c r="AO1884" s="16"/>
      <c r="AP1884" s="16"/>
      <c r="AQ1884" s="12" t="e">
        <f>#REF!+#REF!+#REF!</f>
        <v>#REF!</v>
      </c>
      <c r="AR1884" s="12">
        <f t="shared" si="411"/>
        <v>-1738285.25</v>
      </c>
      <c r="AS1884" s="12" t="e">
        <f>#REF!-AU1884+#REF!+#REF!</f>
        <v>#REF!</v>
      </c>
      <c r="AT1884" s="12" t="e">
        <f>AS1884-VLOOKUP(A1884,[1]选股结果!$A$2:$BJ$3005,48,FALSE)*0.08</f>
        <v>#REF!</v>
      </c>
      <c r="AU1884" s="12">
        <f t="shared" si="415"/>
        <v>14389251.12</v>
      </c>
      <c r="AV1884" s="12" t="e">
        <f>#REF!+S1884+H1884</f>
        <v>#REF!</v>
      </c>
      <c r="AW1884" s="12" t="e">
        <f t="shared" si="416"/>
        <v>#REF!</v>
      </c>
      <c r="AX1884" s="12" t="e">
        <f t="shared" si="417"/>
        <v>#REF!</v>
      </c>
      <c r="AY1884" s="12" t="e">
        <f t="shared" si="418"/>
        <v>#REF!</v>
      </c>
      <c r="AZ1884" s="12">
        <f t="shared" si="412"/>
        <v>-1531749819.2</v>
      </c>
      <c r="BA1884" s="12">
        <f t="shared" si="413"/>
        <v>133042117.8</v>
      </c>
      <c r="BB1884" s="12" t="e">
        <f t="shared" si="419"/>
        <v>#REF!</v>
      </c>
    </row>
    <row r="1885" spans="1:54">
      <c r="A1885" s="5" t="s">
        <v>3819</v>
      </c>
      <c r="B1885" s="5" t="s">
        <v>3820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420"/>
        <v>1503382204.07</v>
      </c>
      <c r="AF1885" s="9">
        <f t="shared" si="421"/>
        <v>1247659660.33</v>
      </c>
      <c r="AG1885" s="9">
        <f t="shared" si="422"/>
        <v>250287162.95</v>
      </c>
      <c r="AH1885" s="9">
        <f t="shared" si="423"/>
        <v>248651864.11</v>
      </c>
      <c r="AI1885" s="9">
        <f t="shared" si="424"/>
        <v>203451479.56</v>
      </c>
      <c r="AJ1885" s="12" t="e">
        <f>#REF!-A1885</f>
        <v>#REF!</v>
      </c>
      <c r="AK1885" s="16"/>
      <c r="AL1885" s="9">
        <f t="shared" si="414"/>
        <v>150620773.3</v>
      </c>
      <c r="AM1885" s="16"/>
      <c r="AN1885" s="16"/>
      <c r="AO1885" s="16"/>
      <c r="AP1885" s="16"/>
      <c r="AQ1885" s="12" t="e">
        <f>#REF!+#REF!+#REF!</f>
        <v>#REF!</v>
      </c>
      <c r="AR1885" s="12">
        <f t="shared" si="411"/>
        <v>-1713712.54</v>
      </c>
      <c r="AS1885" s="12" t="e">
        <f>#REF!-AU1885+#REF!+#REF!</f>
        <v>#REF!</v>
      </c>
      <c r="AT1885" s="12" t="e">
        <f>AS1885-VLOOKUP(A1885,[1]选股结果!$A$2:$BJ$3005,48,FALSE)*0.08</f>
        <v>#REF!</v>
      </c>
      <c r="AU1885" s="12">
        <f t="shared" si="415"/>
        <v>45200384.55</v>
      </c>
      <c r="AV1885" s="12" t="e">
        <f>#REF!+S1885+H1885</f>
        <v>#REF!</v>
      </c>
      <c r="AW1885" s="12" t="e">
        <f t="shared" si="416"/>
        <v>#REF!</v>
      </c>
      <c r="AX1885" s="12" t="e">
        <f t="shared" si="417"/>
        <v>#REF!</v>
      </c>
      <c r="AY1885" s="12" t="e">
        <f t="shared" si="418"/>
        <v>#REF!</v>
      </c>
      <c r="AZ1885" s="12">
        <f t="shared" si="412"/>
        <v>-1554284200.23</v>
      </c>
      <c r="BA1885" s="12">
        <f t="shared" si="413"/>
        <v>250287162.95</v>
      </c>
      <c r="BB1885" s="12" t="e">
        <f t="shared" si="419"/>
        <v>#REF!</v>
      </c>
    </row>
    <row r="1886" spans="1:54">
      <c r="A1886" s="5" t="s">
        <v>3821</v>
      </c>
      <c r="B1886" s="5" t="s">
        <v>3822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420"/>
        <v>1502915239.17</v>
      </c>
      <c r="AF1886" s="9">
        <f t="shared" si="421"/>
        <v>1542215566.1</v>
      </c>
      <c r="AG1886" s="9">
        <f t="shared" si="422"/>
        <v>-62318487.6699998</v>
      </c>
      <c r="AH1886" s="9">
        <f t="shared" si="423"/>
        <v>-66129210.6299998</v>
      </c>
      <c r="AI1886" s="9">
        <f t="shared" si="424"/>
        <v>-57001663.3099998</v>
      </c>
      <c r="AJ1886" s="12" t="e">
        <f>#REF!-A1886</f>
        <v>#REF!</v>
      </c>
      <c r="AK1886" s="16"/>
      <c r="AL1886" s="9">
        <f t="shared" si="414"/>
        <v>137452195.42</v>
      </c>
      <c r="AM1886" s="16"/>
      <c r="AN1886" s="16"/>
      <c r="AO1886" s="16"/>
      <c r="AP1886" s="16"/>
      <c r="AQ1886" s="12" t="e">
        <f>#REF!+#REF!+#REF!</f>
        <v>#REF!</v>
      </c>
      <c r="AR1886" s="12">
        <f t="shared" si="411"/>
        <v>-575766.26</v>
      </c>
      <c r="AS1886" s="12" t="e">
        <f>#REF!-AU1886+#REF!+#REF!</f>
        <v>#REF!</v>
      </c>
      <c r="AT1886" s="12" t="e">
        <f>AS1886-VLOOKUP(A1886,[1]选股结果!$A$2:$BJ$3005,48,FALSE)*0.08</f>
        <v>#REF!</v>
      </c>
      <c r="AU1886" s="12">
        <f t="shared" si="415"/>
        <v>-9127547.32</v>
      </c>
      <c r="AV1886" s="12" t="e">
        <f>#REF!+S1886+H1886</f>
        <v>#REF!</v>
      </c>
      <c r="AW1886" s="12" t="e">
        <f t="shared" si="416"/>
        <v>#REF!</v>
      </c>
      <c r="AX1886" s="12" t="e">
        <f t="shared" si="417"/>
        <v>#REF!</v>
      </c>
      <c r="AY1886" s="12" t="e">
        <f t="shared" si="418"/>
        <v>#REF!</v>
      </c>
      <c r="AZ1886" s="12">
        <f t="shared" si="412"/>
        <v>-1504765802.96</v>
      </c>
      <c r="BA1886" s="12">
        <f t="shared" si="413"/>
        <v>-62318487.6699998</v>
      </c>
      <c r="BB1886" s="12" t="e">
        <f t="shared" si="419"/>
        <v>#REF!</v>
      </c>
    </row>
    <row r="1887" spans="1:54">
      <c r="A1887" s="5" t="s">
        <v>3823</v>
      </c>
      <c r="B1887" s="5" t="s">
        <v>3824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420"/>
        <v>1502010817.72</v>
      </c>
      <c r="AF1887" s="9">
        <f t="shared" si="421"/>
        <v>1333809586.86</v>
      </c>
      <c r="AG1887" s="9">
        <f t="shared" si="422"/>
        <v>119465611.16</v>
      </c>
      <c r="AH1887" s="9">
        <f t="shared" si="423"/>
        <v>140775436.31</v>
      </c>
      <c r="AI1887" s="9">
        <f t="shared" si="424"/>
        <v>120521125.44</v>
      </c>
      <c r="AJ1887" s="12" t="e">
        <f>#REF!-A1887</f>
        <v>#REF!</v>
      </c>
      <c r="AK1887" s="16"/>
      <c r="AL1887" s="9">
        <f t="shared" si="414"/>
        <v>35017827.97</v>
      </c>
      <c r="AM1887" s="16"/>
      <c r="AN1887" s="16"/>
      <c r="AO1887" s="16"/>
      <c r="AP1887" s="16"/>
      <c r="AQ1887" s="12" t="e">
        <f>#REF!+#REF!+#REF!</f>
        <v>#REF!</v>
      </c>
      <c r="AR1887" s="12">
        <f t="shared" si="411"/>
        <v>-21745944.18</v>
      </c>
      <c r="AS1887" s="12" t="e">
        <f>#REF!-AU1887+#REF!+#REF!</f>
        <v>#REF!</v>
      </c>
      <c r="AT1887" s="12" t="e">
        <f>AS1887-VLOOKUP(A1887,[1]选股结果!$A$2:$BJ$3005,48,FALSE)*0.08</f>
        <v>#REF!</v>
      </c>
      <c r="AU1887" s="12">
        <f t="shared" si="415"/>
        <v>20254310.87</v>
      </c>
      <c r="AV1887" s="12" t="e">
        <f>#REF!+S1887+H1887</f>
        <v>#REF!</v>
      </c>
      <c r="AW1887" s="12" t="e">
        <f t="shared" si="416"/>
        <v>#REF!</v>
      </c>
      <c r="AX1887" s="12" t="e">
        <f t="shared" si="417"/>
        <v>#REF!</v>
      </c>
      <c r="AY1887" s="12" t="e">
        <f t="shared" si="418"/>
        <v>#REF!</v>
      </c>
      <c r="AZ1887" s="12">
        <f t="shared" si="412"/>
        <v>-1777562941.91</v>
      </c>
      <c r="BA1887" s="12">
        <f t="shared" si="413"/>
        <v>119465611.16</v>
      </c>
      <c r="BB1887" s="12" t="e">
        <f t="shared" si="419"/>
        <v>#REF!</v>
      </c>
    </row>
    <row r="1888" spans="1:54">
      <c r="A1888" s="5" t="s">
        <v>3825</v>
      </c>
      <c r="B1888" s="5" t="s">
        <v>3826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420"/>
        <v>1501683316.01</v>
      </c>
      <c r="AF1888" s="9">
        <f t="shared" si="421"/>
        <v>1125018424.92</v>
      </c>
      <c r="AG1888" s="9">
        <f t="shared" si="422"/>
        <v>479898391.7</v>
      </c>
      <c r="AH1888" s="9">
        <f t="shared" si="423"/>
        <v>481593174.12</v>
      </c>
      <c r="AI1888" s="9">
        <f t="shared" si="424"/>
        <v>384293073.73</v>
      </c>
      <c r="AJ1888" s="12" t="e">
        <f>#REF!-A1888</f>
        <v>#REF!</v>
      </c>
      <c r="AK1888" s="16"/>
      <c r="AL1888" s="9">
        <f t="shared" si="414"/>
        <v>145391286.89</v>
      </c>
      <c r="AM1888" s="16"/>
      <c r="AN1888" s="16"/>
      <c r="AO1888" s="16"/>
      <c r="AP1888" s="16"/>
      <c r="AQ1888" s="12" t="e">
        <f>#REF!+#REF!+#REF!</f>
        <v>#REF!</v>
      </c>
      <c r="AR1888" s="12">
        <f t="shared" si="411"/>
        <v>-1734782.42</v>
      </c>
      <c r="AS1888" s="12" t="e">
        <f>#REF!-AU1888+#REF!+#REF!</f>
        <v>#REF!</v>
      </c>
      <c r="AT1888" s="12" t="e">
        <f>AS1888-VLOOKUP(A1888,[1]选股结果!$A$2:$BJ$3005,48,FALSE)*0.08</f>
        <v>#REF!</v>
      </c>
      <c r="AU1888" s="12">
        <f t="shared" si="415"/>
        <v>97300100.39</v>
      </c>
      <c r="AV1888" s="12" t="e">
        <f>#REF!+S1888+H1888</f>
        <v>#REF!</v>
      </c>
      <c r="AW1888" s="12" t="e">
        <f t="shared" si="416"/>
        <v>#REF!</v>
      </c>
      <c r="AX1888" s="12" t="e">
        <f t="shared" si="417"/>
        <v>#REF!</v>
      </c>
      <c r="AY1888" s="12" t="e">
        <f t="shared" si="418"/>
        <v>#REF!</v>
      </c>
      <c r="AZ1888" s="12">
        <f t="shared" si="412"/>
        <v>-1559719534.37</v>
      </c>
      <c r="BA1888" s="12">
        <f t="shared" si="413"/>
        <v>479898391.7</v>
      </c>
      <c r="BB1888" s="12" t="e">
        <f t="shared" si="419"/>
        <v>#REF!</v>
      </c>
    </row>
    <row r="1889" spans="1:54">
      <c r="A1889" s="5" t="s">
        <v>3827</v>
      </c>
      <c r="B1889" s="5" t="s">
        <v>3828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420"/>
        <v>1500838258.59</v>
      </c>
      <c r="AF1889" s="9">
        <f t="shared" si="421"/>
        <v>1703580788.13</v>
      </c>
      <c r="AG1889" s="9">
        <f t="shared" si="422"/>
        <v>-205424087.76</v>
      </c>
      <c r="AH1889" s="9">
        <f t="shared" si="423"/>
        <v>-197253418.16</v>
      </c>
      <c r="AI1889" s="9">
        <f t="shared" si="424"/>
        <v>-197444925.34</v>
      </c>
      <c r="AJ1889" s="12" t="e">
        <f>#REF!-A1889</f>
        <v>#REF!</v>
      </c>
      <c r="AK1889" s="16"/>
      <c r="AL1889" s="9">
        <f t="shared" si="414"/>
        <v>405637449.91</v>
      </c>
      <c r="AM1889" s="16"/>
      <c r="AN1889" s="16"/>
      <c r="AO1889" s="16"/>
      <c r="AP1889" s="16"/>
      <c r="AQ1889" s="12" t="e">
        <f>#REF!+#REF!+#REF!</f>
        <v>#REF!</v>
      </c>
      <c r="AR1889" s="12">
        <f t="shared" si="411"/>
        <v>-13749689.71</v>
      </c>
      <c r="AS1889" s="12" t="e">
        <f>#REF!-AU1889+#REF!+#REF!</f>
        <v>#REF!</v>
      </c>
      <c r="AT1889" s="12" t="e">
        <f>AS1889-VLOOKUP(A1889,[1]选股结果!$A$2:$BJ$3005,48,FALSE)*0.08</f>
        <v>#REF!</v>
      </c>
      <c r="AU1889" s="12">
        <f t="shared" si="415"/>
        <v>191507.180000007</v>
      </c>
      <c r="AV1889" s="12" t="e">
        <f>#REF!+S1889+H1889</f>
        <v>#REF!</v>
      </c>
      <c r="AW1889" s="12" t="e">
        <f t="shared" si="416"/>
        <v>#REF!</v>
      </c>
      <c r="AX1889" s="12" t="e">
        <f t="shared" si="417"/>
        <v>#REF!</v>
      </c>
      <c r="AY1889" s="12" t="e">
        <f t="shared" si="418"/>
        <v>#REF!</v>
      </c>
      <c r="AZ1889" s="12">
        <f t="shared" si="412"/>
        <v>-1544687950.57</v>
      </c>
      <c r="BA1889" s="12">
        <f t="shared" si="413"/>
        <v>-205424087.76</v>
      </c>
      <c r="BB1889" s="12" t="e">
        <f t="shared" si="419"/>
        <v>#REF!</v>
      </c>
    </row>
    <row r="1890" spans="1:54">
      <c r="A1890" s="5" t="s">
        <v>3829</v>
      </c>
      <c r="B1890" s="5" t="s">
        <v>3830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420"/>
        <v>1500168683.93</v>
      </c>
      <c r="AF1890" s="9">
        <f t="shared" si="421"/>
        <v>756740275.05</v>
      </c>
      <c r="AG1890" s="9">
        <f t="shared" si="422"/>
        <v>737469498.56</v>
      </c>
      <c r="AH1890" s="9">
        <f t="shared" si="423"/>
        <v>720147710.92</v>
      </c>
      <c r="AI1890" s="9">
        <f t="shared" si="424"/>
        <v>617394635.75</v>
      </c>
      <c r="AJ1890" s="12" t="e">
        <f>#REF!-A1890</f>
        <v>#REF!</v>
      </c>
      <c r="AK1890" s="16"/>
      <c r="AL1890" s="9">
        <f t="shared" si="414"/>
        <v>338007029.73</v>
      </c>
      <c r="AM1890" s="16"/>
      <c r="AN1890" s="16"/>
      <c r="AO1890" s="16"/>
      <c r="AP1890" s="16"/>
      <c r="AQ1890" s="12" t="e">
        <f>#REF!+#REF!+#REF!</f>
        <v>#REF!</v>
      </c>
      <c r="AR1890" s="12">
        <f t="shared" si="411"/>
        <v>-310490.7</v>
      </c>
      <c r="AS1890" s="12" t="e">
        <f>#REF!-AU1890+#REF!+#REF!</f>
        <v>#REF!</v>
      </c>
      <c r="AT1890" s="12" t="e">
        <f>AS1890-VLOOKUP(A1890,[1]选股结果!$A$2:$BJ$3005,48,FALSE)*0.08</f>
        <v>#REF!</v>
      </c>
      <c r="AU1890" s="12">
        <f t="shared" si="415"/>
        <v>102753075.17</v>
      </c>
      <c r="AV1890" s="12" t="e">
        <f>#REF!+S1890+H1890</f>
        <v>#REF!</v>
      </c>
      <c r="AW1890" s="12" t="e">
        <f t="shared" si="416"/>
        <v>#REF!</v>
      </c>
      <c r="AX1890" s="12" t="e">
        <f t="shared" si="417"/>
        <v>#REF!</v>
      </c>
      <c r="AY1890" s="12" t="e">
        <f t="shared" si="418"/>
        <v>#REF!</v>
      </c>
      <c r="AZ1890" s="12">
        <f t="shared" si="412"/>
        <v>-1509757235.19</v>
      </c>
      <c r="BA1890" s="12">
        <f t="shared" si="413"/>
        <v>737469498.56</v>
      </c>
      <c r="BB1890" s="12" t="e">
        <f t="shared" si="419"/>
        <v>#REF!</v>
      </c>
    </row>
    <row r="1891" spans="1:54">
      <c r="A1891" s="5" t="s">
        <v>3831</v>
      </c>
      <c r="B1891" s="5" t="s">
        <v>3832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420"/>
        <v>1499550598.88</v>
      </c>
      <c r="AF1891" s="9">
        <f t="shared" si="421"/>
        <v>1769241502.99</v>
      </c>
      <c r="AG1891" s="9">
        <f t="shared" si="422"/>
        <v>-539967257.01</v>
      </c>
      <c r="AH1891" s="9">
        <f t="shared" si="423"/>
        <v>-540594788.26</v>
      </c>
      <c r="AI1891" s="9">
        <f t="shared" si="424"/>
        <v>-558016639.88</v>
      </c>
      <c r="AJ1891" s="12" t="e">
        <f>#REF!-A1891</f>
        <v>#REF!</v>
      </c>
      <c r="AK1891" s="16"/>
      <c r="AL1891" s="9">
        <f t="shared" si="414"/>
        <v>684446683.27</v>
      </c>
      <c r="AM1891" s="16"/>
      <c r="AN1891" s="16"/>
      <c r="AO1891" s="16"/>
      <c r="AP1891" s="16"/>
      <c r="AQ1891" s="12" t="e">
        <f>#REF!+#REF!+#REF!</f>
        <v>#REF!</v>
      </c>
      <c r="AR1891" s="12">
        <f t="shared" si="411"/>
        <v>-1009035.32</v>
      </c>
      <c r="AS1891" s="12" t="e">
        <f>#REF!-AU1891+#REF!+#REF!</f>
        <v>#REF!</v>
      </c>
      <c r="AT1891" s="12" t="e">
        <f>AS1891-VLOOKUP(A1891,[1]选股结果!$A$2:$BJ$3005,48,FALSE)*0.08</f>
        <v>#REF!</v>
      </c>
      <c r="AU1891" s="12">
        <f t="shared" si="415"/>
        <v>17421851.62</v>
      </c>
      <c r="AV1891" s="12" t="e">
        <f>#REF!+S1891+H1891</f>
        <v>#REF!</v>
      </c>
      <c r="AW1891" s="12" t="e">
        <f t="shared" si="416"/>
        <v>#REF!</v>
      </c>
      <c r="AX1891" s="12" t="e">
        <f t="shared" si="417"/>
        <v>#REF!</v>
      </c>
      <c r="AY1891" s="12" t="e">
        <f t="shared" si="418"/>
        <v>#REF!</v>
      </c>
      <c r="AZ1891" s="12">
        <f t="shared" si="412"/>
        <v>-1646057314.56</v>
      </c>
      <c r="BA1891" s="12">
        <f t="shared" si="413"/>
        <v>-539967257.01</v>
      </c>
      <c r="BB1891" s="12" t="e">
        <f t="shared" si="419"/>
        <v>#REF!</v>
      </c>
    </row>
    <row r="1892" spans="1:54">
      <c r="A1892" s="5" t="s">
        <v>3833</v>
      </c>
      <c r="B1892" s="5" t="s">
        <v>3834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420"/>
        <v>1499257514.55</v>
      </c>
      <c r="AF1892" s="9">
        <f t="shared" si="421"/>
        <v>1388548253.41</v>
      </c>
      <c r="AG1892" s="9">
        <f t="shared" si="422"/>
        <v>146342395.47</v>
      </c>
      <c r="AH1892" s="9">
        <f t="shared" si="423"/>
        <v>145529578.13</v>
      </c>
      <c r="AI1892" s="9">
        <f t="shared" si="424"/>
        <v>107680814.48</v>
      </c>
      <c r="AJ1892" s="12" t="e">
        <f>#REF!-A1892</f>
        <v>#REF!</v>
      </c>
      <c r="AK1892" s="16"/>
      <c r="AL1892" s="9">
        <f t="shared" si="414"/>
        <v>72487688.59</v>
      </c>
      <c r="AM1892" s="16"/>
      <c r="AN1892" s="16"/>
      <c r="AO1892" s="16"/>
      <c r="AP1892" s="16"/>
      <c r="AQ1892" s="12" t="e">
        <f>#REF!+#REF!+#REF!</f>
        <v>#REF!</v>
      </c>
      <c r="AR1892" s="12">
        <f t="shared" si="411"/>
        <v>-297529.62</v>
      </c>
      <c r="AS1892" s="12" t="e">
        <f>#REF!-AU1892+#REF!+#REF!</f>
        <v>#REF!</v>
      </c>
      <c r="AT1892" s="12" t="e">
        <f>AS1892-VLOOKUP(A1892,[1]选股结果!$A$2:$BJ$3005,48,FALSE)*0.08</f>
        <v>#REF!</v>
      </c>
      <c r="AU1892" s="12">
        <f t="shared" si="415"/>
        <v>37848763.65</v>
      </c>
      <c r="AV1892" s="12" t="e">
        <f>#REF!+S1892+H1892</f>
        <v>#REF!</v>
      </c>
      <c r="AW1892" s="12" t="e">
        <f t="shared" si="416"/>
        <v>#REF!</v>
      </c>
      <c r="AX1892" s="12" t="e">
        <f t="shared" si="417"/>
        <v>#REF!</v>
      </c>
      <c r="AY1892" s="12" t="e">
        <f t="shared" si="418"/>
        <v>#REF!</v>
      </c>
      <c r="AZ1892" s="12">
        <f t="shared" si="412"/>
        <v>-1544230372.22</v>
      </c>
      <c r="BA1892" s="12">
        <f t="shared" si="413"/>
        <v>146342395.47</v>
      </c>
      <c r="BB1892" s="12" t="e">
        <f t="shared" si="419"/>
        <v>#REF!</v>
      </c>
    </row>
    <row r="1893" spans="1:54">
      <c r="A1893" s="5" t="s">
        <v>3835</v>
      </c>
      <c r="B1893" s="5" t="s">
        <v>3836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420"/>
        <v>1497916499.92</v>
      </c>
      <c r="AF1893" s="9">
        <f t="shared" si="421"/>
        <v>1313876563.54</v>
      </c>
      <c r="AG1893" s="9">
        <f t="shared" si="422"/>
        <v>177119112.39</v>
      </c>
      <c r="AH1893" s="9">
        <f t="shared" si="423"/>
        <v>175013398.67</v>
      </c>
      <c r="AI1893" s="9">
        <f t="shared" si="424"/>
        <v>145550429.15</v>
      </c>
      <c r="AJ1893" s="12" t="e">
        <f>#REF!-A1893</f>
        <v>#REF!</v>
      </c>
      <c r="AK1893" s="16"/>
      <c r="AL1893" s="9">
        <f t="shared" si="414"/>
        <v>255436871.83</v>
      </c>
      <c r="AM1893" s="16"/>
      <c r="AN1893" s="16"/>
      <c r="AO1893" s="16"/>
      <c r="AP1893" s="16"/>
      <c r="AQ1893" s="12" t="e">
        <f>#REF!+#REF!+#REF!</f>
        <v>#REF!</v>
      </c>
      <c r="AR1893" s="12">
        <f t="shared" si="411"/>
        <v>-543071.85</v>
      </c>
      <c r="AS1893" s="12" t="e">
        <f>#REF!-AU1893+#REF!+#REF!</f>
        <v>#REF!</v>
      </c>
      <c r="AT1893" s="12" t="e">
        <f>AS1893-VLOOKUP(A1893,[1]选股结果!$A$2:$BJ$3005,48,FALSE)*0.08</f>
        <v>#REF!</v>
      </c>
      <c r="AU1893" s="12">
        <f t="shared" si="415"/>
        <v>29462969.52</v>
      </c>
      <c r="AV1893" s="12" t="e">
        <f>#REF!+S1893+H1893</f>
        <v>#REF!</v>
      </c>
      <c r="AW1893" s="12" t="e">
        <f t="shared" si="416"/>
        <v>#REF!</v>
      </c>
      <c r="AX1893" s="12" t="e">
        <f t="shared" si="417"/>
        <v>#REF!</v>
      </c>
      <c r="AY1893" s="12" t="e">
        <f t="shared" si="418"/>
        <v>#REF!</v>
      </c>
      <c r="AZ1893" s="12">
        <f t="shared" si="412"/>
        <v>-1522772754.97</v>
      </c>
      <c r="BA1893" s="12">
        <f t="shared" si="413"/>
        <v>177119112.39</v>
      </c>
      <c r="BB1893" s="12" t="e">
        <f t="shared" si="419"/>
        <v>#REF!</v>
      </c>
    </row>
    <row r="1894" spans="1:54">
      <c r="A1894" s="5" t="s">
        <v>3837</v>
      </c>
      <c r="B1894" s="5" t="s">
        <v>3838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420"/>
        <v>1495008237.82</v>
      </c>
      <c r="AF1894" s="9">
        <f t="shared" si="421"/>
        <v>1368635733.69</v>
      </c>
      <c r="AG1894" s="9">
        <f t="shared" si="422"/>
        <v>124642619.26</v>
      </c>
      <c r="AH1894" s="9">
        <f t="shared" si="423"/>
        <v>124702126.17</v>
      </c>
      <c r="AI1894" s="9">
        <f t="shared" si="424"/>
        <v>100066749.87</v>
      </c>
      <c r="AJ1894" s="12" t="e">
        <f>#REF!-A1894</f>
        <v>#REF!</v>
      </c>
      <c r="AK1894" s="16"/>
      <c r="AL1894" s="9">
        <f t="shared" si="414"/>
        <v>199905259.51</v>
      </c>
      <c r="AM1894" s="16"/>
      <c r="AN1894" s="16"/>
      <c r="AO1894" s="16"/>
      <c r="AP1894" s="16"/>
      <c r="AQ1894" s="12" t="e">
        <f>#REF!+#REF!+#REF!</f>
        <v>#REF!</v>
      </c>
      <c r="AR1894" s="12">
        <f t="shared" si="411"/>
        <v>-110204.01</v>
      </c>
      <c r="AS1894" s="12" t="e">
        <f>#REF!-AU1894+#REF!+#REF!</f>
        <v>#REF!</v>
      </c>
      <c r="AT1894" s="12" t="e">
        <f>AS1894-VLOOKUP(A1894,[1]选股结果!$A$2:$BJ$3005,48,FALSE)*0.08</f>
        <v>#REF!</v>
      </c>
      <c r="AU1894" s="12">
        <f t="shared" si="415"/>
        <v>24635376.3</v>
      </c>
      <c r="AV1894" s="12" t="e">
        <f>#REF!+S1894+H1894</f>
        <v>#REF!</v>
      </c>
      <c r="AW1894" s="12" t="e">
        <f t="shared" si="416"/>
        <v>#REF!</v>
      </c>
      <c r="AX1894" s="12" t="e">
        <f t="shared" si="417"/>
        <v>#REF!</v>
      </c>
      <c r="AY1894" s="12" t="e">
        <f t="shared" si="418"/>
        <v>#REF!</v>
      </c>
      <c r="AZ1894" s="12">
        <f t="shared" si="412"/>
        <v>-1515280609.74</v>
      </c>
      <c r="BA1894" s="12">
        <f t="shared" si="413"/>
        <v>124642619.26</v>
      </c>
      <c r="BB1894" s="12" t="e">
        <f t="shared" si="419"/>
        <v>#REF!</v>
      </c>
    </row>
    <row r="1895" spans="1:54">
      <c r="A1895" s="5" t="s">
        <v>3839</v>
      </c>
      <c r="B1895" s="5" t="s">
        <v>3840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420"/>
        <v>1490503222.05</v>
      </c>
      <c r="AF1895" s="9">
        <f t="shared" si="421"/>
        <v>1391701315.6</v>
      </c>
      <c r="AG1895" s="9">
        <f t="shared" si="422"/>
        <v>98498949.52</v>
      </c>
      <c r="AH1895" s="9">
        <f t="shared" si="423"/>
        <v>98141691.83</v>
      </c>
      <c r="AI1895" s="9">
        <f t="shared" si="424"/>
        <v>85236841.96</v>
      </c>
      <c r="AJ1895" s="12" t="e">
        <f>#REF!-A1895</f>
        <v>#REF!</v>
      </c>
      <c r="AK1895" s="16"/>
      <c r="AL1895" s="9">
        <f t="shared" si="414"/>
        <v>162085208.76</v>
      </c>
      <c r="AM1895" s="16"/>
      <c r="AN1895" s="16"/>
      <c r="AO1895" s="16"/>
      <c r="AP1895" s="16"/>
      <c r="AQ1895" s="12" t="e">
        <f>#REF!+#REF!+#REF!</f>
        <v>#REF!</v>
      </c>
      <c r="AR1895" s="12">
        <f t="shared" si="411"/>
        <v>-8.86</v>
      </c>
      <c r="AS1895" s="12" t="e">
        <f>#REF!-AU1895+#REF!+#REF!</f>
        <v>#REF!</v>
      </c>
      <c r="AT1895" s="12" t="e">
        <f>AS1895-VLOOKUP(A1895,[1]选股结果!$A$2:$BJ$3005,48,FALSE)*0.08</f>
        <v>#REF!</v>
      </c>
      <c r="AU1895" s="12">
        <f t="shared" si="415"/>
        <v>12904849.87</v>
      </c>
      <c r="AV1895" s="12" t="e">
        <f>#REF!+S1895+H1895</f>
        <v>#REF!</v>
      </c>
      <c r="AW1895" s="12" t="e">
        <f t="shared" si="416"/>
        <v>#REF!</v>
      </c>
      <c r="AX1895" s="12" t="e">
        <f t="shared" si="417"/>
        <v>#REF!</v>
      </c>
      <c r="AY1895" s="12" t="e">
        <f t="shared" si="418"/>
        <v>#REF!</v>
      </c>
      <c r="AZ1895" s="12">
        <f t="shared" si="412"/>
        <v>-1505577697.48</v>
      </c>
      <c r="BA1895" s="12">
        <f t="shared" si="413"/>
        <v>98498949.52</v>
      </c>
      <c r="BB1895" s="12" t="e">
        <f t="shared" si="419"/>
        <v>#REF!</v>
      </c>
    </row>
    <row r="1896" spans="1:54">
      <c r="A1896" s="5" t="s">
        <v>3841</v>
      </c>
      <c r="B1896" s="5" t="s">
        <v>3842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420"/>
        <v>1490145246.04</v>
      </c>
      <c r="AF1896" s="9">
        <f t="shared" si="421"/>
        <v>1486921889.16</v>
      </c>
      <c r="AG1896" s="9">
        <f t="shared" si="422"/>
        <v>8167098.20000011</v>
      </c>
      <c r="AH1896" s="9">
        <f t="shared" si="423"/>
        <v>8505457.50000011</v>
      </c>
      <c r="AI1896" s="9">
        <f t="shared" si="424"/>
        <v>12078973.7900001</v>
      </c>
      <c r="AJ1896" s="12" t="e">
        <f>#REF!-A1896</f>
        <v>#REF!</v>
      </c>
      <c r="AK1896" s="16"/>
      <c r="AL1896" s="9">
        <f t="shared" si="414"/>
        <v>143075888.04</v>
      </c>
      <c r="AM1896" s="16"/>
      <c r="AN1896" s="16"/>
      <c r="AO1896" s="16"/>
      <c r="AP1896" s="16"/>
      <c r="AQ1896" s="12" t="e">
        <f>#REF!+#REF!+#REF!</f>
        <v>#REF!</v>
      </c>
      <c r="AR1896" s="12">
        <f t="shared" si="411"/>
        <v>-3621715.18</v>
      </c>
      <c r="AS1896" s="12" t="e">
        <f>#REF!-AU1896+#REF!+#REF!</f>
        <v>#REF!</v>
      </c>
      <c r="AT1896" s="12" t="e">
        <f>AS1896-VLOOKUP(A1896,[1]选股结果!$A$2:$BJ$3005,48,FALSE)*0.08</f>
        <v>#REF!</v>
      </c>
      <c r="AU1896" s="12">
        <f t="shared" si="415"/>
        <v>-3573516.28999999</v>
      </c>
      <c r="AV1896" s="12" t="e">
        <f>#REF!+S1896+H1896</f>
        <v>#REF!</v>
      </c>
      <c r="AW1896" s="12" t="e">
        <f t="shared" si="416"/>
        <v>#REF!</v>
      </c>
      <c r="AX1896" s="12" t="e">
        <f t="shared" si="417"/>
        <v>#REF!</v>
      </c>
      <c r="AY1896" s="12" t="e">
        <f t="shared" si="418"/>
        <v>#REF!</v>
      </c>
      <c r="AZ1896" s="12">
        <f t="shared" si="412"/>
        <v>-1442369975.24</v>
      </c>
      <c r="BA1896" s="12">
        <f t="shared" si="413"/>
        <v>8167098.20000011</v>
      </c>
      <c r="BB1896" s="12" t="e">
        <f t="shared" si="419"/>
        <v>#REF!</v>
      </c>
    </row>
    <row r="1897" spans="1:54">
      <c r="A1897" s="5" t="s">
        <v>3843</v>
      </c>
      <c r="B1897" s="5" t="s">
        <v>3844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420"/>
        <v>1483712648.76</v>
      </c>
      <c r="AF1897" s="9">
        <f t="shared" si="421"/>
        <v>1275035853.07</v>
      </c>
      <c r="AG1897" s="9">
        <f t="shared" si="422"/>
        <v>220756344.79</v>
      </c>
      <c r="AH1897" s="9">
        <f t="shared" si="423"/>
        <v>221913736.76</v>
      </c>
      <c r="AI1897" s="9">
        <f t="shared" si="424"/>
        <v>187865841.62</v>
      </c>
      <c r="AJ1897" s="12" t="e">
        <f>#REF!-A1897</f>
        <v>#REF!</v>
      </c>
      <c r="AK1897" s="16"/>
      <c r="AL1897" s="9">
        <f t="shared" si="414"/>
        <v>130392790.33</v>
      </c>
      <c r="AM1897" s="16"/>
      <c r="AN1897" s="16"/>
      <c r="AO1897" s="16"/>
      <c r="AP1897" s="16"/>
      <c r="AQ1897" s="12" t="e">
        <f>#REF!+#REF!+#REF!</f>
        <v>#REF!</v>
      </c>
      <c r="AR1897" s="12">
        <f t="shared" si="411"/>
        <v>-2218767.41</v>
      </c>
      <c r="AS1897" s="12" t="e">
        <f>#REF!-AU1897+#REF!+#REF!</f>
        <v>#REF!</v>
      </c>
      <c r="AT1897" s="12" t="e">
        <f>AS1897-VLOOKUP(A1897,[1]选股结果!$A$2:$BJ$3005,48,FALSE)*0.08</f>
        <v>#REF!</v>
      </c>
      <c r="AU1897" s="12">
        <f t="shared" si="415"/>
        <v>34047895.14</v>
      </c>
      <c r="AV1897" s="12" t="e">
        <f>#REF!+S1897+H1897</f>
        <v>#REF!</v>
      </c>
      <c r="AW1897" s="12" t="e">
        <f t="shared" si="416"/>
        <v>#REF!</v>
      </c>
      <c r="AX1897" s="12" t="e">
        <f t="shared" si="417"/>
        <v>#REF!</v>
      </c>
      <c r="AY1897" s="12" t="e">
        <f t="shared" si="418"/>
        <v>#REF!</v>
      </c>
      <c r="AZ1897" s="12">
        <f t="shared" si="412"/>
        <v>-1515739860.71</v>
      </c>
      <c r="BA1897" s="12">
        <f t="shared" si="413"/>
        <v>220756344.79</v>
      </c>
      <c r="BB1897" s="12" t="e">
        <f t="shared" si="419"/>
        <v>#REF!</v>
      </c>
    </row>
    <row r="1898" spans="1:54">
      <c r="A1898" s="5" t="s">
        <v>3845</v>
      </c>
      <c r="B1898" s="5" t="s">
        <v>3846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420"/>
        <v>1483674039.9</v>
      </c>
      <c r="AF1898" s="9">
        <f t="shared" si="421"/>
        <v>1371172184.74</v>
      </c>
      <c r="AG1898" s="9">
        <f t="shared" si="422"/>
        <v>102707871.39</v>
      </c>
      <c r="AH1898" s="9">
        <f t="shared" si="423"/>
        <v>103250471.86</v>
      </c>
      <c r="AI1898" s="9">
        <f t="shared" si="424"/>
        <v>89562206.83</v>
      </c>
      <c r="AJ1898" s="12" t="e">
        <f>#REF!-A1898</f>
        <v>#REF!</v>
      </c>
      <c r="AK1898" s="16"/>
      <c r="AL1898" s="9">
        <f t="shared" si="414"/>
        <v>71899475.43</v>
      </c>
      <c r="AM1898" s="16"/>
      <c r="AN1898" s="16"/>
      <c r="AO1898" s="16"/>
      <c r="AP1898" s="16"/>
      <c r="AQ1898" s="12" t="e">
        <f>#REF!+#REF!+#REF!</f>
        <v>#REF!</v>
      </c>
      <c r="AR1898" s="12">
        <f t="shared" si="411"/>
        <v>-834433.98</v>
      </c>
      <c r="AS1898" s="12" t="e">
        <f>#REF!-AU1898+#REF!+#REF!</f>
        <v>#REF!</v>
      </c>
      <c r="AT1898" s="12" t="e">
        <f>AS1898-VLOOKUP(A1898,[1]选股结果!$A$2:$BJ$3005,48,FALSE)*0.08</f>
        <v>#REF!</v>
      </c>
      <c r="AU1898" s="12">
        <f t="shared" si="415"/>
        <v>13688265.03</v>
      </c>
      <c r="AV1898" s="12" t="e">
        <f>#REF!+S1898+H1898</f>
        <v>#REF!</v>
      </c>
      <c r="AW1898" s="12" t="e">
        <f t="shared" si="416"/>
        <v>#REF!</v>
      </c>
      <c r="AX1898" s="12" t="e">
        <f t="shared" si="417"/>
        <v>#REF!</v>
      </c>
      <c r="AY1898" s="12" t="e">
        <f t="shared" si="418"/>
        <v>#REF!</v>
      </c>
      <c r="AZ1898" s="12">
        <f t="shared" si="412"/>
        <v>-1499404116.93</v>
      </c>
      <c r="BA1898" s="12">
        <f t="shared" si="413"/>
        <v>102707871.39</v>
      </c>
      <c r="BB1898" s="12" t="e">
        <f t="shared" si="419"/>
        <v>#REF!</v>
      </c>
    </row>
    <row r="1899" spans="1:54">
      <c r="A1899" s="5" t="s">
        <v>3847</v>
      </c>
      <c r="B1899" s="5" t="s">
        <v>3848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420"/>
        <v>1482578712.56</v>
      </c>
      <c r="AF1899" s="9">
        <f t="shared" si="421"/>
        <v>1641687610.98</v>
      </c>
      <c r="AG1899" s="9">
        <f t="shared" si="422"/>
        <v>-55650008.4599998</v>
      </c>
      <c r="AH1899" s="9">
        <f t="shared" si="423"/>
        <v>-55046960.5399998</v>
      </c>
      <c r="AI1899" s="9">
        <f t="shared" si="424"/>
        <v>-75562127.9699998</v>
      </c>
      <c r="AJ1899" s="12" t="e">
        <f>#REF!-A1899</f>
        <v>#REF!</v>
      </c>
      <c r="AK1899" s="16"/>
      <c r="AL1899" s="9">
        <f t="shared" si="414"/>
        <v>325026850.14</v>
      </c>
      <c r="AM1899" s="16"/>
      <c r="AN1899" s="16"/>
      <c r="AO1899" s="16"/>
      <c r="AP1899" s="16"/>
      <c r="AQ1899" s="12" t="e">
        <f>#REF!+#REF!+#REF!</f>
        <v>#REF!</v>
      </c>
      <c r="AR1899" s="12">
        <f t="shared" si="411"/>
        <v>-1762649.41</v>
      </c>
      <c r="AS1899" s="12" t="e">
        <f>#REF!-AU1899+#REF!+#REF!</f>
        <v>#REF!</v>
      </c>
      <c r="AT1899" s="12" t="e">
        <f>AS1899-VLOOKUP(A1899,[1]选股结果!$A$2:$BJ$3005,48,FALSE)*0.08</f>
        <v>#REF!</v>
      </c>
      <c r="AU1899" s="12">
        <f t="shared" si="415"/>
        <v>20515167.43</v>
      </c>
      <c r="AV1899" s="12" t="e">
        <f>#REF!+S1899+H1899</f>
        <v>#REF!</v>
      </c>
      <c r="AW1899" s="12" t="e">
        <f t="shared" si="416"/>
        <v>#REF!</v>
      </c>
      <c r="AX1899" s="12" t="e">
        <f t="shared" si="417"/>
        <v>#REF!</v>
      </c>
      <c r="AY1899" s="12" t="e">
        <f t="shared" si="418"/>
        <v>#REF!</v>
      </c>
      <c r="AZ1899" s="12">
        <f t="shared" si="412"/>
        <v>-1481404868.92</v>
      </c>
      <c r="BA1899" s="12">
        <f t="shared" si="413"/>
        <v>-55650008.4599998</v>
      </c>
      <c r="BB1899" s="12" t="e">
        <f t="shared" si="419"/>
        <v>#REF!</v>
      </c>
    </row>
    <row r="1900" spans="1:54">
      <c r="A1900" s="5" t="s">
        <v>3849</v>
      </c>
      <c r="B1900" s="5" t="s">
        <v>3850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420"/>
        <v>1477513322.87</v>
      </c>
      <c r="AF1900" s="9">
        <f t="shared" si="421"/>
        <v>1082560092.65</v>
      </c>
      <c r="AG1900" s="9">
        <f t="shared" si="422"/>
        <v>399199506.92</v>
      </c>
      <c r="AH1900" s="9">
        <f t="shared" si="423"/>
        <v>398491629.92</v>
      </c>
      <c r="AI1900" s="9">
        <f t="shared" si="424"/>
        <v>345252507.13</v>
      </c>
      <c r="AJ1900" s="12" t="e">
        <f>#REF!-A1900</f>
        <v>#REF!</v>
      </c>
      <c r="AK1900" s="16"/>
      <c r="AL1900" s="9">
        <f t="shared" si="414"/>
        <v>42934996.24</v>
      </c>
      <c r="AM1900" s="16"/>
      <c r="AN1900" s="16"/>
      <c r="AO1900" s="16"/>
      <c r="AP1900" s="16"/>
      <c r="AQ1900" s="12" t="e">
        <f>#REF!+#REF!+#REF!</f>
        <v>#REF!</v>
      </c>
      <c r="AR1900" s="12">
        <f t="shared" si="411"/>
        <v>-629265.2</v>
      </c>
      <c r="AS1900" s="12" t="e">
        <f>#REF!-AU1900+#REF!+#REF!</f>
        <v>#REF!</v>
      </c>
      <c r="AT1900" s="12" t="e">
        <f>AS1900-VLOOKUP(A1900,[1]选股结果!$A$2:$BJ$3005,48,FALSE)*0.08</f>
        <v>#REF!</v>
      </c>
      <c r="AU1900" s="12">
        <f t="shared" si="415"/>
        <v>53239122.79</v>
      </c>
      <c r="AV1900" s="12" t="e">
        <f>#REF!+S1900+H1900</f>
        <v>#REF!</v>
      </c>
      <c r="AW1900" s="12" t="e">
        <f t="shared" si="416"/>
        <v>#REF!</v>
      </c>
      <c r="AX1900" s="12" t="e">
        <f t="shared" si="417"/>
        <v>#REF!</v>
      </c>
      <c r="AY1900" s="12" t="e">
        <f t="shared" si="418"/>
        <v>#REF!</v>
      </c>
      <c r="AZ1900" s="12">
        <f t="shared" si="412"/>
        <v>-1503146413.09</v>
      </c>
      <c r="BA1900" s="12">
        <f t="shared" si="413"/>
        <v>399199506.92</v>
      </c>
      <c r="BB1900" s="12" t="e">
        <f t="shared" si="419"/>
        <v>#REF!</v>
      </c>
    </row>
    <row r="1901" spans="1:54">
      <c r="A1901" s="5" t="s">
        <v>3851</v>
      </c>
      <c r="B1901" s="5" t="s">
        <v>3852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420"/>
        <v>1476578324.92</v>
      </c>
      <c r="AF1901" s="9">
        <f t="shared" si="421"/>
        <v>1396392697.09</v>
      </c>
      <c r="AG1901" s="9">
        <f t="shared" si="422"/>
        <v>76197562.1299999</v>
      </c>
      <c r="AH1901" s="9">
        <f t="shared" si="423"/>
        <v>76035768.1099999</v>
      </c>
      <c r="AI1901" s="9">
        <f t="shared" si="424"/>
        <v>76982208.5299999</v>
      </c>
      <c r="AJ1901" s="12" t="e">
        <f>#REF!-A1901</f>
        <v>#REF!</v>
      </c>
      <c r="AK1901" s="16"/>
      <c r="AL1901" s="9">
        <f t="shared" si="414"/>
        <v>234387902.69</v>
      </c>
      <c r="AM1901" s="16"/>
      <c r="AN1901" s="16"/>
      <c r="AO1901" s="16"/>
      <c r="AP1901" s="16"/>
      <c r="AQ1901" s="12" t="e">
        <f>#REF!+#REF!+#REF!</f>
        <v>#REF!</v>
      </c>
      <c r="AR1901" s="12">
        <f t="shared" si="411"/>
        <v>-618379.45</v>
      </c>
      <c r="AS1901" s="12" t="e">
        <f>#REF!-AU1901+#REF!+#REF!</f>
        <v>#REF!</v>
      </c>
      <c r="AT1901" s="12" t="e">
        <f>AS1901-VLOOKUP(A1901,[1]选股结果!$A$2:$BJ$3005,48,FALSE)*0.08</f>
        <v>#REF!</v>
      </c>
      <c r="AU1901" s="12">
        <f t="shared" si="415"/>
        <v>-946440.420000002</v>
      </c>
      <c r="AV1901" s="12" t="e">
        <f>#REF!+S1901+H1901</f>
        <v>#REF!</v>
      </c>
      <c r="AW1901" s="12" t="e">
        <f t="shared" si="416"/>
        <v>#REF!</v>
      </c>
      <c r="AX1901" s="12" t="e">
        <f t="shared" si="417"/>
        <v>#REF!</v>
      </c>
      <c r="AY1901" s="12" t="e">
        <f t="shared" si="418"/>
        <v>#REF!</v>
      </c>
      <c r="AZ1901" s="12">
        <f t="shared" si="412"/>
        <v>-1468605076.88</v>
      </c>
      <c r="BA1901" s="12">
        <f t="shared" si="413"/>
        <v>76197562.1299999</v>
      </c>
      <c r="BB1901" s="12" t="e">
        <f t="shared" si="419"/>
        <v>#REF!</v>
      </c>
    </row>
    <row r="1902" spans="1:54">
      <c r="A1902" s="5" t="s">
        <v>3853</v>
      </c>
      <c r="B1902" s="5" t="s">
        <v>3854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420"/>
        <v>1474287319.87</v>
      </c>
      <c r="AF1902" s="9">
        <f t="shared" si="421"/>
        <v>14038532.9</v>
      </c>
      <c r="AG1902" s="9">
        <f t="shared" si="422"/>
        <v>1597086285.14</v>
      </c>
      <c r="AH1902" s="9">
        <f t="shared" si="423"/>
        <v>1597131387.44</v>
      </c>
      <c r="AI1902" s="9">
        <f t="shared" si="424"/>
        <v>1405935750.84</v>
      </c>
      <c r="AJ1902" s="12" t="e">
        <f>#REF!-A1902</f>
        <v>#REF!</v>
      </c>
      <c r="AK1902" s="16"/>
      <c r="AL1902" s="9">
        <f t="shared" si="414"/>
        <v>13993430.6</v>
      </c>
      <c r="AM1902" s="16"/>
      <c r="AN1902" s="16"/>
      <c r="AO1902" s="16"/>
      <c r="AP1902" s="16"/>
      <c r="AQ1902" s="12" t="e">
        <f>#REF!+#REF!+#REF!</f>
        <v>#REF!</v>
      </c>
      <c r="AR1902" s="12">
        <f t="shared" si="411"/>
        <v>-96552.18</v>
      </c>
      <c r="AS1902" s="12" t="e">
        <f>#REF!-AU1902+#REF!+#REF!</f>
        <v>#REF!</v>
      </c>
      <c r="AT1902" s="12" t="e">
        <f>AS1902-VLOOKUP(A1902,[1]选股结果!$A$2:$BJ$3005,48,FALSE)*0.08</f>
        <v>#REF!</v>
      </c>
      <c r="AU1902" s="12">
        <f t="shared" si="415"/>
        <v>191195636.6</v>
      </c>
      <c r="AV1902" s="12" t="e">
        <f>#REF!+S1902+H1902</f>
        <v>#REF!</v>
      </c>
      <c r="AW1902" s="12" t="e">
        <f t="shared" si="416"/>
        <v>#REF!</v>
      </c>
      <c r="AX1902" s="12" t="e">
        <f t="shared" si="417"/>
        <v>#REF!</v>
      </c>
      <c r="AY1902" s="12" t="e">
        <f t="shared" si="418"/>
        <v>#REF!</v>
      </c>
      <c r="AZ1902" s="12">
        <f t="shared" si="412"/>
        <v>-1651592425.63</v>
      </c>
      <c r="BA1902" s="12">
        <f t="shared" si="413"/>
        <v>1597086285.14</v>
      </c>
      <c r="BB1902" s="12" t="e">
        <f t="shared" si="419"/>
        <v>#REF!</v>
      </c>
    </row>
    <row r="1903" spans="1:54">
      <c r="A1903" s="5" t="s">
        <v>3855</v>
      </c>
      <c r="B1903" s="5" t="s">
        <v>3856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420"/>
        <v>1467782116.49</v>
      </c>
      <c r="AF1903" s="9">
        <f t="shared" si="421"/>
        <v>1543593828.16</v>
      </c>
      <c r="AG1903" s="9">
        <f t="shared" si="422"/>
        <v>41141708.2099999</v>
      </c>
      <c r="AH1903" s="9">
        <f t="shared" si="423"/>
        <v>44781150.6799999</v>
      </c>
      <c r="AI1903" s="9">
        <f t="shared" si="424"/>
        <v>31061808.3299999</v>
      </c>
      <c r="AJ1903" s="12" t="e">
        <f>#REF!-A1903</f>
        <v>#REF!</v>
      </c>
      <c r="AK1903" s="16"/>
      <c r="AL1903" s="9">
        <f t="shared" si="414"/>
        <v>399795689.07</v>
      </c>
      <c r="AM1903" s="16"/>
      <c r="AN1903" s="16"/>
      <c r="AO1903" s="16"/>
      <c r="AP1903" s="16"/>
      <c r="AQ1903" s="12" t="e">
        <f>#REF!+#REF!+#REF!</f>
        <v>#REF!</v>
      </c>
      <c r="AR1903" s="12">
        <f t="shared" si="411"/>
        <v>-6000959.99</v>
      </c>
      <c r="AS1903" s="12" t="e">
        <f>#REF!-AU1903+#REF!+#REF!</f>
        <v>#REF!</v>
      </c>
      <c r="AT1903" s="12" t="e">
        <f>AS1903-VLOOKUP(A1903,[1]选股结果!$A$2:$BJ$3005,48,FALSE)*0.08</f>
        <v>#REF!</v>
      </c>
      <c r="AU1903" s="12">
        <f t="shared" si="415"/>
        <v>13719342.35</v>
      </c>
      <c r="AV1903" s="12" t="e">
        <f>#REF!+S1903+H1903</f>
        <v>#REF!</v>
      </c>
      <c r="AW1903" s="12" t="e">
        <f t="shared" si="416"/>
        <v>#REF!</v>
      </c>
      <c r="AX1903" s="12" t="e">
        <f t="shared" si="417"/>
        <v>#REF!</v>
      </c>
      <c r="AY1903" s="12" t="e">
        <f t="shared" si="418"/>
        <v>#REF!</v>
      </c>
      <c r="AZ1903" s="12">
        <f t="shared" si="412"/>
        <v>-1529166001.43</v>
      </c>
      <c r="BA1903" s="12">
        <f t="shared" si="413"/>
        <v>41141708.2099999</v>
      </c>
      <c r="BB1903" s="12" t="e">
        <f t="shared" si="419"/>
        <v>#REF!</v>
      </c>
    </row>
    <row r="1904" spans="1:54">
      <c r="A1904" s="5" t="s">
        <v>3857</v>
      </c>
      <c r="B1904" s="5" t="s">
        <v>3858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420"/>
        <v>1464238313.63</v>
      </c>
      <c r="AF1904" s="9">
        <f t="shared" si="421"/>
        <v>1082798851.49</v>
      </c>
      <c r="AG1904" s="9">
        <f t="shared" si="422"/>
        <v>374111939.75</v>
      </c>
      <c r="AH1904" s="9">
        <f t="shared" si="423"/>
        <v>371852442.36</v>
      </c>
      <c r="AI1904" s="9">
        <f t="shared" si="424"/>
        <v>268652393.34</v>
      </c>
      <c r="AJ1904" s="12" t="e">
        <f>#REF!-A1904</f>
        <v>#REF!</v>
      </c>
      <c r="AK1904" s="16"/>
      <c r="AL1904" s="9">
        <f t="shared" si="414"/>
        <v>387489520.25</v>
      </c>
      <c r="AM1904" s="16"/>
      <c r="AN1904" s="16"/>
      <c r="AO1904" s="16"/>
      <c r="AP1904" s="16"/>
      <c r="AQ1904" s="12" t="e">
        <f>#REF!+#REF!+#REF!</f>
        <v>#REF!</v>
      </c>
      <c r="AR1904" s="12">
        <f t="shared" si="411"/>
        <v>-718476.97</v>
      </c>
      <c r="AS1904" s="12" t="e">
        <f>#REF!-AU1904+#REF!+#REF!</f>
        <v>#REF!</v>
      </c>
      <c r="AT1904" s="12" t="e">
        <f>AS1904-VLOOKUP(A1904,[1]选股结果!$A$2:$BJ$3005,48,FALSE)*0.08</f>
        <v>#REF!</v>
      </c>
      <c r="AU1904" s="12">
        <f t="shared" si="415"/>
        <v>103200049.02</v>
      </c>
      <c r="AV1904" s="12" t="e">
        <f>#REF!+S1904+H1904</f>
        <v>#REF!</v>
      </c>
      <c r="AW1904" s="12" t="e">
        <f t="shared" si="416"/>
        <v>#REF!</v>
      </c>
      <c r="AX1904" s="12" t="e">
        <f t="shared" si="417"/>
        <v>#REF!</v>
      </c>
      <c r="AY1904" s="12" t="e">
        <f t="shared" si="418"/>
        <v>#REF!</v>
      </c>
      <c r="AZ1904" s="12">
        <f t="shared" si="412"/>
        <v>-1324628297.29</v>
      </c>
      <c r="BA1904" s="12">
        <f t="shared" si="413"/>
        <v>374111939.75</v>
      </c>
      <c r="BB1904" s="12" t="e">
        <f t="shared" si="419"/>
        <v>#REF!</v>
      </c>
    </row>
    <row r="1905" spans="1:54">
      <c r="A1905" s="5" t="s">
        <v>3859</v>
      </c>
      <c r="B1905" s="5" t="s">
        <v>3860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420"/>
        <v>1462933233.57</v>
      </c>
      <c r="AF1905" s="9">
        <f t="shared" si="421"/>
        <v>1553341215.28</v>
      </c>
      <c r="AG1905" s="9">
        <f t="shared" si="422"/>
        <v>-94566370.8400003</v>
      </c>
      <c r="AH1905" s="9">
        <f t="shared" si="423"/>
        <v>-95056928.2900003</v>
      </c>
      <c r="AI1905" s="9">
        <f t="shared" si="424"/>
        <v>-96415359.0100003</v>
      </c>
      <c r="AJ1905" s="12" t="e">
        <f>#REF!-A1905</f>
        <v>#REF!</v>
      </c>
      <c r="AK1905" s="16"/>
      <c r="AL1905" s="9">
        <f t="shared" si="414"/>
        <v>174740445.88</v>
      </c>
      <c r="AM1905" s="16"/>
      <c r="AN1905" s="16"/>
      <c r="AO1905" s="16"/>
      <c r="AP1905" s="16"/>
      <c r="AQ1905" s="12" t="e">
        <f>#REF!+#REF!+#REF!</f>
        <v>#REF!</v>
      </c>
      <c r="AR1905" s="12">
        <f t="shared" si="411"/>
        <v>-903962.59</v>
      </c>
      <c r="AS1905" s="12" t="e">
        <f>#REF!-AU1905+#REF!+#REF!</f>
        <v>#REF!</v>
      </c>
      <c r="AT1905" s="12" t="e">
        <f>AS1905-VLOOKUP(A1905,[1]选股结果!$A$2:$BJ$3005,48,FALSE)*0.08</f>
        <v>#REF!</v>
      </c>
      <c r="AU1905" s="12">
        <f t="shared" si="415"/>
        <v>1358430.72</v>
      </c>
      <c r="AV1905" s="12" t="e">
        <f>#REF!+S1905+H1905</f>
        <v>#REF!</v>
      </c>
      <c r="AW1905" s="12" t="e">
        <f t="shared" si="416"/>
        <v>#REF!</v>
      </c>
      <c r="AX1905" s="12" t="e">
        <f t="shared" si="417"/>
        <v>#REF!</v>
      </c>
      <c r="AY1905" s="12" t="e">
        <f t="shared" si="418"/>
        <v>#REF!</v>
      </c>
      <c r="AZ1905" s="12">
        <f t="shared" si="412"/>
        <v>-1497884417.02</v>
      </c>
      <c r="BA1905" s="12">
        <f t="shared" si="413"/>
        <v>-94566370.8400003</v>
      </c>
      <c r="BB1905" s="12" t="e">
        <f t="shared" si="419"/>
        <v>#REF!</v>
      </c>
    </row>
    <row r="1906" spans="1:54">
      <c r="A1906" s="5" t="s">
        <v>3861</v>
      </c>
      <c r="B1906" s="5" t="s">
        <v>3862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420"/>
        <v>1460919478.78</v>
      </c>
      <c r="AF1906" s="9">
        <f t="shared" si="421"/>
        <v>1482423370.39</v>
      </c>
      <c r="AG1906" s="9">
        <f t="shared" si="422"/>
        <v>-23450969.1900001</v>
      </c>
      <c r="AH1906" s="9">
        <f t="shared" si="423"/>
        <v>-21882712.0200001</v>
      </c>
      <c r="AI1906" s="9">
        <f t="shared" si="424"/>
        <v>-36266052.1900001</v>
      </c>
      <c r="AJ1906" s="12" t="e">
        <f>#REF!-A1906</f>
        <v>#REF!</v>
      </c>
      <c r="AK1906" s="16"/>
      <c r="AL1906" s="9">
        <f t="shared" si="414"/>
        <v>723161938.56</v>
      </c>
      <c r="AM1906" s="16"/>
      <c r="AN1906" s="16"/>
      <c r="AO1906" s="16"/>
      <c r="AP1906" s="16"/>
      <c r="AQ1906" s="12" t="e">
        <f>#REF!+#REF!+#REF!</f>
        <v>#REF!</v>
      </c>
      <c r="AR1906" s="12">
        <f t="shared" si="411"/>
        <v>-2291363.75</v>
      </c>
      <c r="AS1906" s="12" t="e">
        <f>#REF!-AU1906+#REF!+#REF!</f>
        <v>#REF!</v>
      </c>
      <c r="AT1906" s="12" t="e">
        <f>AS1906-VLOOKUP(A1906,[1]选股结果!$A$2:$BJ$3005,48,FALSE)*0.08</f>
        <v>#REF!</v>
      </c>
      <c r="AU1906" s="12">
        <f t="shared" si="415"/>
        <v>14383340.17</v>
      </c>
      <c r="AV1906" s="12" t="e">
        <f>#REF!+S1906+H1906</f>
        <v>#REF!</v>
      </c>
      <c r="AW1906" s="12" t="e">
        <f t="shared" si="416"/>
        <v>#REF!</v>
      </c>
      <c r="AX1906" s="12" t="e">
        <f t="shared" si="417"/>
        <v>#REF!</v>
      </c>
      <c r="AY1906" s="12" t="e">
        <f t="shared" si="418"/>
        <v>#REF!</v>
      </c>
      <c r="AZ1906" s="12">
        <f t="shared" si="412"/>
        <v>-1466374401.89</v>
      </c>
      <c r="BA1906" s="12">
        <f t="shared" si="413"/>
        <v>-23450969.1900001</v>
      </c>
      <c r="BB1906" s="12" t="e">
        <f t="shared" si="419"/>
        <v>#REF!</v>
      </c>
    </row>
    <row r="1907" spans="1:54">
      <c r="A1907" s="5" t="s">
        <v>3863</v>
      </c>
      <c r="B1907" s="5" t="s">
        <v>3864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420"/>
        <v>1457587671.44</v>
      </c>
      <c r="AF1907" s="9">
        <f t="shared" si="421"/>
        <v>1089598101.04</v>
      </c>
      <c r="AG1907" s="9">
        <f t="shared" si="422"/>
        <v>362602907.78</v>
      </c>
      <c r="AH1907" s="9">
        <f t="shared" si="423"/>
        <v>362173864.06</v>
      </c>
      <c r="AI1907" s="9">
        <f t="shared" si="424"/>
        <v>326908701.47</v>
      </c>
      <c r="AJ1907" s="12" t="e">
        <f>#REF!-A1907</f>
        <v>#REF!</v>
      </c>
      <c r="AK1907" s="16"/>
      <c r="AL1907" s="9">
        <f t="shared" si="414"/>
        <v>142937884.04</v>
      </c>
      <c r="AM1907" s="16"/>
      <c r="AN1907" s="16"/>
      <c r="AO1907" s="16"/>
      <c r="AP1907" s="16"/>
      <c r="AQ1907" s="12" t="e">
        <f>#REF!+#REF!+#REF!</f>
        <v>#REF!</v>
      </c>
      <c r="AR1907" s="12">
        <f t="shared" si="411"/>
        <v>-58665.14</v>
      </c>
      <c r="AS1907" s="12" t="e">
        <f>#REF!-AU1907+#REF!+#REF!</f>
        <v>#REF!</v>
      </c>
      <c r="AT1907" s="12" t="e">
        <f>AS1907-VLOOKUP(A1907,[1]选股结果!$A$2:$BJ$3005,48,FALSE)*0.08</f>
        <v>#REF!</v>
      </c>
      <c r="AU1907" s="12">
        <f t="shared" si="415"/>
        <v>35265162.59</v>
      </c>
      <c r="AV1907" s="12" t="e">
        <f>#REF!+S1907+H1907</f>
        <v>#REF!</v>
      </c>
      <c r="AW1907" s="12" t="e">
        <f t="shared" si="416"/>
        <v>#REF!</v>
      </c>
      <c r="AX1907" s="12" t="e">
        <f t="shared" si="417"/>
        <v>#REF!</v>
      </c>
      <c r="AY1907" s="12" t="e">
        <f t="shared" si="418"/>
        <v>#REF!</v>
      </c>
      <c r="AZ1907" s="12">
        <f t="shared" si="412"/>
        <v>-1499913593.1</v>
      </c>
      <c r="BA1907" s="12">
        <f t="shared" si="413"/>
        <v>362602907.78</v>
      </c>
      <c r="BB1907" s="12" t="e">
        <f t="shared" si="419"/>
        <v>#REF!</v>
      </c>
    </row>
    <row r="1908" spans="1:54">
      <c r="A1908" s="5" t="s">
        <v>3865</v>
      </c>
      <c r="B1908" s="5" t="s">
        <v>3866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420"/>
        <v>1455394571.74</v>
      </c>
      <c r="AF1908" s="9">
        <f t="shared" si="421"/>
        <v>1267644927.26</v>
      </c>
      <c r="AG1908" s="9">
        <f t="shared" si="422"/>
        <v>185440087.66</v>
      </c>
      <c r="AH1908" s="9">
        <f t="shared" si="423"/>
        <v>183403036.71</v>
      </c>
      <c r="AI1908" s="9">
        <f t="shared" si="424"/>
        <v>155820280.02</v>
      </c>
      <c r="AJ1908" s="12" t="e">
        <f>#REF!-A1908</f>
        <v>#REF!</v>
      </c>
      <c r="AK1908" s="16"/>
      <c r="AL1908" s="9">
        <f t="shared" si="414"/>
        <v>119158883.24</v>
      </c>
      <c r="AM1908" s="16"/>
      <c r="AN1908" s="16"/>
      <c r="AO1908" s="16"/>
      <c r="AP1908" s="16"/>
      <c r="AQ1908" s="12" t="e">
        <f>#REF!+#REF!+#REF!</f>
        <v>#REF!</v>
      </c>
      <c r="AR1908" s="12">
        <f t="shared" si="411"/>
        <v>-426800.96</v>
      </c>
      <c r="AS1908" s="12" t="e">
        <f>#REF!-AU1908+#REF!+#REF!</f>
        <v>#REF!</v>
      </c>
      <c r="AT1908" s="12" t="e">
        <f>AS1908-VLOOKUP(A1908,[1]选股结果!$A$2:$BJ$3005,48,FALSE)*0.08</f>
        <v>#REF!</v>
      </c>
      <c r="AU1908" s="12">
        <f t="shared" si="415"/>
        <v>27582756.69</v>
      </c>
      <c r="AV1908" s="12" t="e">
        <f>#REF!+S1908+H1908</f>
        <v>#REF!</v>
      </c>
      <c r="AW1908" s="12" t="e">
        <f t="shared" si="416"/>
        <v>#REF!</v>
      </c>
      <c r="AX1908" s="12" t="e">
        <f t="shared" si="417"/>
        <v>#REF!</v>
      </c>
      <c r="AY1908" s="12" t="e">
        <f t="shared" si="418"/>
        <v>#REF!</v>
      </c>
      <c r="AZ1908" s="12">
        <f t="shared" si="412"/>
        <v>-1472864139.24</v>
      </c>
      <c r="BA1908" s="12">
        <f t="shared" si="413"/>
        <v>185440087.66</v>
      </c>
      <c r="BB1908" s="12" t="e">
        <f t="shared" si="419"/>
        <v>#REF!</v>
      </c>
    </row>
    <row r="1909" spans="1:54">
      <c r="A1909" s="5" t="s">
        <v>3867</v>
      </c>
      <c r="B1909" s="5" t="s">
        <v>3868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420"/>
        <v>1453929997.3</v>
      </c>
      <c r="AF1909" s="9">
        <f t="shared" si="421"/>
        <v>1558046859.61</v>
      </c>
      <c r="AG1909" s="9">
        <f t="shared" si="422"/>
        <v>-106451433.61</v>
      </c>
      <c r="AH1909" s="9">
        <f t="shared" si="423"/>
        <v>-111741372.1</v>
      </c>
      <c r="AI1909" s="9">
        <f t="shared" si="424"/>
        <v>-111121067.68</v>
      </c>
      <c r="AJ1909" s="12" t="e">
        <f>#REF!-A1909</f>
        <v>#REF!</v>
      </c>
      <c r="AK1909" s="16"/>
      <c r="AL1909" s="9">
        <f t="shared" si="414"/>
        <v>91573935.95</v>
      </c>
      <c r="AM1909" s="16"/>
      <c r="AN1909" s="16"/>
      <c r="AO1909" s="16"/>
      <c r="AP1909" s="16"/>
      <c r="AQ1909" s="12" t="e">
        <f>#REF!+#REF!+#REF!</f>
        <v>#REF!</v>
      </c>
      <c r="AR1909" s="12">
        <f t="shared" si="411"/>
        <v>-3556121.98</v>
      </c>
      <c r="AS1909" s="12" t="e">
        <f>#REF!-AU1909+#REF!+#REF!</f>
        <v>#REF!</v>
      </c>
      <c r="AT1909" s="12" t="e">
        <f>AS1909-VLOOKUP(A1909,[1]选股结果!$A$2:$BJ$3005,48,FALSE)*0.08</f>
        <v>#REF!</v>
      </c>
      <c r="AU1909" s="12">
        <f t="shared" si="415"/>
        <v>-620304.419999987</v>
      </c>
      <c r="AV1909" s="12" t="e">
        <f>#REF!+S1909+H1909</f>
        <v>#REF!</v>
      </c>
      <c r="AW1909" s="12" t="e">
        <f t="shared" si="416"/>
        <v>#REF!</v>
      </c>
      <c r="AX1909" s="12" t="e">
        <f t="shared" si="417"/>
        <v>#REF!</v>
      </c>
      <c r="AY1909" s="12" t="e">
        <f t="shared" si="418"/>
        <v>#REF!</v>
      </c>
      <c r="AZ1909" s="12">
        <f t="shared" si="412"/>
        <v>-1501513093.18</v>
      </c>
      <c r="BA1909" s="12">
        <f t="shared" si="413"/>
        <v>-106451433.61</v>
      </c>
      <c r="BB1909" s="12" t="e">
        <f t="shared" si="419"/>
        <v>#REF!</v>
      </c>
    </row>
    <row r="1910" spans="1:54">
      <c r="A1910" s="5" t="s">
        <v>3869</v>
      </c>
      <c r="B1910" s="5" t="s">
        <v>3870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420"/>
        <v>1453192057.8</v>
      </c>
      <c r="AF1910" s="9">
        <f t="shared" si="421"/>
        <v>1375032670.34</v>
      </c>
      <c r="AG1910" s="9">
        <f t="shared" si="422"/>
        <v>77231487.1399998</v>
      </c>
      <c r="AH1910" s="9">
        <f t="shared" si="423"/>
        <v>76285303.0999998</v>
      </c>
      <c r="AI1910" s="9">
        <f t="shared" si="424"/>
        <v>70975726.9899998</v>
      </c>
      <c r="AJ1910" s="12" t="e">
        <f>#REF!-A1910</f>
        <v>#REF!</v>
      </c>
      <c r="AK1910" s="16"/>
      <c r="AL1910" s="9">
        <f t="shared" si="414"/>
        <v>71062235.77</v>
      </c>
      <c r="AM1910" s="16"/>
      <c r="AN1910" s="16"/>
      <c r="AO1910" s="16"/>
      <c r="AP1910" s="16"/>
      <c r="AQ1910" s="12" t="e">
        <f>#REF!+#REF!+#REF!</f>
        <v>#REF!</v>
      </c>
      <c r="AR1910" s="12">
        <f t="shared" si="411"/>
        <v>-30723.08</v>
      </c>
      <c r="AS1910" s="12" t="e">
        <f>#REF!-AU1910+#REF!+#REF!</f>
        <v>#REF!</v>
      </c>
      <c r="AT1910" s="12" t="e">
        <f>AS1910-VLOOKUP(A1910,[1]选股结果!$A$2:$BJ$3005,48,FALSE)*0.08</f>
        <v>#REF!</v>
      </c>
      <c r="AU1910" s="12">
        <f t="shared" si="415"/>
        <v>5309576.11</v>
      </c>
      <c r="AV1910" s="12" t="e">
        <f>#REF!+S1910+H1910</f>
        <v>#REF!</v>
      </c>
      <c r="AW1910" s="12" t="e">
        <f t="shared" si="416"/>
        <v>#REF!</v>
      </c>
      <c r="AX1910" s="12" t="e">
        <f t="shared" si="417"/>
        <v>#REF!</v>
      </c>
      <c r="AY1910" s="12" t="e">
        <f t="shared" si="418"/>
        <v>#REF!</v>
      </c>
      <c r="AZ1910" s="12">
        <f t="shared" si="412"/>
        <v>-1470587312.42</v>
      </c>
      <c r="BA1910" s="12">
        <f t="shared" si="413"/>
        <v>77231487.1399998</v>
      </c>
      <c r="BB1910" s="12" t="e">
        <f t="shared" si="419"/>
        <v>#REF!</v>
      </c>
    </row>
    <row r="1911" spans="1:54">
      <c r="A1911" s="5" t="s">
        <v>3871</v>
      </c>
      <c r="B1911" s="5" t="s">
        <v>3872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420"/>
        <v>1452890563.4</v>
      </c>
      <c r="AF1911" s="9">
        <f t="shared" si="421"/>
        <v>1287700508.88</v>
      </c>
      <c r="AG1911" s="9">
        <f t="shared" si="422"/>
        <v>159188965.09</v>
      </c>
      <c r="AH1911" s="9">
        <f t="shared" si="423"/>
        <v>158842886.22</v>
      </c>
      <c r="AI1911" s="9">
        <f t="shared" si="424"/>
        <v>137349914.49</v>
      </c>
      <c r="AJ1911" s="12" t="e">
        <f>#REF!-A1911</f>
        <v>#REF!</v>
      </c>
      <c r="AK1911" s="16"/>
      <c r="AL1911" s="9">
        <f t="shared" si="414"/>
        <v>36038362.22</v>
      </c>
      <c r="AM1911" s="16"/>
      <c r="AN1911" s="16"/>
      <c r="AO1911" s="16"/>
      <c r="AP1911" s="16"/>
      <c r="AQ1911" s="12" t="e">
        <f>#REF!+#REF!+#REF!</f>
        <v>#REF!</v>
      </c>
      <c r="AR1911" s="12">
        <f t="shared" si="411"/>
        <v>-209444.4</v>
      </c>
      <c r="AS1911" s="12" t="e">
        <f>#REF!-AU1911+#REF!+#REF!</f>
        <v>#REF!</v>
      </c>
      <c r="AT1911" s="12" t="e">
        <f>AS1911-VLOOKUP(A1911,[1]选股结果!$A$2:$BJ$3005,48,FALSE)*0.08</f>
        <v>#REF!</v>
      </c>
      <c r="AU1911" s="12">
        <f t="shared" si="415"/>
        <v>21492971.73</v>
      </c>
      <c r="AV1911" s="12" t="e">
        <f>#REF!+S1911+H1911</f>
        <v>#REF!</v>
      </c>
      <c r="AW1911" s="12" t="e">
        <f t="shared" si="416"/>
        <v>#REF!</v>
      </c>
      <c r="AX1911" s="12" t="e">
        <f t="shared" si="417"/>
        <v>#REF!</v>
      </c>
      <c r="AY1911" s="12" t="e">
        <f t="shared" si="418"/>
        <v>#REF!</v>
      </c>
      <c r="AZ1911" s="12">
        <f t="shared" si="412"/>
        <v>-1467732744.89</v>
      </c>
      <c r="BA1911" s="12">
        <f t="shared" si="413"/>
        <v>159188965.09</v>
      </c>
      <c r="BB1911" s="12" t="e">
        <f t="shared" si="419"/>
        <v>#REF!</v>
      </c>
    </row>
    <row r="1912" spans="1:54">
      <c r="A1912" s="5" t="s">
        <v>3873</v>
      </c>
      <c r="B1912" s="5" t="s">
        <v>3874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420"/>
        <v>1452615727.92</v>
      </c>
      <c r="AF1912" s="9">
        <f t="shared" si="421"/>
        <v>1299399908.71</v>
      </c>
      <c r="AG1912" s="9">
        <f t="shared" si="422"/>
        <v>41667072.7599998</v>
      </c>
      <c r="AH1912" s="9">
        <f t="shared" si="423"/>
        <v>41731160.4499998</v>
      </c>
      <c r="AI1912" s="9">
        <f t="shared" si="424"/>
        <v>34562634.4399998</v>
      </c>
      <c r="AJ1912" s="12" t="e">
        <f>#REF!-A1912</f>
        <v>#REF!</v>
      </c>
      <c r="AK1912" s="16"/>
      <c r="AL1912" s="9">
        <f t="shared" si="414"/>
        <v>163623834.11</v>
      </c>
      <c r="AM1912" s="16"/>
      <c r="AN1912" s="16"/>
      <c r="AO1912" s="16"/>
      <c r="AP1912" s="16"/>
      <c r="AQ1912" s="12" t="e">
        <f>#REF!+#REF!+#REF!</f>
        <v>#REF!</v>
      </c>
      <c r="AR1912" s="12">
        <f t="shared" si="411"/>
        <v>-122239.69</v>
      </c>
      <c r="AS1912" s="12" t="e">
        <f>#REF!-AU1912+#REF!+#REF!</f>
        <v>#REF!</v>
      </c>
      <c r="AT1912" s="12" t="e">
        <f>AS1912-VLOOKUP(A1912,[1]选股结果!$A$2:$BJ$3005,48,FALSE)*0.08</f>
        <v>#REF!</v>
      </c>
      <c r="AU1912" s="12">
        <f t="shared" si="415"/>
        <v>7168526.01000001</v>
      </c>
      <c r="AV1912" s="12" t="e">
        <f>#REF!+S1912+H1912</f>
        <v>#REF!</v>
      </c>
      <c r="AW1912" s="12" t="e">
        <f t="shared" si="416"/>
        <v>#REF!</v>
      </c>
      <c r="AX1912" s="12" t="e">
        <f t="shared" si="417"/>
        <v>#REF!</v>
      </c>
      <c r="AY1912" s="12" t="e">
        <f t="shared" si="418"/>
        <v>#REF!</v>
      </c>
      <c r="AZ1912" s="12">
        <f t="shared" si="412"/>
        <v>-1473956282.79</v>
      </c>
      <c r="BA1912" s="12">
        <f t="shared" si="413"/>
        <v>41667072.7599998</v>
      </c>
      <c r="BB1912" s="12" t="e">
        <f t="shared" si="419"/>
        <v>#REF!</v>
      </c>
    </row>
    <row r="1913" spans="1:54">
      <c r="A1913" s="5" t="s">
        <v>3875</v>
      </c>
      <c r="B1913" s="5" t="s">
        <v>3876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420"/>
        <v>1452504113.22</v>
      </c>
      <c r="AF1913" s="9">
        <f t="shared" si="421"/>
        <v>1362478913.13</v>
      </c>
      <c r="AG1913" s="9">
        <f t="shared" si="422"/>
        <v>133948473.43</v>
      </c>
      <c r="AH1913" s="9">
        <f t="shared" si="423"/>
        <v>165413732.39</v>
      </c>
      <c r="AI1913" s="9">
        <f t="shared" si="424"/>
        <v>113126345.02</v>
      </c>
      <c r="AJ1913" s="12" t="e">
        <f>#REF!-A1913</f>
        <v>#REF!</v>
      </c>
      <c r="AK1913" s="16"/>
      <c r="AL1913" s="9">
        <f t="shared" si="414"/>
        <v>120471342.71</v>
      </c>
      <c r="AM1913" s="16"/>
      <c r="AN1913" s="16"/>
      <c r="AO1913" s="16"/>
      <c r="AP1913" s="16"/>
      <c r="AQ1913" s="12" t="e">
        <f>#REF!+#REF!+#REF!</f>
        <v>#REF!</v>
      </c>
      <c r="AR1913" s="12">
        <f t="shared" si="411"/>
        <v>-31816513.96</v>
      </c>
      <c r="AS1913" s="12" t="e">
        <f>#REF!-AU1913+#REF!+#REF!</f>
        <v>#REF!</v>
      </c>
      <c r="AT1913" s="12" t="e">
        <f>AS1913-VLOOKUP(A1913,[1]选股结果!$A$2:$BJ$3005,48,FALSE)*0.08</f>
        <v>#REF!</v>
      </c>
      <c r="AU1913" s="12">
        <f t="shared" si="415"/>
        <v>52287387.37</v>
      </c>
      <c r="AV1913" s="12" t="e">
        <f>#REF!+S1913+H1913</f>
        <v>#REF!</v>
      </c>
      <c r="AW1913" s="12" t="e">
        <f t="shared" si="416"/>
        <v>#REF!</v>
      </c>
      <c r="AX1913" s="12" t="e">
        <f t="shared" si="417"/>
        <v>#REF!</v>
      </c>
      <c r="AY1913" s="12" t="e">
        <f t="shared" si="418"/>
        <v>#REF!</v>
      </c>
      <c r="AZ1913" s="12">
        <f t="shared" si="412"/>
        <v>-1605638937.35</v>
      </c>
      <c r="BA1913" s="12">
        <f t="shared" si="413"/>
        <v>133948473.43</v>
      </c>
      <c r="BB1913" s="12" t="e">
        <f t="shared" si="419"/>
        <v>#REF!</v>
      </c>
    </row>
    <row r="1914" spans="1:54">
      <c r="A1914" s="5" t="s">
        <v>3877</v>
      </c>
      <c r="B1914" s="5" t="s">
        <v>3878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420"/>
        <v>1451965358.37</v>
      </c>
      <c r="AF1914" s="9">
        <f t="shared" si="421"/>
        <v>1189702132.39</v>
      </c>
      <c r="AG1914" s="9">
        <f t="shared" si="422"/>
        <v>142721824.05</v>
      </c>
      <c r="AH1914" s="9">
        <f t="shared" si="423"/>
        <v>142940735.93</v>
      </c>
      <c r="AI1914" s="9">
        <f t="shared" si="424"/>
        <v>142914249.82</v>
      </c>
      <c r="AJ1914" s="12" t="e">
        <f>#REF!-A1914</f>
        <v>#REF!</v>
      </c>
      <c r="AK1914" s="16"/>
      <c r="AL1914" s="9">
        <f t="shared" si="414"/>
        <v>221754460.59</v>
      </c>
      <c r="AM1914" s="16"/>
      <c r="AN1914" s="16"/>
      <c r="AO1914" s="16"/>
      <c r="AP1914" s="16"/>
      <c r="AQ1914" s="12" t="e">
        <f>#REF!+#REF!+#REF!</f>
        <v>#REF!</v>
      </c>
      <c r="AR1914" s="12">
        <f t="shared" si="411"/>
        <v>-1387364.42</v>
      </c>
      <c r="AS1914" s="12" t="e">
        <f>#REF!-AU1914+#REF!+#REF!</f>
        <v>#REF!</v>
      </c>
      <c r="AT1914" s="12" t="e">
        <f>AS1914-VLOOKUP(A1914,[1]选股结果!$A$2:$BJ$3005,48,FALSE)*0.08</f>
        <v>#REF!</v>
      </c>
      <c r="AU1914" s="12">
        <f t="shared" si="415"/>
        <v>26486.1100000143</v>
      </c>
      <c r="AV1914" s="12" t="e">
        <f>#REF!+S1914+H1914</f>
        <v>#REF!</v>
      </c>
      <c r="AW1914" s="12" t="e">
        <f t="shared" si="416"/>
        <v>#REF!</v>
      </c>
      <c r="AX1914" s="12" t="e">
        <f t="shared" si="417"/>
        <v>#REF!</v>
      </c>
      <c r="AY1914" s="12" t="e">
        <f t="shared" si="418"/>
        <v>#REF!</v>
      </c>
      <c r="AZ1914" s="12">
        <f t="shared" si="412"/>
        <v>-1442170783.41</v>
      </c>
      <c r="BA1914" s="12">
        <f t="shared" si="413"/>
        <v>142721824.05</v>
      </c>
      <c r="BB1914" s="12" t="e">
        <f t="shared" si="419"/>
        <v>#REF!</v>
      </c>
    </row>
    <row r="1915" spans="1:54">
      <c r="A1915" s="5" t="s">
        <v>3879</v>
      </c>
      <c r="B1915" s="5" t="s">
        <v>3880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420"/>
        <v>1451524887.72</v>
      </c>
      <c r="AF1915" s="9">
        <f t="shared" si="421"/>
        <v>1444378145.76</v>
      </c>
      <c r="AG1915" s="9">
        <f t="shared" si="422"/>
        <v>28206281.09</v>
      </c>
      <c r="AH1915" s="9">
        <f t="shared" si="423"/>
        <v>27251237.54</v>
      </c>
      <c r="AI1915" s="9">
        <f t="shared" si="424"/>
        <v>18087260.58</v>
      </c>
      <c r="AJ1915" s="12" t="e">
        <f>#REF!-A1915</f>
        <v>#REF!</v>
      </c>
      <c r="AK1915" s="16"/>
      <c r="AL1915" s="9">
        <f t="shared" si="414"/>
        <v>225875087.73</v>
      </c>
      <c r="AM1915" s="16"/>
      <c r="AN1915" s="16"/>
      <c r="AO1915" s="16"/>
      <c r="AP1915" s="16"/>
      <c r="AQ1915" s="12" t="e">
        <f>#REF!+#REF!+#REF!</f>
        <v>#REF!</v>
      </c>
      <c r="AR1915" s="12">
        <f t="shared" si="411"/>
        <v>-748503.74</v>
      </c>
      <c r="AS1915" s="12" t="e">
        <f>#REF!-AU1915+#REF!+#REF!</f>
        <v>#REF!</v>
      </c>
      <c r="AT1915" s="12" t="e">
        <f>AS1915-VLOOKUP(A1915,[1]选股结果!$A$2:$BJ$3005,48,FALSE)*0.08</f>
        <v>#REF!</v>
      </c>
      <c r="AU1915" s="12">
        <f t="shared" si="415"/>
        <v>9163976.96</v>
      </c>
      <c r="AV1915" s="12" t="e">
        <f>#REF!+S1915+H1915</f>
        <v>#REF!</v>
      </c>
      <c r="AW1915" s="12" t="e">
        <f t="shared" si="416"/>
        <v>#REF!</v>
      </c>
      <c r="AX1915" s="12" t="e">
        <f t="shared" si="417"/>
        <v>#REF!</v>
      </c>
      <c r="AY1915" s="12" t="e">
        <f t="shared" si="418"/>
        <v>#REF!</v>
      </c>
      <c r="AZ1915" s="12">
        <f t="shared" si="412"/>
        <v>-1455121900.49</v>
      </c>
      <c r="BA1915" s="12">
        <f t="shared" si="413"/>
        <v>28206281.09</v>
      </c>
      <c r="BB1915" s="12" t="e">
        <f t="shared" si="419"/>
        <v>#REF!</v>
      </c>
    </row>
    <row r="1916" spans="1:54">
      <c r="A1916" s="5" t="s">
        <v>3881</v>
      </c>
      <c r="B1916" s="5" t="s">
        <v>3882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420"/>
        <v>1446213850.11</v>
      </c>
      <c r="AF1916" s="9">
        <f t="shared" si="421"/>
        <v>1600579060.57</v>
      </c>
      <c r="AG1916" s="9">
        <f t="shared" si="422"/>
        <v>573372556.67</v>
      </c>
      <c r="AH1916" s="9">
        <f t="shared" si="423"/>
        <v>603190906.35</v>
      </c>
      <c r="AI1916" s="9">
        <f t="shared" si="424"/>
        <v>530720504.1</v>
      </c>
      <c r="AJ1916" s="12" t="e">
        <f>#REF!-A1916</f>
        <v>#REF!</v>
      </c>
      <c r="AK1916" s="16"/>
      <c r="AL1916" s="9">
        <f t="shared" si="414"/>
        <v>413959480.8</v>
      </c>
      <c r="AM1916" s="16"/>
      <c r="AN1916" s="16"/>
      <c r="AO1916" s="16"/>
      <c r="AP1916" s="16"/>
      <c r="AQ1916" s="12" t="e">
        <f>#REF!+#REF!+#REF!</f>
        <v>#REF!</v>
      </c>
      <c r="AR1916" s="12">
        <f t="shared" si="411"/>
        <v>-34175712.87</v>
      </c>
      <c r="AS1916" s="12" t="e">
        <f>#REF!-AU1916+#REF!+#REF!</f>
        <v>#REF!</v>
      </c>
      <c r="AT1916" s="12" t="e">
        <f>AS1916-VLOOKUP(A1916,[1]选股结果!$A$2:$BJ$3005,48,FALSE)*0.08</f>
        <v>#REF!</v>
      </c>
      <c r="AU1916" s="12">
        <f t="shared" si="415"/>
        <v>72470402.25</v>
      </c>
      <c r="AV1916" s="12" t="e">
        <f>#REF!+S1916+H1916</f>
        <v>#REF!</v>
      </c>
      <c r="AW1916" s="12" t="e">
        <f t="shared" si="416"/>
        <v>#REF!</v>
      </c>
      <c r="AX1916" s="12" t="e">
        <f t="shared" si="417"/>
        <v>#REF!</v>
      </c>
      <c r="AY1916" s="12" t="e">
        <f t="shared" si="418"/>
        <v>#REF!</v>
      </c>
      <c r="AZ1916" s="12">
        <f t="shared" si="412"/>
        <v>-1638195918.35</v>
      </c>
      <c r="BA1916" s="12">
        <f t="shared" si="413"/>
        <v>573372556.67</v>
      </c>
      <c r="BB1916" s="12" t="e">
        <f t="shared" si="419"/>
        <v>#REF!</v>
      </c>
    </row>
    <row r="1917" spans="1:54">
      <c r="A1917" s="5" t="s">
        <v>3883</v>
      </c>
      <c r="B1917" s="5" t="s">
        <v>3884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420"/>
        <v>1445911163.02</v>
      </c>
      <c r="AF1917" s="9">
        <f t="shared" si="421"/>
        <v>1428692854.38</v>
      </c>
      <c r="AG1917" s="9">
        <f t="shared" si="422"/>
        <v>21411194.1799996</v>
      </c>
      <c r="AH1917" s="9">
        <f t="shared" si="423"/>
        <v>20713956.2699996</v>
      </c>
      <c r="AI1917" s="9">
        <f t="shared" si="424"/>
        <v>19199211.8499996</v>
      </c>
      <c r="AJ1917" s="12" t="e">
        <f>#REF!-A1917</f>
        <v>#REF!</v>
      </c>
      <c r="AK1917" s="16"/>
      <c r="AL1917" s="9">
        <f t="shared" si="414"/>
        <v>85480244.58</v>
      </c>
      <c r="AM1917" s="16"/>
      <c r="AN1917" s="16"/>
      <c r="AO1917" s="16"/>
      <c r="AP1917" s="16"/>
      <c r="AQ1917" s="12" t="e">
        <f>#REF!+#REF!+#REF!</f>
        <v>#REF!</v>
      </c>
      <c r="AR1917" s="12">
        <f t="shared" si="411"/>
        <v>-17897.09</v>
      </c>
      <c r="AS1917" s="12" t="e">
        <f>#REF!-AU1917+#REF!+#REF!</f>
        <v>#REF!</v>
      </c>
      <c r="AT1917" s="12" t="e">
        <f>AS1917-VLOOKUP(A1917,[1]选股结果!$A$2:$BJ$3005,48,FALSE)*0.08</f>
        <v>#REF!</v>
      </c>
      <c r="AU1917" s="12">
        <f t="shared" si="415"/>
        <v>1514744.42</v>
      </c>
      <c r="AV1917" s="12" t="e">
        <f>#REF!+S1917+H1917</f>
        <v>#REF!</v>
      </c>
      <c r="AW1917" s="12" t="e">
        <f t="shared" si="416"/>
        <v>#REF!</v>
      </c>
      <c r="AX1917" s="12" t="e">
        <f t="shared" si="417"/>
        <v>#REF!</v>
      </c>
      <c r="AY1917" s="12" t="e">
        <f t="shared" si="418"/>
        <v>#REF!</v>
      </c>
      <c r="AZ1917" s="12">
        <f t="shared" si="412"/>
        <v>-1515422400.66</v>
      </c>
      <c r="BA1917" s="12">
        <f t="shared" si="413"/>
        <v>21411194.1799996</v>
      </c>
      <c r="BB1917" s="12" t="e">
        <f t="shared" si="419"/>
        <v>#REF!</v>
      </c>
    </row>
    <row r="1918" spans="1:54">
      <c r="A1918" s="5" t="s">
        <v>3885</v>
      </c>
      <c r="B1918" s="5" t="s">
        <v>3886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420"/>
        <v>1443134602.22</v>
      </c>
      <c r="AF1918" s="9">
        <f t="shared" si="421"/>
        <v>1316726453.24</v>
      </c>
      <c r="AG1918" s="9">
        <f t="shared" si="422"/>
        <v>126167719.06</v>
      </c>
      <c r="AH1918" s="9">
        <f t="shared" si="423"/>
        <v>125764478.73</v>
      </c>
      <c r="AI1918" s="9">
        <f t="shared" si="424"/>
        <v>106353191.29</v>
      </c>
      <c r="AJ1918" s="12" t="e">
        <f>#REF!-A1918</f>
        <v>#REF!</v>
      </c>
      <c r="AK1918" s="16"/>
      <c r="AL1918" s="9">
        <f t="shared" si="414"/>
        <v>141290323.14</v>
      </c>
      <c r="AM1918" s="16"/>
      <c r="AN1918" s="16"/>
      <c r="AO1918" s="16"/>
      <c r="AP1918" s="16"/>
      <c r="AQ1918" s="12" t="e">
        <f>#REF!+#REF!+#REF!</f>
        <v>#REF!</v>
      </c>
      <c r="AR1918" s="12">
        <f t="shared" si="411"/>
        <v>-50244.11</v>
      </c>
      <c r="AS1918" s="12" t="e">
        <f>#REF!-AU1918+#REF!+#REF!</f>
        <v>#REF!</v>
      </c>
      <c r="AT1918" s="12" t="e">
        <f>AS1918-VLOOKUP(A1918,[1]选股结果!$A$2:$BJ$3005,48,FALSE)*0.08</f>
        <v>#REF!</v>
      </c>
      <c r="AU1918" s="12">
        <f t="shared" si="415"/>
        <v>19411287.44</v>
      </c>
      <c r="AV1918" s="12" t="e">
        <f>#REF!+S1918+H1918</f>
        <v>#REF!</v>
      </c>
      <c r="AW1918" s="12" t="e">
        <f t="shared" si="416"/>
        <v>#REF!</v>
      </c>
      <c r="AX1918" s="12" t="e">
        <f t="shared" si="417"/>
        <v>#REF!</v>
      </c>
      <c r="AY1918" s="12" t="e">
        <f t="shared" si="418"/>
        <v>#REF!</v>
      </c>
      <c r="AZ1918" s="12">
        <f t="shared" si="412"/>
        <v>-1449436849.06</v>
      </c>
      <c r="BA1918" s="12">
        <f t="shared" si="413"/>
        <v>126167719.06</v>
      </c>
      <c r="BB1918" s="12" t="e">
        <f t="shared" si="419"/>
        <v>#REF!</v>
      </c>
    </row>
    <row r="1919" spans="1:54">
      <c r="A1919" s="5" t="s">
        <v>3887</v>
      </c>
      <c r="B1919" s="5" t="s">
        <v>3888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420"/>
        <v>1442158179.76</v>
      </c>
      <c r="AF1919" s="9">
        <f t="shared" si="421"/>
        <v>1551348203.58</v>
      </c>
      <c r="AG1919" s="9">
        <f t="shared" si="422"/>
        <v>214297739.35</v>
      </c>
      <c r="AH1919" s="9">
        <f t="shared" si="423"/>
        <v>210746608.4</v>
      </c>
      <c r="AI1919" s="9">
        <f t="shared" si="424"/>
        <v>204880961.05</v>
      </c>
      <c r="AJ1919" s="12" t="e">
        <f>#REF!-A1919</f>
        <v>#REF!</v>
      </c>
      <c r="AK1919" s="16"/>
      <c r="AL1919" s="9">
        <f t="shared" si="414"/>
        <v>357796473.46</v>
      </c>
      <c r="AM1919" s="16"/>
      <c r="AN1919" s="16"/>
      <c r="AO1919" s="16"/>
      <c r="AP1919" s="16"/>
      <c r="AQ1919" s="12" t="e">
        <f>#REF!+#REF!+#REF!</f>
        <v>#REF!</v>
      </c>
      <c r="AR1919" s="12">
        <f t="shared" si="411"/>
        <v>-1626350.46</v>
      </c>
      <c r="AS1919" s="12" t="e">
        <f>#REF!-AU1919+#REF!+#REF!</f>
        <v>#REF!</v>
      </c>
      <c r="AT1919" s="12" t="e">
        <f>AS1919-VLOOKUP(A1919,[1]选股结果!$A$2:$BJ$3005,48,FALSE)*0.08</f>
        <v>#REF!</v>
      </c>
      <c r="AU1919" s="12">
        <f t="shared" si="415"/>
        <v>5865647.34999999</v>
      </c>
      <c r="AV1919" s="12" t="e">
        <f>#REF!+S1919+H1919</f>
        <v>#REF!</v>
      </c>
      <c r="AW1919" s="12" t="e">
        <f t="shared" si="416"/>
        <v>#REF!</v>
      </c>
      <c r="AX1919" s="12" t="e">
        <f t="shared" si="417"/>
        <v>#REF!</v>
      </c>
      <c r="AY1919" s="12" t="e">
        <f t="shared" si="418"/>
        <v>#REF!</v>
      </c>
      <c r="AZ1919" s="12">
        <f t="shared" si="412"/>
        <v>-1530792843.5</v>
      </c>
      <c r="BA1919" s="12">
        <f t="shared" si="413"/>
        <v>214297739.35</v>
      </c>
      <c r="BB1919" s="12" t="e">
        <f t="shared" si="419"/>
        <v>#REF!</v>
      </c>
    </row>
    <row r="1920" spans="1:54">
      <c r="A1920" s="5" t="s">
        <v>3889</v>
      </c>
      <c r="B1920" s="5" t="s">
        <v>3890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420"/>
        <v>1440587703.13</v>
      </c>
      <c r="AF1920" s="9">
        <f t="shared" si="421"/>
        <v>1426091273.25</v>
      </c>
      <c r="AG1920" s="9">
        <f t="shared" si="422"/>
        <v>14520507.1900001</v>
      </c>
      <c r="AH1920" s="9">
        <f t="shared" si="423"/>
        <v>14520507.1900001</v>
      </c>
      <c r="AI1920" s="9">
        <f t="shared" si="424"/>
        <v>14520507.1900001</v>
      </c>
      <c r="AJ1920" s="12" t="e">
        <f>#REF!-A1920</f>
        <v>#REF!</v>
      </c>
      <c r="AK1920" s="16"/>
      <c r="AL1920" s="9">
        <f t="shared" si="414"/>
        <v>15334220.55</v>
      </c>
      <c r="AM1920" s="16"/>
      <c r="AN1920" s="16"/>
      <c r="AO1920" s="16"/>
      <c r="AP1920" s="16"/>
      <c r="AQ1920" s="12" t="e">
        <f>#REF!+#REF!+#REF!</f>
        <v>#REF!</v>
      </c>
      <c r="AR1920" s="12">
        <f t="shared" si="411"/>
        <v>0</v>
      </c>
      <c r="AS1920" s="12" t="e">
        <f>#REF!-AU1920+#REF!+#REF!</f>
        <v>#REF!</v>
      </c>
      <c r="AT1920" s="12" t="e">
        <f>AS1920-VLOOKUP(A1920,[1]选股结果!$A$2:$BJ$3005,48,FALSE)*0.08</f>
        <v>#REF!</v>
      </c>
      <c r="AU1920" s="12">
        <f t="shared" si="415"/>
        <v>0</v>
      </c>
      <c r="AV1920" s="12" t="e">
        <f>#REF!+S1920+H1920</f>
        <v>#REF!</v>
      </c>
      <c r="AW1920" s="12" t="e">
        <f t="shared" si="416"/>
        <v>#REF!</v>
      </c>
      <c r="AX1920" s="12" t="e">
        <f t="shared" si="417"/>
        <v>#REF!</v>
      </c>
      <c r="AY1920" s="12" t="e">
        <f t="shared" si="418"/>
        <v>#REF!</v>
      </c>
      <c r="AZ1920" s="12">
        <f t="shared" si="412"/>
        <v>-1440220963.78</v>
      </c>
      <c r="BA1920" s="12">
        <f t="shared" si="413"/>
        <v>14520507.1900001</v>
      </c>
      <c r="BB1920" s="12" t="e">
        <f t="shared" si="419"/>
        <v>#REF!</v>
      </c>
    </row>
    <row r="1921" spans="1:54">
      <c r="A1921" s="5" t="s">
        <v>3891</v>
      </c>
      <c r="B1921" s="5" t="s">
        <v>3892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420"/>
        <v>1439923392.32</v>
      </c>
      <c r="AF1921" s="9">
        <f t="shared" si="421"/>
        <v>1299271503.17</v>
      </c>
      <c r="AG1921" s="9">
        <f t="shared" si="422"/>
        <v>152265764.85</v>
      </c>
      <c r="AH1921" s="9">
        <f t="shared" si="423"/>
        <v>140853493.74</v>
      </c>
      <c r="AI1921" s="9">
        <f t="shared" si="424"/>
        <v>180384866.72</v>
      </c>
      <c r="AJ1921" s="12" t="e">
        <f>#REF!-A1921</f>
        <v>#REF!</v>
      </c>
      <c r="AK1921" s="16"/>
      <c r="AL1921" s="9">
        <f t="shared" si="414"/>
        <v>300664036.34</v>
      </c>
      <c r="AM1921" s="16"/>
      <c r="AN1921" s="16"/>
      <c r="AO1921" s="16"/>
      <c r="AP1921" s="16"/>
      <c r="AQ1921" s="12" t="e">
        <f>#REF!+#REF!+#REF!</f>
        <v>#REF!</v>
      </c>
      <c r="AR1921" s="12">
        <f t="shared" si="411"/>
        <v>-1248578.3</v>
      </c>
      <c r="AS1921" s="12" t="e">
        <f>#REF!-AU1921+#REF!+#REF!</f>
        <v>#REF!</v>
      </c>
      <c r="AT1921" s="12" t="e">
        <f>AS1921-VLOOKUP(A1921,[1]选股结果!$A$2:$BJ$3005,48,FALSE)*0.08</f>
        <v>#REF!</v>
      </c>
      <c r="AU1921" s="12">
        <f t="shared" si="415"/>
        <v>-39531372.98</v>
      </c>
      <c r="AV1921" s="12" t="e">
        <f>#REF!+S1921+H1921</f>
        <v>#REF!</v>
      </c>
      <c r="AW1921" s="12" t="e">
        <f t="shared" si="416"/>
        <v>#REF!</v>
      </c>
      <c r="AX1921" s="12" t="e">
        <f t="shared" si="417"/>
        <v>#REF!</v>
      </c>
      <c r="AY1921" s="12" t="e">
        <f t="shared" si="418"/>
        <v>#REF!</v>
      </c>
      <c r="AZ1921" s="12">
        <f t="shared" si="412"/>
        <v>-1419527850.21</v>
      </c>
      <c r="BA1921" s="12">
        <f t="shared" si="413"/>
        <v>152265764.85</v>
      </c>
      <c r="BB1921" s="12" t="e">
        <f t="shared" si="419"/>
        <v>#REF!</v>
      </c>
    </row>
    <row r="1922" spans="1:54">
      <c r="A1922" s="5" t="s">
        <v>3893</v>
      </c>
      <c r="B1922" s="5" t="s">
        <v>3894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420"/>
        <v>1438912677.15</v>
      </c>
      <c r="AF1922" s="9">
        <f t="shared" si="421"/>
        <v>1311425481.47</v>
      </c>
      <c r="AG1922" s="9">
        <f t="shared" si="422"/>
        <v>127885360.09</v>
      </c>
      <c r="AH1922" s="9">
        <f t="shared" si="423"/>
        <v>149362762.43</v>
      </c>
      <c r="AI1922" s="9">
        <f t="shared" si="424"/>
        <v>138987259.01</v>
      </c>
      <c r="AJ1922" s="12" t="e">
        <f>#REF!-A1922</f>
        <v>#REF!</v>
      </c>
      <c r="AK1922" s="16"/>
      <c r="AL1922" s="9">
        <f t="shared" si="414"/>
        <v>239506227.31</v>
      </c>
      <c r="AM1922" s="16"/>
      <c r="AN1922" s="16"/>
      <c r="AO1922" s="16"/>
      <c r="AP1922" s="16"/>
      <c r="AQ1922" s="12" t="e">
        <f>#REF!+#REF!+#REF!</f>
        <v>#REF!</v>
      </c>
      <c r="AR1922" s="12">
        <f t="shared" ref="AR1922:AR1985" si="425">AA1922-AB1922</f>
        <v>-21524791.46</v>
      </c>
      <c r="AS1922" s="12" t="e">
        <f>#REF!-AU1922+#REF!+#REF!</f>
        <v>#REF!</v>
      </c>
      <c r="AT1922" s="12" t="e">
        <f>AS1922-VLOOKUP(A1922,[1]选股结果!$A$2:$BJ$3005,48,FALSE)*0.08</f>
        <v>#REF!</v>
      </c>
      <c r="AU1922" s="12">
        <f t="shared" si="415"/>
        <v>10375503.42</v>
      </c>
      <c r="AV1922" s="12" t="e">
        <f>#REF!+S1922+H1922</f>
        <v>#REF!</v>
      </c>
      <c r="AW1922" s="12" t="e">
        <f t="shared" si="416"/>
        <v>#REF!</v>
      </c>
      <c r="AX1922" s="12" t="e">
        <f t="shared" si="417"/>
        <v>#REF!</v>
      </c>
      <c r="AY1922" s="12" t="e">
        <f t="shared" si="418"/>
        <v>#REF!</v>
      </c>
      <c r="AZ1922" s="12">
        <f t="shared" ref="AZ1922:AZ1985" si="426">O1922-S1922-AA1922-AB1922-AC1922-AD1922+AK1922-AE1922</f>
        <v>-1504541911.17</v>
      </c>
      <c r="BA1922" s="12">
        <f t="shared" ref="BA1922:BA1985" si="427">AG1922</f>
        <v>127885360.09</v>
      </c>
      <c r="BB1922" s="12" t="e">
        <f t="shared" si="419"/>
        <v>#REF!</v>
      </c>
    </row>
    <row r="1923" spans="1:54">
      <c r="A1923" s="5" t="s">
        <v>3895</v>
      </c>
      <c r="B1923" s="5" t="s">
        <v>3896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420"/>
        <v>1438451938.13</v>
      </c>
      <c r="AF1923" s="9">
        <f t="shared" si="421"/>
        <v>916358139.62</v>
      </c>
      <c r="AG1923" s="9">
        <f t="shared" si="422"/>
        <v>529394614.33</v>
      </c>
      <c r="AH1923" s="9">
        <f t="shared" si="423"/>
        <v>528445148.97</v>
      </c>
      <c r="AI1923" s="9">
        <f t="shared" si="424"/>
        <v>441613317.69</v>
      </c>
      <c r="AJ1923" s="12" t="e">
        <f>#REF!-A1923</f>
        <v>#REF!</v>
      </c>
      <c r="AK1923" s="16"/>
      <c r="AL1923" s="9">
        <f t="shared" ref="AL1923:AL1986" si="428">O1923+P1923+Q1923+Y1923-AB1923+AC1923</f>
        <v>132326478.54</v>
      </c>
      <c r="AM1923" s="16"/>
      <c r="AN1923" s="16"/>
      <c r="AO1923" s="16"/>
      <c r="AP1923" s="16"/>
      <c r="AQ1923" s="12" t="e">
        <f>#REF!+#REF!+#REF!</f>
        <v>#REF!</v>
      </c>
      <c r="AR1923" s="12">
        <f t="shared" si="425"/>
        <v>-90134</v>
      </c>
      <c r="AS1923" s="12" t="e">
        <f>#REF!-AU1923+#REF!+#REF!</f>
        <v>#REF!</v>
      </c>
      <c r="AT1923" s="12" t="e">
        <f>AS1923-VLOOKUP(A1923,[1]选股结果!$A$2:$BJ$3005,48,FALSE)*0.08</f>
        <v>#REF!</v>
      </c>
      <c r="AU1923" s="12">
        <f t="shared" ref="AU1923:AU1986" si="429">AH1923-AI1923</f>
        <v>86831831.28</v>
      </c>
      <c r="AV1923" s="12" t="e">
        <f>#REF!+S1923+H1923</f>
        <v>#REF!</v>
      </c>
      <c r="AW1923" s="12" t="e">
        <f t="shared" ref="AW1923:AW1986" si="430">AV1923-AU1923</f>
        <v>#REF!</v>
      </c>
      <c r="AX1923" s="12" t="e">
        <f t="shared" ref="AX1923:AX1986" si="431">AV1923-H1923</f>
        <v>#REF!</v>
      </c>
      <c r="AY1923" s="12" t="e">
        <f t="shared" ref="AY1923:AY1986" si="432">AV1923-H1923-AU1923</f>
        <v>#REF!</v>
      </c>
      <c r="AZ1923" s="12">
        <f t="shared" si="426"/>
        <v>-1522817469.54</v>
      </c>
      <c r="BA1923" s="12">
        <f t="shared" si="427"/>
        <v>529394614.33</v>
      </c>
      <c r="BB1923" s="12" t="e">
        <f t="shared" ref="BB1923:BB1986" si="433">AF1923-AG1923+AH1923+AI1923-AJ1923+AL1923+AM1923-AO1923+AN1923</f>
        <v>#REF!</v>
      </c>
    </row>
    <row r="1924" spans="1:54">
      <c r="A1924" s="5" t="s">
        <v>3897</v>
      </c>
      <c r="B1924" s="5" t="s">
        <v>3898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420"/>
        <v>1438391112.31</v>
      </c>
      <c r="AF1924" s="9">
        <f t="shared" si="421"/>
        <v>1207799434.49</v>
      </c>
      <c r="AG1924" s="9">
        <f t="shared" si="422"/>
        <v>276648993.89</v>
      </c>
      <c r="AH1924" s="9">
        <f t="shared" si="423"/>
        <v>274357854.13</v>
      </c>
      <c r="AI1924" s="9">
        <f t="shared" si="424"/>
        <v>262043324.21</v>
      </c>
      <c r="AJ1924" s="12" t="e">
        <f>#REF!-A1924</f>
        <v>#REF!</v>
      </c>
      <c r="AK1924" s="16"/>
      <c r="AL1924" s="9">
        <f t="shared" si="428"/>
        <v>94870722.17</v>
      </c>
      <c r="AM1924" s="16"/>
      <c r="AN1924" s="16"/>
      <c r="AO1924" s="16"/>
      <c r="AP1924" s="16"/>
      <c r="AQ1924" s="12" t="e">
        <f>#REF!+#REF!+#REF!</f>
        <v>#REF!</v>
      </c>
      <c r="AR1924" s="12">
        <f t="shared" si="425"/>
        <v>-5607200.98</v>
      </c>
      <c r="AS1924" s="12" t="e">
        <f>#REF!-AU1924+#REF!+#REF!</f>
        <v>#REF!</v>
      </c>
      <c r="AT1924" s="12" t="e">
        <f>AS1924-VLOOKUP(A1924,[1]选股结果!$A$2:$BJ$3005,48,FALSE)*0.08</f>
        <v>#REF!</v>
      </c>
      <c r="AU1924" s="12">
        <f t="shared" si="429"/>
        <v>12314529.92</v>
      </c>
      <c r="AV1924" s="12" t="e">
        <f>#REF!+S1924+H1924</f>
        <v>#REF!</v>
      </c>
      <c r="AW1924" s="12" t="e">
        <f t="shared" si="430"/>
        <v>#REF!</v>
      </c>
      <c r="AX1924" s="12" t="e">
        <f t="shared" si="431"/>
        <v>#REF!</v>
      </c>
      <c r="AY1924" s="12" t="e">
        <f t="shared" si="432"/>
        <v>#REF!</v>
      </c>
      <c r="AZ1924" s="12">
        <f t="shared" si="426"/>
        <v>-1455241551.46</v>
      </c>
      <c r="BA1924" s="12">
        <f t="shared" si="427"/>
        <v>276648993.89</v>
      </c>
      <c r="BB1924" s="12" t="e">
        <f t="shared" si="433"/>
        <v>#REF!</v>
      </c>
    </row>
    <row r="1925" spans="1:54">
      <c r="A1925" s="5" t="s">
        <v>3899</v>
      </c>
      <c r="B1925" s="5" t="s">
        <v>3900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420"/>
        <v>1433556206</v>
      </c>
      <c r="AF1925" s="9">
        <f t="shared" si="421"/>
        <v>1395674959</v>
      </c>
      <c r="AG1925" s="9">
        <f t="shared" si="422"/>
        <v>27767335</v>
      </c>
      <c r="AH1925" s="9">
        <f t="shared" si="423"/>
        <v>28315341</v>
      </c>
      <c r="AI1925" s="9">
        <f t="shared" si="424"/>
        <v>10667564</v>
      </c>
      <c r="AJ1925" s="12" t="e">
        <f>#REF!-A1925</f>
        <v>#REF!</v>
      </c>
      <c r="AK1925" s="16"/>
      <c r="AL1925" s="9">
        <f t="shared" si="428"/>
        <v>759879358</v>
      </c>
      <c r="AM1925" s="16"/>
      <c r="AN1925" s="16"/>
      <c r="AO1925" s="16"/>
      <c r="AP1925" s="16"/>
      <c r="AQ1925" s="12" t="e">
        <f>#REF!+#REF!+#REF!</f>
        <v>#REF!</v>
      </c>
      <c r="AR1925" s="12">
        <f t="shared" si="425"/>
        <v>-1756397</v>
      </c>
      <c r="AS1925" s="12" t="e">
        <f>#REF!-AU1925+#REF!+#REF!</f>
        <v>#REF!</v>
      </c>
      <c r="AT1925" s="12" t="e">
        <f>AS1925-VLOOKUP(A1925,[1]选股结果!$A$2:$BJ$3005,48,FALSE)*0.08</f>
        <v>#REF!</v>
      </c>
      <c r="AU1925" s="12">
        <f t="shared" si="429"/>
        <v>17647777</v>
      </c>
      <c r="AV1925" s="12" t="e">
        <f>#REF!+S1925+H1925</f>
        <v>#REF!</v>
      </c>
      <c r="AW1925" s="12" t="e">
        <f t="shared" si="430"/>
        <v>#REF!</v>
      </c>
      <c r="AX1925" s="12" t="e">
        <f t="shared" si="431"/>
        <v>#REF!</v>
      </c>
      <c r="AY1925" s="12" t="e">
        <f t="shared" si="432"/>
        <v>#REF!</v>
      </c>
      <c r="AZ1925" s="12">
        <f t="shared" si="426"/>
        <v>-1442594952</v>
      </c>
      <c r="BA1925" s="12">
        <f t="shared" si="427"/>
        <v>27767335</v>
      </c>
      <c r="BB1925" s="12" t="e">
        <f t="shared" si="433"/>
        <v>#REF!</v>
      </c>
    </row>
    <row r="1926" spans="1:54">
      <c r="A1926" s="5" t="s">
        <v>3901</v>
      </c>
      <c r="B1926" s="5" t="s">
        <v>3902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420"/>
        <v>1433164640.16</v>
      </c>
      <c r="AF1926" s="9">
        <f t="shared" si="421"/>
        <v>1308017147.96</v>
      </c>
      <c r="AG1926" s="9">
        <f t="shared" si="422"/>
        <v>109738313.81</v>
      </c>
      <c r="AH1926" s="9">
        <f t="shared" si="423"/>
        <v>112212670.36</v>
      </c>
      <c r="AI1926" s="9">
        <f t="shared" si="424"/>
        <v>74319128.35</v>
      </c>
      <c r="AJ1926" s="12" t="e">
        <f>#REF!-A1926</f>
        <v>#REF!</v>
      </c>
      <c r="AK1926" s="16"/>
      <c r="AL1926" s="9">
        <f t="shared" si="428"/>
        <v>71726888.68</v>
      </c>
      <c r="AM1926" s="16"/>
      <c r="AN1926" s="16"/>
      <c r="AO1926" s="16"/>
      <c r="AP1926" s="16"/>
      <c r="AQ1926" s="12" t="e">
        <f>#REF!+#REF!+#REF!</f>
        <v>#REF!</v>
      </c>
      <c r="AR1926" s="12">
        <f t="shared" si="425"/>
        <v>-2803038.22</v>
      </c>
      <c r="AS1926" s="12" t="e">
        <f>#REF!-AU1926+#REF!+#REF!</f>
        <v>#REF!</v>
      </c>
      <c r="AT1926" s="12" t="e">
        <f>AS1926-VLOOKUP(A1926,[1]选股结果!$A$2:$BJ$3005,48,FALSE)*0.08</f>
        <v>#REF!</v>
      </c>
      <c r="AU1926" s="12">
        <f t="shared" si="429"/>
        <v>37893542.01</v>
      </c>
      <c r="AV1926" s="12" t="e">
        <f>#REF!+S1926+H1926</f>
        <v>#REF!</v>
      </c>
      <c r="AW1926" s="12" t="e">
        <f t="shared" si="430"/>
        <v>#REF!</v>
      </c>
      <c r="AX1926" s="12" t="e">
        <f t="shared" si="431"/>
        <v>#REF!</v>
      </c>
      <c r="AY1926" s="12" t="e">
        <f t="shared" si="432"/>
        <v>#REF!</v>
      </c>
      <c r="AZ1926" s="12">
        <f t="shared" si="426"/>
        <v>-1484757897.38</v>
      </c>
      <c r="BA1926" s="12">
        <f t="shared" si="427"/>
        <v>109738313.81</v>
      </c>
      <c r="BB1926" s="12" t="e">
        <f t="shared" si="433"/>
        <v>#REF!</v>
      </c>
    </row>
    <row r="1927" spans="1:54">
      <c r="A1927" s="5" t="s">
        <v>3903</v>
      </c>
      <c r="B1927" s="5" t="s">
        <v>3904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420"/>
        <v>1429568466.93</v>
      </c>
      <c r="AF1927" s="9">
        <f t="shared" si="421"/>
        <v>1344397026.51</v>
      </c>
      <c r="AG1927" s="9">
        <f t="shared" si="422"/>
        <v>69288454.3599996</v>
      </c>
      <c r="AH1927" s="9">
        <f t="shared" si="423"/>
        <v>73233603.6999996</v>
      </c>
      <c r="AI1927" s="9">
        <f t="shared" si="424"/>
        <v>59442817.3799996</v>
      </c>
      <c r="AJ1927" s="12" t="e">
        <f>#REF!-A1927</f>
        <v>#REF!</v>
      </c>
      <c r="AK1927" s="16"/>
      <c r="AL1927" s="9">
        <f t="shared" si="428"/>
        <v>162056691.1</v>
      </c>
      <c r="AM1927" s="16"/>
      <c r="AN1927" s="16"/>
      <c r="AO1927" s="16"/>
      <c r="AP1927" s="16"/>
      <c r="AQ1927" s="12" t="e">
        <f>#REF!+#REF!+#REF!</f>
        <v>#REF!</v>
      </c>
      <c r="AR1927" s="12">
        <f t="shared" si="425"/>
        <v>-4520809.38</v>
      </c>
      <c r="AS1927" s="12" t="e">
        <f>#REF!-AU1927+#REF!+#REF!</f>
        <v>#REF!</v>
      </c>
      <c r="AT1927" s="12" t="e">
        <f>AS1927-VLOOKUP(A1927,[1]选股结果!$A$2:$BJ$3005,48,FALSE)*0.08</f>
        <v>#REF!</v>
      </c>
      <c r="AU1927" s="12">
        <f t="shared" si="429"/>
        <v>13790786.32</v>
      </c>
      <c r="AV1927" s="12" t="e">
        <f>#REF!+S1927+H1927</f>
        <v>#REF!</v>
      </c>
      <c r="AW1927" s="12" t="e">
        <f t="shared" si="430"/>
        <v>#REF!</v>
      </c>
      <c r="AX1927" s="12" t="e">
        <f t="shared" si="431"/>
        <v>#REF!</v>
      </c>
      <c r="AY1927" s="12" t="e">
        <f t="shared" si="432"/>
        <v>#REF!</v>
      </c>
      <c r="AZ1927" s="12">
        <f t="shared" si="426"/>
        <v>-1508538995.73</v>
      </c>
      <c r="BA1927" s="12">
        <f t="shared" si="427"/>
        <v>69288454.3599996</v>
      </c>
      <c r="BB1927" s="12" t="e">
        <f t="shared" si="433"/>
        <v>#REF!</v>
      </c>
    </row>
    <row r="1928" spans="1:54">
      <c r="A1928" s="5" t="s">
        <v>3905</v>
      </c>
      <c r="B1928" s="5" t="s">
        <v>3906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420"/>
        <v>1427778604.41</v>
      </c>
      <c r="AF1928" s="9">
        <f t="shared" si="421"/>
        <v>1304953208.89</v>
      </c>
      <c r="AG1928" s="9">
        <f t="shared" si="422"/>
        <v>114915595.85</v>
      </c>
      <c r="AH1928" s="9">
        <f t="shared" si="423"/>
        <v>115062752.79</v>
      </c>
      <c r="AI1928" s="9">
        <f t="shared" si="424"/>
        <v>95191471.99</v>
      </c>
      <c r="AJ1928" s="12" t="e">
        <f>#REF!-A1928</f>
        <v>#REF!</v>
      </c>
      <c r="AK1928" s="16"/>
      <c r="AL1928" s="9">
        <f t="shared" si="428"/>
        <v>140396551.63</v>
      </c>
      <c r="AM1928" s="16"/>
      <c r="AN1928" s="16"/>
      <c r="AO1928" s="16"/>
      <c r="AP1928" s="16"/>
      <c r="AQ1928" s="12" t="e">
        <f>#REF!+#REF!+#REF!</f>
        <v>#REF!</v>
      </c>
      <c r="AR1928" s="12">
        <f t="shared" si="425"/>
        <v>-151866.69</v>
      </c>
      <c r="AS1928" s="12" t="e">
        <f>#REF!-AU1928+#REF!+#REF!</f>
        <v>#REF!</v>
      </c>
      <c r="AT1928" s="12" t="e">
        <f>AS1928-VLOOKUP(A1928,[1]选股结果!$A$2:$BJ$3005,48,FALSE)*0.08</f>
        <v>#REF!</v>
      </c>
      <c r="AU1928" s="12">
        <f t="shared" si="429"/>
        <v>19871280.8</v>
      </c>
      <c r="AV1928" s="12" t="e">
        <f>#REF!+S1928+H1928</f>
        <v>#REF!</v>
      </c>
      <c r="AW1928" s="12" t="e">
        <f t="shared" si="430"/>
        <v>#REF!</v>
      </c>
      <c r="AX1928" s="12" t="e">
        <f t="shared" si="431"/>
        <v>#REF!</v>
      </c>
      <c r="AY1928" s="12" t="e">
        <f t="shared" si="432"/>
        <v>#REF!</v>
      </c>
      <c r="AZ1928" s="12">
        <f t="shared" si="426"/>
        <v>-1448804218.51</v>
      </c>
      <c r="BA1928" s="12">
        <f t="shared" si="427"/>
        <v>114915595.85</v>
      </c>
      <c r="BB1928" s="12" t="e">
        <f t="shared" si="433"/>
        <v>#REF!</v>
      </c>
    </row>
    <row r="1929" spans="1:54">
      <c r="A1929" s="5" t="s">
        <v>3907</v>
      </c>
      <c r="B1929" s="5" t="s">
        <v>3908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420"/>
        <v>1425242276.92</v>
      </c>
      <c r="AF1929" s="9">
        <f t="shared" si="421"/>
        <v>1138306558.29</v>
      </c>
      <c r="AG1929" s="9">
        <f t="shared" si="422"/>
        <v>305891125.56</v>
      </c>
      <c r="AH1929" s="9">
        <f t="shared" si="423"/>
        <v>314548136.86</v>
      </c>
      <c r="AI1929" s="9">
        <f t="shared" si="424"/>
        <v>236353139.38</v>
      </c>
      <c r="AJ1929" s="12" t="e">
        <f>#REF!-A1929</f>
        <v>#REF!</v>
      </c>
      <c r="AK1929" s="16"/>
      <c r="AL1929" s="9">
        <f t="shared" si="428"/>
        <v>124938007.36</v>
      </c>
      <c r="AM1929" s="16"/>
      <c r="AN1929" s="16"/>
      <c r="AO1929" s="16"/>
      <c r="AP1929" s="16"/>
      <c r="AQ1929" s="12" t="e">
        <f>#REF!+#REF!+#REF!</f>
        <v>#REF!</v>
      </c>
      <c r="AR1929" s="12">
        <f t="shared" si="425"/>
        <v>-9165725.46</v>
      </c>
      <c r="AS1929" s="12" t="e">
        <f>#REF!-AU1929+#REF!+#REF!</f>
        <v>#REF!</v>
      </c>
      <c r="AT1929" s="12" t="e">
        <f>AS1929-VLOOKUP(A1929,[1]选股结果!$A$2:$BJ$3005,48,FALSE)*0.08</f>
        <v>#REF!</v>
      </c>
      <c r="AU1929" s="12">
        <f t="shared" si="429"/>
        <v>78194997.48</v>
      </c>
      <c r="AV1929" s="12" t="e">
        <f>#REF!+S1929+H1929</f>
        <v>#REF!</v>
      </c>
      <c r="AW1929" s="12" t="e">
        <f t="shared" si="430"/>
        <v>#REF!</v>
      </c>
      <c r="AX1929" s="12" t="e">
        <f t="shared" si="431"/>
        <v>#REF!</v>
      </c>
      <c r="AY1929" s="12" t="e">
        <f t="shared" si="432"/>
        <v>#REF!</v>
      </c>
      <c r="AZ1929" s="12">
        <f t="shared" si="426"/>
        <v>-1466766504.86</v>
      </c>
      <c r="BA1929" s="12">
        <f t="shared" si="427"/>
        <v>305891125.56</v>
      </c>
      <c r="BB1929" s="12" t="e">
        <f t="shared" si="433"/>
        <v>#REF!</v>
      </c>
    </row>
    <row r="1930" spans="1:54">
      <c r="A1930" s="5" t="s">
        <v>3909</v>
      </c>
      <c r="B1930" s="5" t="s">
        <v>3910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420"/>
        <v>1424301125.06</v>
      </c>
      <c r="AF1930" s="9">
        <f t="shared" si="421"/>
        <v>1278392481.77</v>
      </c>
      <c r="AG1930" s="9">
        <f t="shared" si="422"/>
        <v>131661369.99</v>
      </c>
      <c r="AH1930" s="9">
        <f t="shared" si="423"/>
        <v>131814578.5</v>
      </c>
      <c r="AI1930" s="9">
        <f t="shared" si="424"/>
        <v>116036210.83</v>
      </c>
      <c r="AJ1930" s="12" t="e">
        <f>#REF!-A1930</f>
        <v>#REF!</v>
      </c>
      <c r="AK1930" s="16"/>
      <c r="AL1930" s="9">
        <f t="shared" si="428"/>
        <v>144479833.48</v>
      </c>
      <c r="AM1930" s="16"/>
      <c r="AN1930" s="16"/>
      <c r="AO1930" s="16"/>
      <c r="AP1930" s="16"/>
      <c r="AQ1930" s="12" t="e">
        <f>#REF!+#REF!+#REF!</f>
        <v>#REF!</v>
      </c>
      <c r="AR1930" s="12">
        <f t="shared" si="425"/>
        <v>-570086.06</v>
      </c>
      <c r="AS1930" s="12" t="e">
        <f>#REF!-AU1930+#REF!+#REF!</f>
        <v>#REF!</v>
      </c>
      <c r="AT1930" s="12" t="e">
        <f>AS1930-VLOOKUP(A1930,[1]选股结果!$A$2:$BJ$3005,48,FALSE)*0.08</f>
        <v>#REF!</v>
      </c>
      <c r="AU1930" s="12">
        <f t="shared" si="429"/>
        <v>15778367.67</v>
      </c>
      <c r="AV1930" s="12" t="e">
        <f>#REF!+S1930+H1930</f>
        <v>#REF!</v>
      </c>
      <c r="AW1930" s="12" t="e">
        <f t="shared" si="430"/>
        <v>#REF!</v>
      </c>
      <c r="AX1930" s="12" t="e">
        <f t="shared" si="431"/>
        <v>#REF!</v>
      </c>
      <c r="AY1930" s="12" t="e">
        <f t="shared" si="432"/>
        <v>#REF!</v>
      </c>
      <c r="AZ1930" s="12">
        <f t="shared" si="426"/>
        <v>-1468140968.15</v>
      </c>
      <c r="BA1930" s="12">
        <f t="shared" si="427"/>
        <v>131661369.99</v>
      </c>
      <c r="BB1930" s="12" t="e">
        <f t="shared" si="433"/>
        <v>#REF!</v>
      </c>
    </row>
    <row r="1931" spans="1:54">
      <c r="A1931" s="5" t="s">
        <v>3911</v>
      </c>
      <c r="B1931" s="5" t="s">
        <v>3912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434">C1931</f>
        <v>1421422133.97</v>
      </c>
      <c r="AF1931" s="9">
        <f t="shared" ref="AF1931:AF1994" si="435">(G1931+O1931+P1931+Q1931+R1931)+S1931</f>
        <v>1431480228.87</v>
      </c>
      <c r="AG1931" s="9">
        <f t="shared" ref="AG1931:AG1994" si="436">AE1931-AF1931+T1931+V1931+W1931-X1931-Y1931+Z1931+AA1931</f>
        <v>-3097931.89000033</v>
      </c>
      <c r="AH1931" s="9">
        <f t="shared" ref="AH1931:AH1994" si="437">AG1931+AB1931-AC1931</f>
        <v>-3519975.72000033</v>
      </c>
      <c r="AI1931" s="9">
        <f t="shared" ref="AI1931:AI1994" si="438">AH1931-AD1931</f>
        <v>-8981454.45000033</v>
      </c>
      <c r="AJ1931" s="12" t="e">
        <f>#REF!-A1931</f>
        <v>#REF!</v>
      </c>
      <c r="AK1931" s="16"/>
      <c r="AL1931" s="9">
        <f t="shared" si="428"/>
        <v>165999925.15</v>
      </c>
      <c r="AM1931" s="16"/>
      <c r="AN1931" s="16"/>
      <c r="AO1931" s="16"/>
      <c r="AP1931" s="16"/>
      <c r="AQ1931" s="12" t="e">
        <f>#REF!+#REF!+#REF!</f>
        <v>#REF!</v>
      </c>
      <c r="AR1931" s="12">
        <f t="shared" si="425"/>
        <v>-63713.94</v>
      </c>
      <c r="AS1931" s="12" t="e">
        <f>#REF!-AU1931+#REF!+#REF!</f>
        <v>#REF!</v>
      </c>
      <c r="AT1931" s="12" t="e">
        <f>AS1931-VLOOKUP(A1931,[1]选股结果!$A$2:$BJ$3005,48,FALSE)*0.08</f>
        <v>#REF!</v>
      </c>
      <c r="AU1931" s="12">
        <f t="shared" si="429"/>
        <v>5461478.73</v>
      </c>
      <c r="AV1931" s="12" t="e">
        <f>#REF!+S1931+H1931</f>
        <v>#REF!</v>
      </c>
      <c r="AW1931" s="12" t="e">
        <f t="shared" si="430"/>
        <v>#REF!</v>
      </c>
      <c r="AX1931" s="12" t="e">
        <f t="shared" si="431"/>
        <v>#REF!</v>
      </c>
      <c r="AY1931" s="12" t="e">
        <f t="shared" si="432"/>
        <v>#REF!</v>
      </c>
      <c r="AZ1931" s="12">
        <f t="shared" si="426"/>
        <v>-1444117774.74</v>
      </c>
      <c r="BA1931" s="12">
        <f t="shared" si="427"/>
        <v>-3097931.89000033</v>
      </c>
      <c r="BB1931" s="12" t="e">
        <f t="shared" si="433"/>
        <v>#REF!</v>
      </c>
    </row>
    <row r="1932" spans="1:54">
      <c r="A1932" s="5" t="s">
        <v>3913</v>
      </c>
      <c r="B1932" s="5" t="s">
        <v>3914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434"/>
        <v>1420157589.36</v>
      </c>
      <c r="AF1932" s="9">
        <f t="shared" si="435"/>
        <v>1295591773.91</v>
      </c>
      <c r="AG1932" s="9">
        <f t="shared" si="436"/>
        <v>134034646.7</v>
      </c>
      <c r="AH1932" s="9">
        <f t="shared" si="437"/>
        <v>132091394.07</v>
      </c>
      <c r="AI1932" s="9">
        <f t="shared" si="438"/>
        <v>113630600.99</v>
      </c>
      <c r="AJ1932" s="12" t="e">
        <f>#REF!-A1932</f>
        <v>#REF!</v>
      </c>
      <c r="AK1932" s="16"/>
      <c r="AL1932" s="9">
        <f t="shared" si="428"/>
        <v>99631757.04</v>
      </c>
      <c r="AM1932" s="16"/>
      <c r="AN1932" s="16"/>
      <c r="AO1932" s="16"/>
      <c r="AP1932" s="16"/>
      <c r="AQ1932" s="12" t="e">
        <f>#REF!+#REF!+#REF!</f>
        <v>#REF!</v>
      </c>
      <c r="AR1932" s="12">
        <f t="shared" si="425"/>
        <v>-850393.24</v>
      </c>
      <c r="AS1932" s="12" t="e">
        <f>#REF!-AU1932+#REF!+#REF!</f>
        <v>#REF!</v>
      </c>
      <c r="AT1932" s="12" t="e">
        <f>AS1932-VLOOKUP(A1932,[1]选股结果!$A$2:$BJ$3005,48,FALSE)*0.08</f>
        <v>#REF!</v>
      </c>
      <c r="AU1932" s="12">
        <f t="shared" si="429"/>
        <v>18460793.08</v>
      </c>
      <c r="AV1932" s="12" t="e">
        <f>#REF!+S1932+H1932</f>
        <v>#REF!</v>
      </c>
      <c r="AW1932" s="12" t="e">
        <f t="shared" si="430"/>
        <v>#REF!</v>
      </c>
      <c r="AX1932" s="12" t="e">
        <f t="shared" si="431"/>
        <v>#REF!</v>
      </c>
      <c r="AY1932" s="12" t="e">
        <f t="shared" si="432"/>
        <v>#REF!</v>
      </c>
      <c r="AZ1932" s="12">
        <f t="shared" si="426"/>
        <v>-1441716209.78</v>
      </c>
      <c r="BA1932" s="12">
        <f t="shared" si="427"/>
        <v>134034646.7</v>
      </c>
      <c r="BB1932" s="12" t="e">
        <f t="shared" si="433"/>
        <v>#REF!</v>
      </c>
    </row>
    <row r="1933" spans="1:54">
      <c r="A1933" s="5" t="s">
        <v>3915</v>
      </c>
      <c r="B1933" s="5" t="s">
        <v>3916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434"/>
        <v>1418152008.22</v>
      </c>
      <c r="AF1933" s="9">
        <f t="shared" si="435"/>
        <v>1457619906.94</v>
      </c>
      <c r="AG1933" s="9">
        <f t="shared" si="436"/>
        <v>-36402961.9599998</v>
      </c>
      <c r="AH1933" s="9">
        <f t="shared" si="437"/>
        <v>-30879457.7599998</v>
      </c>
      <c r="AI1933" s="9">
        <f t="shared" si="438"/>
        <v>-33092268.4699998</v>
      </c>
      <c r="AJ1933" s="12" t="e">
        <f>#REF!-A1933</f>
        <v>#REF!</v>
      </c>
      <c r="AK1933" s="16"/>
      <c r="AL1933" s="9">
        <f t="shared" si="428"/>
        <v>124586082.55</v>
      </c>
      <c r="AM1933" s="16"/>
      <c r="AN1933" s="16"/>
      <c r="AO1933" s="16"/>
      <c r="AP1933" s="16"/>
      <c r="AQ1933" s="12" t="e">
        <f>#REF!+#REF!+#REF!</f>
        <v>#REF!</v>
      </c>
      <c r="AR1933" s="12">
        <f t="shared" si="425"/>
        <v>-5572602.65</v>
      </c>
      <c r="AS1933" s="12" t="e">
        <f>#REF!-AU1933+#REF!+#REF!</f>
        <v>#REF!</v>
      </c>
      <c r="AT1933" s="12" t="e">
        <f>AS1933-VLOOKUP(A1933,[1]选股结果!$A$2:$BJ$3005,48,FALSE)*0.08</f>
        <v>#REF!</v>
      </c>
      <c r="AU1933" s="12">
        <f t="shared" si="429"/>
        <v>2212810.71</v>
      </c>
      <c r="AV1933" s="12" t="e">
        <f>#REF!+S1933+H1933</f>
        <v>#REF!</v>
      </c>
      <c r="AW1933" s="12" t="e">
        <f t="shared" si="430"/>
        <v>#REF!</v>
      </c>
      <c r="AX1933" s="12" t="e">
        <f t="shared" si="431"/>
        <v>#REF!</v>
      </c>
      <c r="AY1933" s="12" t="e">
        <f t="shared" si="432"/>
        <v>#REF!</v>
      </c>
      <c r="AZ1933" s="12">
        <f t="shared" si="426"/>
        <v>-1446372219.78</v>
      </c>
      <c r="BA1933" s="12">
        <f t="shared" si="427"/>
        <v>-36402961.9599998</v>
      </c>
      <c r="BB1933" s="12" t="e">
        <f t="shared" si="433"/>
        <v>#REF!</v>
      </c>
    </row>
    <row r="1934" spans="1:54">
      <c r="A1934" s="5" t="s">
        <v>3917</v>
      </c>
      <c r="B1934" s="5" t="s">
        <v>3918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434"/>
        <v>1417935757.01</v>
      </c>
      <c r="AF1934" s="9">
        <f t="shared" si="435"/>
        <v>1320119409.5</v>
      </c>
      <c r="AG1934" s="9">
        <f t="shared" si="436"/>
        <v>93563486.39</v>
      </c>
      <c r="AH1934" s="9">
        <f t="shared" si="437"/>
        <v>93577017.64</v>
      </c>
      <c r="AI1934" s="9">
        <f t="shared" si="438"/>
        <v>78808014.52</v>
      </c>
      <c r="AJ1934" s="12" t="e">
        <f>#REF!-A1934</f>
        <v>#REF!</v>
      </c>
      <c r="AK1934" s="16"/>
      <c r="AL1934" s="9">
        <f t="shared" si="428"/>
        <v>54462377.39</v>
      </c>
      <c r="AM1934" s="16"/>
      <c r="AN1934" s="16"/>
      <c r="AO1934" s="16"/>
      <c r="AP1934" s="16"/>
      <c r="AQ1934" s="12" t="e">
        <f>#REF!+#REF!+#REF!</f>
        <v>#REF!</v>
      </c>
      <c r="AR1934" s="12">
        <f t="shared" si="425"/>
        <v>-572669.09</v>
      </c>
      <c r="AS1934" s="12" t="e">
        <f>#REF!-AU1934+#REF!+#REF!</f>
        <v>#REF!</v>
      </c>
      <c r="AT1934" s="12" t="e">
        <f>AS1934-VLOOKUP(A1934,[1]选股结果!$A$2:$BJ$3005,48,FALSE)*0.08</f>
        <v>#REF!</v>
      </c>
      <c r="AU1934" s="12">
        <f t="shared" si="429"/>
        <v>14769003.12</v>
      </c>
      <c r="AV1934" s="12" t="e">
        <f>#REF!+S1934+H1934</f>
        <v>#REF!</v>
      </c>
      <c r="AW1934" s="12" t="e">
        <f t="shared" si="430"/>
        <v>#REF!</v>
      </c>
      <c r="AX1934" s="12" t="e">
        <f t="shared" si="431"/>
        <v>#REF!</v>
      </c>
      <c r="AY1934" s="12" t="e">
        <f t="shared" si="432"/>
        <v>#REF!</v>
      </c>
      <c r="AZ1934" s="12">
        <f t="shared" si="426"/>
        <v>-1427726533.7</v>
      </c>
      <c r="BA1934" s="12">
        <f t="shared" si="427"/>
        <v>93563486.39</v>
      </c>
      <c r="BB1934" s="12" t="e">
        <f t="shared" si="433"/>
        <v>#REF!</v>
      </c>
    </row>
    <row r="1935" spans="1:54">
      <c r="A1935" s="5" t="s">
        <v>3919</v>
      </c>
      <c r="B1935" s="5" t="s">
        <v>3920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434"/>
        <v>1417580436.47</v>
      </c>
      <c r="AF1935" s="9">
        <f t="shared" si="435"/>
        <v>1280558520.38</v>
      </c>
      <c r="AG1935" s="9">
        <f t="shared" si="436"/>
        <v>95221861.1300001</v>
      </c>
      <c r="AH1935" s="9">
        <f t="shared" si="437"/>
        <v>93818670.4000001</v>
      </c>
      <c r="AI1935" s="9">
        <f t="shared" si="438"/>
        <v>81770794.6800001</v>
      </c>
      <c r="AJ1935" s="12" t="e">
        <f>#REF!-A1935</f>
        <v>#REF!</v>
      </c>
      <c r="AK1935" s="16"/>
      <c r="AL1935" s="9">
        <f t="shared" si="428"/>
        <v>214875666.78</v>
      </c>
      <c r="AM1935" s="16"/>
      <c r="AN1935" s="16"/>
      <c r="AO1935" s="16"/>
      <c r="AP1935" s="16"/>
      <c r="AQ1935" s="12" t="e">
        <f>#REF!+#REF!+#REF!</f>
        <v>#REF!</v>
      </c>
      <c r="AR1935" s="12">
        <f t="shared" si="425"/>
        <v>-1999288.8</v>
      </c>
      <c r="AS1935" s="12" t="e">
        <f>#REF!-AU1935+#REF!+#REF!</f>
        <v>#REF!</v>
      </c>
      <c r="AT1935" s="12" t="e">
        <f>AS1935-VLOOKUP(A1935,[1]选股结果!$A$2:$BJ$3005,48,FALSE)*0.08</f>
        <v>#REF!</v>
      </c>
      <c r="AU1935" s="12">
        <f t="shared" si="429"/>
        <v>12047875.72</v>
      </c>
      <c r="AV1935" s="12" t="e">
        <f>#REF!+S1935+H1935</f>
        <v>#REF!</v>
      </c>
      <c r="AW1935" s="12" t="e">
        <f t="shared" si="430"/>
        <v>#REF!</v>
      </c>
      <c r="AX1935" s="12" t="e">
        <f t="shared" si="431"/>
        <v>#REF!</v>
      </c>
      <c r="AY1935" s="12" t="e">
        <f t="shared" si="432"/>
        <v>#REF!</v>
      </c>
      <c r="AZ1935" s="12">
        <f t="shared" si="426"/>
        <v>-1433164814.91</v>
      </c>
      <c r="BA1935" s="12">
        <f t="shared" si="427"/>
        <v>95221861.1300001</v>
      </c>
      <c r="BB1935" s="12" t="e">
        <f t="shared" si="433"/>
        <v>#REF!</v>
      </c>
    </row>
    <row r="1936" spans="1:54">
      <c r="A1936" s="5" t="s">
        <v>3921</v>
      </c>
      <c r="B1936" s="5" t="s">
        <v>3922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434"/>
        <v>1417504652.62</v>
      </c>
      <c r="AF1936" s="9">
        <f t="shared" si="435"/>
        <v>1276069513.66</v>
      </c>
      <c r="AG1936" s="9">
        <f t="shared" si="436"/>
        <v>151684613.34</v>
      </c>
      <c r="AH1936" s="9">
        <f t="shared" si="437"/>
        <v>152734162.39</v>
      </c>
      <c r="AI1936" s="9">
        <f t="shared" si="438"/>
        <v>80559154.29</v>
      </c>
      <c r="AJ1936" s="12" t="e">
        <f>#REF!-A1936</f>
        <v>#REF!</v>
      </c>
      <c r="AK1936" s="16"/>
      <c r="AL1936" s="9">
        <f t="shared" si="428"/>
        <v>118297418.06</v>
      </c>
      <c r="AM1936" s="16"/>
      <c r="AN1936" s="16"/>
      <c r="AO1936" s="16"/>
      <c r="AP1936" s="16"/>
      <c r="AQ1936" s="12" t="e">
        <f>#REF!+#REF!+#REF!</f>
        <v>#REF!</v>
      </c>
      <c r="AR1936" s="12">
        <f t="shared" si="425"/>
        <v>-2225748.89</v>
      </c>
      <c r="AS1936" s="12" t="e">
        <f>#REF!-AU1936+#REF!+#REF!</f>
        <v>#REF!</v>
      </c>
      <c r="AT1936" s="12" t="e">
        <f>AS1936-VLOOKUP(A1936,[1]选股结果!$A$2:$BJ$3005,48,FALSE)*0.08</f>
        <v>#REF!</v>
      </c>
      <c r="AU1936" s="12">
        <f t="shared" si="429"/>
        <v>72175008.1</v>
      </c>
      <c r="AV1936" s="12" t="e">
        <f>#REF!+S1936+H1936</f>
        <v>#REF!</v>
      </c>
      <c r="AW1936" s="12" t="e">
        <f t="shared" si="430"/>
        <v>#REF!</v>
      </c>
      <c r="AX1936" s="12" t="e">
        <f t="shared" si="431"/>
        <v>#REF!</v>
      </c>
      <c r="AY1936" s="12" t="e">
        <f t="shared" si="432"/>
        <v>#REF!</v>
      </c>
      <c r="AZ1936" s="12">
        <f t="shared" si="426"/>
        <v>-1530680881.42</v>
      </c>
      <c r="BA1936" s="12">
        <f t="shared" si="427"/>
        <v>151684613.34</v>
      </c>
      <c r="BB1936" s="12" t="e">
        <f t="shared" si="433"/>
        <v>#REF!</v>
      </c>
    </row>
    <row r="1937" spans="1:54">
      <c r="A1937" s="5" t="s">
        <v>3923</v>
      </c>
      <c r="B1937" s="5" t="s">
        <v>3924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434"/>
        <v>1415922890.75</v>
      </c>
      <c r="AF1937" s="9">
        <f t="shared" si="435"/>
        <v>1250165940.13</v>
      </c>
      <c r="AG1937" s="9">
        <f t="shared" si="436"/>
        <v>161663828.54</v>
      </c>
      <c r="AH1937" s="9">
        <f t="shared" si="437"/>
        <v>163588758.57</v>
      </c>
      <c r="AI1937" s="9">
        <f t="shared" si="438"/>
        <v>142103918.12</v>
      </c>
      <c r="AJ1937" s="12" t="e">
        <f>#REF!-A1937</f>
        <v>#REF!</v>
      </c>
      <c r="AK1937" s="16"/>
      <c r="AL1937" s="9">
        <f t="shared" si="428"/>
        <v>396032833.07</v>
      </c>
      <c r="AM1937" s="16"/>
      <c r="AN1937" s="16"/>
      <c r="AO1937" s="16"/>
      <c r="AP1937" s="16"/>
      <c r="AQ1937" s="12" t="e">
        <f>#REF!+#REF!+#REF!</f>
        <v>#REF!</v>
      </c>
      <c r="AR1937" s="12">
        <f t="shared" si="425"/>
        <v>-3782632.23</v>
      </c>
      <c r="AS1937" s="12" t="e">
        <f>#REF!-AU1937+#REF!+#REF!</f>
        <v>#REF!</v>
      </c>
      <c r="AT1937" s="12" t="e">
        <f>AS1937-VLOOKUP(A1937,[1]选股结果!$A$2:$BJ$3005,48,FALSE)*0.08</f>
        <v>#REF!</v>
      </c>
      <c r="AU1937" s="12">
        <f t="shared" si="429"/>
        <v>21484840.45</v>
      </c>
      <c r="AV1937" s="12" t="e">
        <f>#REF!+S1937+H1937</f>
        <v>#REF!</v>
      </c>
      <c r="AW1937" s="12" t="e">
        <f t="shared" si="430"/>
        <v>#REF!</v>
      </c>
      <c r="AX1937" s="12" t="e">
        <f t="shared" si="431"/>
        <v>#REF!</v>
      </c>
      <c r="AY1937" s="12" t="e">
        <f t="shared" si="432"/>
        <v>#REF!</v>
      </c>
      <c r="AZ1937" s="12">
        <f t="shared" si="426"/>
        <v>-1411532873.11</v>
      </c>
      <c r="BA1937" s="12">
        <f t="shared" si="427"/>
        <v>161663828.54</v>
      </c>
      <c r="BB1937" s="12" t="e">
        <f t="shared" si="433"/>
        <v>#REF!</v>
      </c>
    </row>
    <row r="1938" spans="1:54">
      <c r="A1938" s="5" t="s">
        <v>3925</v>
      </c>
      <c r="B1938" s="5" t="s">
        <v>3926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434"/>
        <v>1413469325.66</v>
      </c>
      <c r="AF1938" s="9">
        <f t="shared" si="435"/>
        <v>1422618769.18</v>
      </c>
      <c r="AG1938" s="9">
        <f t="shared" si="436"/>
        <v>28146546.5700003</v>
      </c>
      <c r="AH1938" s="9">
        <f t="shared" si="437"/>
        <v>30552999.7900003</v>
      </c>
      <c r="AI1938" s="9">
        <f t="shared" si="438"/>
        <v>31360266.4900003</v>
      </c>
      <c r="AJ1938" s="12" t="e">
        <f>#REF!-A1938</f>
        <v>#REF!</v>
      </c>
      <c r="AK1938" s="16"/>
      <c r="AL1938" s="9">
        <f t="shared" si="428"/>
        <v>62827313.35</v>
      </c>
      <c r="AM1938" s="16"/>
      <c r="AN1938" s="16"/>
      <c r="AO1938" s="16"/>
      <c r="AP1938" s="16"/>
      <c r="AQ1938" s="12" t="e">
        <f>#REF!+#REF!+#REF!</f>
        <v>#REF!</v>
      </c>
      <c r="AR1938" s="12">
        <f t="shared" si="425"/>
        <v>-4791237.81</v>
      </c>
      <c r="AS1938" s="12" t="e">
        <f>#REF!-AU1938+#REF!+#REF!</f>
        <v>#REF!</v>
      </c>
      <c r="AT1938" s="12" t="e">
        <f>AS1938-VLOOKUP(A1938,[1]选股结果!$A$2:$BJ$3005,48,FALSE)*0.08</f>
        <v>#REF!</v>
      </c>
      <c r="AU1938" s="12">
        <f t="shared" si="429"/>
        <v>-807266.699999999</v>
      </c>
      <c r="AV1938" s="12" t="e">
        <f>#REF!+S1938+H1938</f>
        <v>#REF!</v>
      </c>
      <c r="AW1938" s="12" t="e">
        <f t="shared" si="430"/>
        <v>#REF!</v>
      </c>
      <c r="AX1938" s="12" t="e">
        <f t="shared" si="431"/>
        <v>#REF!</v>
      </c>
      <c r="AY1938" s="12" t="e">
        <f t="shared" si="432"/>
        <v>#REF!</v>
      </c>
      <c r="AZ1938" s="12">
        <f t="shared" si="426"/>
        <v>-1416628811.98</v>
      </c>
      <c r="BA1938" s="12">
        <f t="shared" si="427"/>
        <v>28146546.5700003</v>
      </c>
      <c r="BB1938" s="12" t="e">
        <f t="shared" si="433"/>
        <v>#REF!</v>
      </c>
    </row>
    <row r="1939" spans="1:54">
      <c r="A1939" s="5" t="s">
        <v>3927</v>
      </c>
      <c r="B1939" s="5" t="s">
        <v>3928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434"/>
        <v>1411108004.6</v>
      </c>
      <c r="AF1939" s="9">
        <f t="shared" si="435"/>
        <v>1259390868.49</v>
      </c>
      <c r="AG1939" s="9">
        <f t="shared" si="436"/>
        <v>244155355.53</v>
      </c>
      <c r="AH1939" s="9">
        <f t="shared" si="437"/>
        <v>244236311.14</v>
      </c>
      <c r="AI1939" s="9">
        <f t="shared" si="438"/>
        <v>211669213.24</v>
      </c>
      <c r="AJ1939" s="12" t="e">
        <f>#REF!-A1939</f>
        <v>#REF!</v>
      </c>
      <c r="AK1939" s="16"/>
      <c r="AL1939" s="9">
        <f t="shared" si="428"/>
        <v>73682727.75</v>
      </c>
      <c r="AM1939" s="16"/>
      <c r="AN1939" s="16"/>
      <c r="AO1939" s="16"/>
      <c r="AP1939" s="16"/>
      <c r="AQ1939" s="12" t="e">
        <f>#REF!+#REF!+#REF!</f>
        <v>#REF!</v>
      </c>
      <c r="AR1939" s="12">
        <f t="shared" si="425"/>
        <v>-441868.27</v>
      </c>
      <c r="AS1939" s="12" t="e">
        <f>#REF!-AU1939+#REF!+#REF!</f>
        <v>#REF!</v>
      </c>
      <c r="AT1939" s="12" t="e">
        <f>AS1939-VLOOKUP(A1939,[1]选股结果!$A$2:$BJ$3005,48,FALSE)*0.08</f>
        <v>#REF!</v>
      </c>
      <c r="AU1939" s="12">
        <f t="shared" si="429"/>
        <v>32567097.9</v>
      </c>
      <c r="AV1939" s="12" t="e">
        <f>#REF!+S1939+H1939</f>
        <v>#REF!</v>
      </c>
      <c r="AW1939" s="12" t="e">
        <f t="shared" si="430"/>
        <v>#REF!</v>
      </c>
      <c r="AX1939" s="12" t="e">
        <f t="shared" si="431"/>
        <v>#REF!</v>
      </c>
      <c r="AY1939" s="12" t="e">
        <f t="shared" si="432"/>
        <v>#REF!</v>
      </c>
      <c r="AZ1939" s="12">
        <f t="shared" si="426"/>
        <v>-1413140961.59</v>
      </c>
      <c r="BA1939" s="12">
        <f t="shared" si="427"/>
        <v>244155355.53</v>
      </c>
      <c r="BB1939" s="12" t="e">
        <f t="shared" si="433"/>
        <v>#REF!</v>
      </c>
    </row>
    <row r="1940" spans="1:54">
      <c r="A1940" s="5" t="s">
        <v>3929</v>
      </c>
      <c r="B1940" s="5" t="s">
        <v>3930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434"/>
        <v>1408039859.5</v>
      </c>
      <c r="AF1940" s="9">
        <f t="shared" si="435"/>
        <v>1319548626.94</v>
      </c>
      <c r="AG1940" s="9">
        <f t="shared" si="436"/>
        <v>79300311.0199997</v>
      </c>
      <c r="AH1940" s="9">
        <f t="shared" si="437"/>
        <v>79375428.2799997</v>
      </c>
      <c r="AI1940" s="9">
        <f t="shared" si="438"/>
        <v>61332239.6599997</v>
      </c>
      <c r="AJ1940" s="12" t="e">
        <f>#REF!-A1940</f>
        <v>#REF!</v>
      </c>
      <c r="AK1940" s="16"/>
      <c r="AL1940" s="9">
        <f t="shared" si="428"/>
        <v>109005426.2</v>
      </c>
      <c r="AM1940" s="16"/>
      <c r="AN1940" s="16"/>
      <c r="AO1940" s="16"/>
      <c r="AP1940" s="16"/>
      <c r="AQ1940" s="12" t="e">
        <f>#REF!+#REF!+#REF!</f>
        <v>#REF!</v>
      </c>
      <c r="AR1940" s="12">
        <f t="shared" si="425"/>
        <v>-96650</v>
      </c>
      <c r="AS1940" s="12" t="e">
        <f>#REF!-AU1940+#REF!+#REF!</f>
        <v>#REF!</v>
      </c>
      <c r="AT1940" s="12" t="e">
        <f>AS1940-VLOOKUP(A1940,[1]选股结果!$A$2:$BJ$3005,48,FALSE)*0.08</f>
        <v>#REF!</v>
      </c>
      <c r="AU1940" s="12">
        <f t="shared" si="429"/>
        <v>18043188.62</v>
      </c>
      <c r="AV1940" s="12" t="e">
        <f>#REF!+S1940+H1940</f>
        <v>#REF!</v>
      </c>
      <c r="AW1940" s="12" t="e">
        <f t="shared" si="430"/>
        <v>#REF!</v>
      </c>
      <c r="AX1940" s="12" t="e">
        <f t="shared" si="431"/>
        <v>#REF!</v>
      </c>
      <c r="AY1940" s="12" t="e">
        <f t="shared" si="432"/>
        <v>#REF!</v>
      </c>
      <c r="AZ1940" s="12">
        <f t="shared" si="426"/>
        <v>-1420885318.77</v>
      </c>
      <c r="BA1940" s="12">
        <f t="shared" si="427"/>
        <v>79300311.0199997</v>
      </c>
      <c r="BB1940" s="12" t="e">
        <f t="shared" si="433"/>
        <v>#REF!</v>
      </c>
    </row>
    <row r="1941" spans="1:54">
      <c r="A1941" s="5" t="s">
        <v>3931</v>
      </c>
      <c r="B1941" s="5" t="s">
        <v>3932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434"/>
        <v>1405945630.07</v>
      </c>
      <c r="AF1941" s="9">
        <f t="shared" si="435"/>
        <v>1144399119.13</v>
      </c>
      <c r="AG1941" s="9">
        <f t="shared" si="436"/>
        <v>247615692.3</v>
      </c>
      <c r="AH1941" s="9">
        <f t="shared" si="437"/>
        <v>247521985.88</v>
      </c>
      <c r="AI1941" s="9">
        <f t="shared" si="438"/>
        <v>247521970.36</v>
      </c>
      <c r="AJ1941" s="12" t="e">
        <f>#REF!-A1941</f>
        <v>#REF!</v>
      </c>
      <c r="AK1941" s="16"/>
      <c r="AL1941" s="9">
        <f t="shared" si="428"/>
        <v>384613624.69</v>
      </c>
      <c r="AM1941" s="16"/>
      <c r="AN1941" s="16"/>
      <c r="AO1941" s="16"/>
      <c r="AP1941" s="16"/>
      <c r="AQ1941" s="12" t="e">
        <f>#REF!+#REF!+#REF!</f>
        <v>#REF!</v>
      </c>
      <c r="AR1941" s="12">
        <f t="shared" si="425"/>
        <v>-1539558.39</v>
      </c>
      <c r="AS1941" s="12" t="e">
        <f>#REF!-AU1941+#REF!+#REF!</f>
        <v>#REF!</v>
      </c>
      <c r="AT1941" s="12" t="e">
        <f>AS1941-VLOOKUP(A1941,[1]选股结果!$A$2:$BJ$3005,48,FALSE)*0.08</f>
        <v>#REF!</v>
      </c>
      <c r="AU1941" s="12">
        <f t="shared" si="429"/>
        <v>15.5199999809265</v>
      </c>
      <c r="AV1941" s="12" t="e">
        <f>#REF!+S1941+H1941</f>
        <v>#REF!</v>
      </c>
      <c r="AW1941" s="12" t="e">
        <f t="shared" si="430"/>
        <v>#REF!</v>
      </c>
      <c r="AX1941" s="12" t="e">
        <f t="shared" si="431"/>
        <v>#REF!</v>
      </c>
      <c r="AY1941" s="12" t="e">
        <f t="shared" si="432"/>
        <v>#REF!</v>
      </c>
      <c r="AZ1941" s="12">
        <f t="shared" si="426"/>
        <v>-1395962520.4</v>
      </c>
      <c r="BA1941" s="12">
        <f t="shared" si="427"/>
        <v>247615692.3</v>
      </c>
      <c r="BB1941" s="12" t="e">
        <f t="shared" si="433"/>
        <v>#REF!</v>
      </c>
    </row>
    <row r="1942" spans="1:54">
      <c r="A1942" s="5" t="s">
        <v>3933</v>
      </c>
      <c r="B1942" s="5" t="s">
        <v>3934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434"/>
        <v>1403776879.06</v>
      </c>
      <c r="AF1942" s="9">
        <f t="shared" si="435"/>
        <v>1357025915.22</v>
      </c>
      <c r="AG1942" s="9">
        <f t="shared" si="436"/>
        <v>39335318.5099999</v>
      </c>
      <c r="AH1942" s="9">
        <f t="shared" si="437"/>
        <v>42383419.6699999</v>
      </c>
      <c r="AI1942" s="9">
        <f t="shared" si="438"/>
        <v>31901851.1799999</v>
      </c>
      <c r="AJ1942" s="12" t="e">
        <f>#REF!-A1942</f>
        <v>#REF!</v>
      </c>
      <c r="AK1942" s="16"/>
      <c r="AL1942" s="9">
        <f t="shared" si="428"/>
        <v>164660153.48</v>
      </c>
      <c r="AM1942" s="16"/>
      <c r="AN1942" s="16"/>
      <c r="AO1942" s="16"/>
      <c r="AP1942" s="16"/>
      <c r="AQ1942" s="12" t="e">
        <f>#REF!+#REF!+#REF!</f>
        <v>#REF!</v>
      </c>
      <c r="AR1942" s="12">
        <f t="shared" si="425"/>
        <v>-3275677.76</v>
      </c>
      <c r="AS1942" s="12" t="e">
        <f>#REF!-AU1942+#REF!+#REF!</f>
        <v>#REF!</v>
      </c>
      <c r="AT1942" s="12" t="e">
        <f>AS1942-VLOOKUP(A1942,[1]选股结果!$A$2:$BJ$3005,48,FALSE)*0.08</f>
        <v>#REF!</v>
      </c>
      <c r="AU1942" s="12">
        <f t="shared" si="429"/>
        <v>10481568.49</v>
      </c>
      <c r="AV1942" s="12" t="e">
        <f>#REF!+S1942+H1942</f>
        <v>#REF!</v>
      </c>
      <c r="AW1942" s="12" t="e">
        <f t="shared" si="430"/>
        <v>#REF!</v>
      </c>
      <c r="AX1942" s="12" t="e">
        <f t="shared" si="431"/>
        <v>#REF!</v>
      </c>
      <c r="AY1942" s="12" t="e">
        <f t="shared" si="432"/>
        <v>#REF!</v>
      </c>
      <c r="AZ1942" s="12">
        <f t="shared" si="426"/>
        <v>-1435030253.46</v>
      </c>
      <c r="BA1942" s="12">
        <f t="shared" si="427"/>
        <v>39335318.5099999</v>
      </c>
      <c r="BB1942" s="12" t="e">
        <f t="shared" si="433"/>
        <v>#REF!</v>
      </c>
    </row>
    <row r="1943" spans="1:54">
      <c r="A1943" s="5" t="s">
        <v>3935</v>
      </c>
      <c r="B1943" s="5" t="s">
        <v>3936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434"/>
        <v>1400284776.43</v>
      </c>
      <c r="AF1943" s="9">
        <f t="shared" si="435"/>
        <v>1289039959.89</v>
      </c>
      <c r="AG1943" s="9">
        <f t="shared" si="436"/>
        <v>137118175.31</v>
      </c>
      <c r="AH1943" s="9">
        <f t="shared" si="437"/>
        <v>135996437.18</v>
      </c>
      <c r="AI1943" s="9">
        <f t="shared" si="438"/>
        <v>123466896.28</v>
      </c>
      <c r="AJ1943" s="12" t="e">
        <f>#REF!-A1943</f>
        <v>#REF!</v>
      </c>
      <c r="AK1943" s="16"/>
      <c r="AL1943" s="9">
        <f t="shared" si="428"/>
        <v>143646459.58</v>
      </c>
      <c r="AM1943" s="16"/>
      <c r="AN1943" s="16"/>
      <c r="AO1943" s="16"/>
      <c r="AP1943" s="16"/>
      <c r="AQ1943" s="12" t="e">
        <f>#REF!+#REF!+#REF!</f>
        <v>#REF!</v>
      </c>
      <c r="AR1943" s="12">
        <f t="shared" si="425"/>
        <v>-744567.54</v>
      </c>
      <c r="AS1943" s="12" t="e">
        <f>#REF!-AU1943+#REF!+#REF!</f>
        <v>#REF!</v>
      </c>
      <c r="AT1943" s="12" t="e">
        <f>AS1943-VLOOKUP(A1943,[1]选股结果!$A$2:$BJ$3005,48,FALSE)*0.08</f>
        <v>#REF!</v>
      </c>
      <c r="AU1943" s="12">
        <f t="shared" si="429"/>
        <v>12529540.9</v>
      </c>
      <c r="AV1943" s="12" t="e">
        <f>#REF!+S1943+H1943</f>
        <v>#REF!</v>
      </c>
      <c r="AW1943" s="12" t="e">
        <f t="shared" si="430"/>
        <v>#REF!</v>
      </c>
      <c r="AX1943" s="12" t="e">
        <f t="shared" si="431"/>
        <v>#REF!</v>
      </c>
      <c r="AY1943" s="12" t="e">
        <f t="shared" si="432"/>
        <v>#REF!</v>
      </c>
      <c r="AZ1943" s="12">
        <f t="shared" si="426"/>
        <v>-1407627270.38</v>
      </c>
      <c r="BA1943" s="12">
        <f t="shared" si="427"/>
        <v>137118175.31</v>
      </c>
      <c r="BB1943" s="12" t="e">
        <f t="shared" si="433"/>
        <v>#REF!</v>
      </c>
    </row>
    <row r="1944" spans="1:54">
      <c r="A1944" s="5" t="s">
        <v>3937</v>
      </c>
      <c r="B1944" s="5" t="s">
        <v>3938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434"/>
        <v>1399614817.71</v>
      </c>
      <c r="AF1944" s="9">
        <f t="shared" si="435"/>
        <v>1240122018.51</v>
      </c>
      <c r="AG1944" s="9">
        <f t="shared" si="436"/>
        <v>166107926.9</v>
      </c>
      <c r="AH1944" s="9">
        <f t="shared" si="437"/>
        <v>162591703.1</v>
      </c>
      <c r="AI1944" s="9">
        <f t="shared" si="438"/>
        <v>108510228.18</v>
      </c>
      <c r="AJ1944" s="12" t="e">
        <f>#REF!-A1944</f>
        <v>#REF!</v>
      </c>
      <c r="AK1944" s="16"/>
      <c r="AL1944" s="9">
        <f t="shared" si="428"/>
        <v>433868650.88</v>
      </c>
      <c r="AM1944" s="16"/>
      <c r="AN1944" s="16"/>
      <c r="AO1944" s="16"/>
      <c r="AP1944" s="16"/>
      <c r="AQ1944" s="12" t="e">
        <f>#REF!+#REF!+#REF!</f>
        <v>#REF!</v>
      </c>
      <c r="AR1944" s="12">
        <f t="shared" si="425"/>
        <v>-5679170.57</v>
      </c>
      <c r="AS1944" s="12" t="e">
        <f>#REF!-AU1944+#REF!+#REF!</f>
        <v>#REF!</v>
      </c>
      <c r="AT1944" s="12" t="e">
        <f>AS1944-VLOOKUP(A1944,[1]选股结果!$A$2:$BJ$3005,48,FALSE)*0.08</f>
        <v>#REF!</v>
      </c>
      <c r="AU1944" s="12">
        <f t="shared" si="429"/>
        <v>54081474.92</v>
      </c>
      <c r="AV1944" s="12" t="e">
        <f>#REF!+S1944+H1944</f>
        <v>#REF!</v>
      </c>
      <c r="AW1944" s="12" t="e">
        <f t="shared" si="430"/>
        <v>#REF!</v>
      </c>
      <c r="AX1944" s="12" t="e">
        <f t="shared" si="431"/>
        <v>#REF!</v>
      </c>
      <c r="AY1944" s="12" t="e">
        <f t="shared" si="432"/>
        <v>#REF!</v>
      </c>
      <c r="AZ1944" s="12">
        <f t="shared" si="426"/>
        <v>-1530266350.87</v>
      </c>
      <c r="BA1944" s="12">
        <f t="shared" si="427"/>
        <v>166107926.9</v>
      </c>
      <c r="BB1944" s="12" t="e">
        <f t="shared" si="433"/>
        <v>#REF!</v>
      </c>
    </row>
    <row r="1945" spans="1:54">
      <c r="A1945" s="5" t="s">
        <v>3939</v>
      </c>
      <c r="B1945" s="5" t="s">
        <v>3940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434"/>
        <v>1397409579.8</v>
      </c>
      <c r="AF1945" s="9">
        <f t="shared" si="435"/>
        <v>1311865288.68</v>
      </c>
      <c r="AG1945" s="9">
        <f t="shared" si="436"/>
        <v>97470954.1999996</v>
      </c>
      <c r="AH1945" s="9">
        <f t="shared" si="437"/>
        <v>96870469.9099996</v>
      </c>
      <c r="AI1945" s="9">
        <f t="shared" si="438"/>
        <v>77915581.5499996</v>
      </c>
      <c r="AJ1945" s="12" t="e">
        <f>#REF!-A1945</f>
        <v>#REF!</v>
      </c>
      <c r="AK1945" s="16"/>
      <c r="AL1945" s="9">
        <f t="shared" si="428"/>
        <v>401926517.08</v>
      </c>
      <c r="AM1945" s="16"/>
      <c r="AN1945" s="16"/>
      <c r="AO1945" s="16"/>
      <c r="AP1945" s="16"/>
      <c r="AQ1945" s="12" t="e">
        <f>#REF!+#REF!+#REF!</f>
        <v>#REF!</v>
      </c>
      <c r="AR1945" s="12">
        <f t="shared" si="425"/>
        <v>-977909.43</v>
      </c>
      <c r="AS1945" s="12" t="e">
        <f>#REF!-AU1945+#REF!+#REF!</f>
        <v>#REF!</v>
      </c>
      <c r="AT1945" s="12" t="e">
        <f>AS1945-VLOOKUP(A1945,[1]选股结果!$A$2:$BJ$3005,48,FALSE)*0.08</f>
        <v>#REF!</v>
      </c>
      <c r="AU1945" s="12">
        <f t="shared" si="429"/>
        <v>18954888.36</v>
      </c>
      <c r="AV1945" s="12" t="e">
        <f>#REF!+S1945+H1945</f>
        <v>#REF!</v>
      </c>
      <c r="AW1945" s="12" t="e">
        <f t="shared" si="430"/>
        <v>#REF!</v>
      </c>
      <c r="AX1945" s="12" t="e">
        <f t="shared" si="431"/>
        <v>#REF!</v>
      </c>
      <c r="AY1945" s="12" t="e">
        <f t="shared" si="432"/>
        <v>#REF!</v>
      </c>
      <c r="AZ1945" s="12">
        <f t="shared" si="426"/>
        <v>-1379554398.22</v>
      </c>
      <c r="BA1945" s="12">
        <f t="shared" si="427"/>
        <v>97470954.1999996</v>
      </c>
      <c r="BB1945" s="12" t="e">
        <f t="shared" si="433"/>
        <v>#REF!</v>
      </c>
    </row>
    <row r="1946" spans="1:54">
      <c r="A1946" s="5" t="s">
        <v>3941</v>
      </c>
      <c r="B1946" s="5" t="s">
        <v>3942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434"/>
        <v>1395688800.36</v>
      </c>
      <c r="AF1946" s="9">
        <f t="shared" si="435"/>
        <v>822922225.52</v>
      </c>
      <c r="AG1946" s="9">
        <f t="shared" si="436"/>
        <v>667924031.18</v>
      </c>
      <c r="AH1946" s="9">
        <f t="shared" si="437"/>
        <v>670916327.11</v>
      </c>
      <c r="AI1946" s="9">
        <f t="shared" si="438"/>
        <v>581720512.79</v>
      </c>
      <c r="AJ1946" s="12" t="e">
        <f>#REF!-A1946</f>
        <v>#REF!</v>
      </c>
      <c r="AK1946" s="16"/>
      <c r="AL1946" s="9">
        <f t="shared" si="428"/>
        <v>147608609.41</v>
      </c>
      <c r="AM1946" s="16"/>
      <c r="AN1946" s="16"/>
      <c r="AO1946" s="16"/>
      <c r="AP1946" s="16"/>
      <c r="AQ1946" s="12" t="e">
        <f>#REF!+#REF!+#REF!</f>
        <v>#REF!</v>
      </c>
      <c r="AR1946" s="12">
        <f t="shared" si="425"/>
        <v>-3616373.31</v>
      </c>
      <c r="AS1946" s="12" t="e">
        <f>#REF!-AU1946+#REF!+#REF!</f>
        <v>#REF!</v>
      </c>
      <c r="AT1946" s="12" t="e">
        <f>AS1946-VLOOKUP(A1946,[1]选股结果!$A$2:$BJ$3005,48,FALSE)*0.08</f>
        <v>#REF!</v>
      </c>
      <c r="AU1946" s="12">
        <f t="shared" si="429"/>
        <v>89195814.3200001</v>
      </c>
      <c r="AV1946" s="12" t="e">
        <f>#REF!+S1946+H1946</f>
        <v>#REF!</v>
      </c>
      <c r="AW1946" s="12" t="e">
        <f t="shared" si="430"/>
        <v>#REF!</v>
      </c>
      <c r="AX1946" s="12" t="e">
        <f t="shared" si="431"/>
        <v>#REF!</v>
      </c>
      <c r="AY1946" s="12" t="e">
        <f t="shared" si="432"/>
        <v>#REF!</v>
      </c>
      <c r="AZ1946" s="12">
        <f t="shared" si="426"/>
        <v>-1575972653.51</v>
      </c>
      <c r="BA1946" s="12">
        <f t="shared" si="427"/>
        <v>667924031.18</v>
      </c>
      <c r="BB1946" s="12" t="e">
        <f t="shared" si="433"/>
        <v>#REF!</v>
      </c>
    </row>
    <row r="1947" spans="1:54">
      <c r="A1947" s="5" t="s">
        <v>3943</v>
      </c>
      <c r="B1947" s="5" t="s">
        <v>3944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434"/>
        <v>1394998229.36</v>
      </c>
      <c r="AF1947" s="9">
        <f t="shared" si="435"/>
        <v>1220888263.82</v>
      </c>
      <c r="AG1947" s="9">
        <f t="shared" si="436"/>
        <v>172476716.62</v>
      </c>
      <c r="AH1947" s="9">
        <f t="shared" si="437"/>
        <v>150347860.21</v>
      </c>
      <c r="AI1947" s="9">
        <f t="shared" si="438"/>
        <v>129843590.93</v>
      </c>
      <c r="AJ1947" s="12" t="e">
        <f>#REF!-A1947</f>
        <v>#REF!</v>
      </c>
      <c r="AK1947" s="16"/>
      <c r="AL1947" s="9">
        <f t="shared" si="428"/>
        <v>124265215.33</v>
      </c>
      <c r="AM1947" s="16"/>
      <c r="AN1947" s="16"/>
      <c r="AO1947" s="16"/>
      <c r="AP1947" s="16"/>
      <c r="AQ1947" s="12" t="e">
        <f>#REF!+#REF!+#REF!</f>
        <v>#REF!</v>
      </c>
      <c r="AR1947" s="12">
        <f t="shared" si="425"/>
        <v>-54857.2</v>
      </c>
      <c r="AS1947" s="12" t="e">
        <f>#REF!-AU1947+#REF!+#REF!</f>
        <v>#REF!</v>
      </c>
      <c r="AT1947" s="12" t="e">
        <f>AS1947-VLOOKUP(A1947,[1]选股结果!$A$2:$BJ$3005,48,FALSE)*0.08</f>
        <v>#REF!</v>
      </c>
      <c r="AU1947" s="12">
        <f t="shared" si="429"/>
        <v>20504269.28</v>
      </c>
      <c r="AV1947" s="12" t="e">
        <f>#REF!+S1947+H1947</f>
        <v>#REF!</v>
      </c>
      <c r="AW1947" s="12" t="e">
        <f t="shared" si="430"/>
        <v>#REF!</v>
      </c>
      <c r="AX1947" s="12" t="e">
        <f t="shared" si="431"/>
        <v>#REF!</v>
      </c>
      <c r="AY1947" s="12" t="e">
        <f t="shared" si="432"/>
        <v>#REF!</v>
      </c>
      <c r="AZ1947" s="12">
        <f t="shared" si="426"/>
        <v>-1443961680.98</v>
      </c>
      <c r="BA1947" s="12">
        <f t="shared" si="427"/>
        <v>172476716.62</v>
      </c>
      <c r="BB1947" s="12" t="e">
        <f t="shared" si="433"/>
        <v>#REF!</v>
      </c>
    </row>
    <row r="1948" spans="1:54">
      <c r="A1948" s="5" t="s">
        <v>3945</v>
      </c>
      <c r="B1948" s="5" t="s">
        <v>3946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434"/>
        <v>1394928462.33</v>
      </c>
      <c r="AF1948" s="9">
        <f t="shared" si="435"/>
        <v>959462135.58</v>
      </c>
      <c r="AG1948" s="9">
        <f t="shared" si="436"/>
        <v>378785922.9</v>
      </c>
      <c r="AH1948" s="9">
        <f t="shared" si="437"/>
        <v>378526846.87</v>
      </c>
      <c r="AI1948" s="9">
        <f t="shared" si="438"/>
        <v>288189100.99</v>
      </c>
      <c r="AJ1948" s="12" t="e">
        <f>#REF!-A1948</f>
        <v>#REF!</v>
      </c>
      <c r="AK1948" s="16"/>
      <c r="AL1948" s="9">
        <f t="shared" si="428"/>
        <v>222637250.75</v>
      </c>
      <c r="AM1948" s="16"/>
      <c r="AN1948" s="16"/>
      <c r="AO1948" s="16"/>
      <c r="AP1948" s="16"/>
      <c r="AQ1948" s="12" t="e">
        <f>#REF!+#REF!+#REF!</f>
        <v>#REF!</v>
      </c>
      <c r="AR1948" s="12">
        <f t="shared" si="425"/>
        <v>-35755.03</v>
      </c>
      <c r="AS1948" s="12" t="e">
        <f>#REF!-AU1948+#REF!+#REF!</f>
        <v>#REF!</v>
      </c>
      <c r="AT1948" s="12" t="e">
        <f>AS1948-VLOOKUP(A1948,[1]选股结果!$A$2:$BJ$3005,48,FALSE)*0.08</f>
        <v>#REF!</v>
      </c>
      <c r="AU1948" s="12">
        <f t="shared" si="429"/>
        <v>90337745.88</v>
      </c>
      <c r="AV1948" s="12" t="e">
        <f>#REF!+S1948+H1948</f>
        <v>#REF!</v>
      </c>
      <c r="AW1948" s="12" t="e">
        <f t="shared" si="430"/>
        <v>#REF!</v>
      </c>
      <c r="AX1948" s="12" t="e">
        <f t="shared" si="431"/>
        <v>#REF!</v>
      </c>
      <c r="AY1948" s="12" t="e">
        <f t="shared" si="432"/>
        <v>#REF!</v>
      </c>
      <c r="AZ1948" s="12">
        <f t="shared" si="426"/>
        <v>-1486511560.7</v>
      </c>
      <c r="BA1948" s="12">
        <f t="shared" si="427"/>
        <v>378785922.9</v>
      </c>
      <c r="BB1948" s="12" t="e">
        <f t="shared" si="433"/>
        <v>#REF!</v>
      </c>
    </row>
    <row r="1949" spans="1:54">
      <c r="A1949" s="5" t="s">
        <v>3947</v>
      </c>
      <c r="B1949" s="5" t="s">
        <v>3948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434"/>
        <v>1393861453.95</v>
      </c>
      <c r="AF1949" s="9">
        <f t="shared" si="435"/>
        <v>1375164381.14</v>
      </c>
      <c r="AG1949" s="9">
        <f t="shared" si="436"/>
        <v>17738183.4000002</v>
      </c>
      <c r="AH1949" s="9">
        <f t="shared" si="437"/>
        <v>20613759.4000002</v>
      </c>
      <c r="AI1949" s="9">
        <f t="shared" si="438"/>
        <v>37315004.3600002</v>
      </c>
      <c r="AJ1949" s="12" t="e">
        <f>#REF!-A1949</f>
        <v>#REF!</v>
      </c>
      <c r="AK1949" s="16"/>
      <c r="AL1949" s="9">
        <f t="shared" si="428"/>
        <v>323169543.27</v>
      </c>
      <c r="AM1949" s="16"/>
      <c r="AN1949" s="16"/>
      <c r="AO1949" s="16"/>
      <c r="AP1949" s="16"/>
      <c r="AQ1949" s="12" t="e">
        <f>#REF!+#REF!+#REF!</f>
        <v>#REF!</v>
      </c>
      <c r="AR1949" s="12">
        <f t="shared" si="425"/>
        <v>-3012261.84</v>
      </c>
      <c r="AS1949" s="12" t="e">
        <f>#REF!-AU1949+#REF!+#REF!</f>
        <v>#REF!</v>
      </c>
      <c r="AT1949" s="12" t="e">
        <f>AS1949-VLOOKUP(A1949,[1]选股结果!$A$2:$BJ$3005,48,FALSE)*0.08</f>
        <v>#REF!</v>
      </c>
      <c r="AU1949" s="12">
        <f t="shared" si="429"/>
        <v>-16701244.96</v>
      </c>
      <c r="AV1949" s="12" t="e">
        <f>#REF!+S1949+H1949</f>
        <v>#REF!</v>
      </c>
      <c r="AW1949" s="12" t="e">
        <f t="shared" si="430"/>
        <v>#REF!</v>
      </c>
      <c r="AX1949" s="12" t="e">
        <f t="shared" si="431"/>
        <v>#REF!</v>
      </c>
      <c r="AY1949" s="12" t="e">
        <f t="shared" si="432"/>
        <v>#REF!</v>
      </c>
      <c r="AZ1949" s="12">
        <f t="shared" si="426"/>
        <v>-1409266475.92</v>
      </c>
      <c r="BA1949" s="12">
        <f t="shared" si="427"/>
        <v>17738183.4000002</v>
      </c>
      <c r="BB1949" s="12" t="e">
        <f t="shared" si="433"/>
        <v>#REF!</v>
      </c>
    </row>
    <row r="1950" spans="1:54">
      <c r="A1950" s="5" t="s">
        <v>3949</v>
      </c>
      <c r="B1950" s="5" t="s">
        <v>3950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434"/>
        <v>1393578733.81</v>
      </c>
      <c r="AF1950" s="9">
        <f t="shared" si="435"/>
        <v>1172291341.87</v>
      </c>
      <c r="AG1950" s="9">
        <f t="shared" si="436"/>
        <v>218222028.65</v>
      </c>
      <c r="AH1950" s="9">
        <f t="shared" si="437"/>
        <v>218105709.22</v>
      </c>
      <c r="AI1950" s="9">
        <f t="shared" si="438"/>
        <v>163240616.83</v>
      </c>
      <c r="AJ1950" s="12" t="e">
        <f>#REF!-A1950</f>
        <v>#REF!</v>
      </c>
      <c r="AK1950" s="16"/>
      <c r="AL1950" s="9">
        <f t="shared" si="428"/>
        <v>133365432.25</v>
      </c>
      <c r="AM1950" s="16"/>
      <c r="AN1950" s="16"/>
      <c r="AO1950" s="16"/>
      <c r="AP1950" s="16"/>
      <c r="AQ1950" s="12" t="e">
        <f>#REF!+#REF!+#REF!</f>
        <v>#REF!</v>
      </c>
      <c r="AR1950" s="12">
        <f t="shared" si="425"/>
        <v>-203161.69</v>
      </c>
      <c r="AS1950" s="12" t="e">
        <f>#REF!-AU1950+#REF!+#REF!</f>
        <v>#REF!</v>
      </c>
      <c r="AT1950" s="12" t="e">
        <f>AS1950-VLOOKUP(A1950,[1]选股结果!$A$2:$BJ$3005,48,FALSE)*0.08</f>
        <v>#REF!</v>
      </c>
      <c r="AU1950" s="12">
        <f t="shared" si="429"/>
        <v>54865092.39</v>
      </c>
      <c r="AV1950" s="12" t="e">
        <f>#REF!+S1950+H1950</f>
        <v>#REF!</v>
      </c>
      <c r="AW1950" s="12" t="e">
        <f t="shared" si="430"/>
        <v>#REF!</v>
      </c>
      <c r="AX1950" s="12" t="e">
        <f t="shared" si="431"/>
        <v>#REF!</v>
      </c>
      <c r="AY1950" s="12" t="e">
        <f t="shared" si="432"/>
        <v>#REF!</v>
      </c>
      <c r="AZ1950" s="12">
        <f t="shared" si="426"/>
        <v>-1495113708.15</v>
      </c>
      <c r="BA1950" s="12">
        <f t="shared" si="427"/>
        <v>218222028.65</v>
      </c>
      <c r="BB1950" s="12" t="e">
        <f t="shared" si="433"/>
        <v>#REF!</v>
      </c>
    </row>
    <row r="1951" spans="1:54">
      <c r="A1951" s="5" t="s">
        <v>3951</v>
      </c>
      <c r="B1951" s="5" t="s">
        <v>3952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434"/>
        <v>1390241815.76</v>
      </c>
      <c r="AF1951" s="9">
        <f t="shared" si="435"/>
        <v>1597508913.43</v>
      </c>
      <c r="AG1951" s="9">
        <f t="shared" si="436"/>
        <v>-212210107.68</v>
      </c>
      <c r="AH1951" s="9">
        <f t="shared" si="437"/>
        <v>-231360272.58</v>
      </c>
      <c r="AI1951" s="9">
        <f t="shared" si="438"/>
        <v>-212808425.28</v>
      </c>
      <c r="AJ1951" s="12" t="e">
        <f>#REF!-A1951</f>
        <v>#REF!</v>
      </c>
      <c r="AK1951" s="16"/>
      <c r="AL1951" s="9">
        <f t="shared" si="428"/>
        <v>719525926.51</v>
      </c>
      <c r="AM1951" s="16"/>
      <c r="AN1951" s="16"/>
      <c r="AO1951" s="16"/>
      <c r="AP1951" s="16"/>
      <c r="AQ1951" s="12" t="e">
        <f>#REF!+#REF!+#REF!</f>
        <v>#REF!</v>
      </c>
      <c r="AR1951" s="12">
        <f t="shared" si="425"/>
        <v>-1268812.4</v>
      </c>
      <c r="AS1951" s="12" t="e">
        <f>#REF!-AU1951+#REF!+#REF!</f>
        <v>#REF!</v>
      </c>
      <c r="AT1951" s="12" t="e">
        <f>AS1951-VLOOKUP(A1951,[1]选股结果!$A$2:$BJ$3005,48,FALSE)*0.08</f>
        <v>#REF!</v>
      </c>
      <c r="AU1951" s="12">
        <f t="shared" si="429"/>
        <v>-18551847.3</v>
      </c>
      <c r="AV1951" s="12" t="e">
        <f>#REF!+S1951+H1951</f>
        <v>#REF!</v>
      </c>
      <c r="AW1951" s="12" t="e">
        <f t="shared" si="430"/>
        <v>#REF!</v>
      </c>
      <c r="AX1951" s="12" t="e">
        <f t="shared" si="431"/>
        <v>#REF!</v>
      </c>
      <c r="AY1951" s="12" t="e">
        <f t="shared" si="432"/>
        <v>#REF!</v>
      </c>
      <c r="AZ1951" s="12">
        <f t="shared" si="426"/>
        <v>-1372313455.53</v>
      </c>
      <c r="BA1951" s="12">
        <f t="shared" si="427"/>
        <v>-212210107.68</v>
      </c>
      <c r="BB1951" s="12" t="e">
        <f t="shared" si="433"/>
        <v>#REF!</v>
      </c>
    </row>
    <row r="1952" spans="1:54">
      <c r="A1952" s="5" t="s">
        <v>3953</v>
      </c>
      <c r="B1952" s="5" t="s">
        <v>3954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434"/>
        <v>1389020141.96</v>
      </c>
      <c r="AF1952" s="9">
        <f t="shared" si="435"/>
        <v>1278160221.31</v>
      </c>
      <c r="AG1952" s="9">
        <f t="shared" si="436"/>
        <v>110803236.79</v>
      </c>
      <c r="AH1952" s="9">
        <f t="shared" si="437"/>
        <v>110372646.48</v>
      </c>
      <c r="AI1952" s="9">
        <f t="shared" si="438"/>
        <v>92288559.36</v>
      </c>
      <c r="AJ1952" s="12" t="e">
        <f>#REF!-A1952</f>
        <v>#REF!</v>
      </c>
      <c r="AK1952" s="16"/>
      <c r="AL1952" s="9">
        <f t="shared" si="428"/>
        <v>100926410.18</v>
      </c>
      <c r="AM1952" s="16"/>
      <c r="AN1952" s="16"/>
      <c r="AO1952" s="16"/>
      <c r="AP1952" s="16"/>
      <c r="AQ1952" s="12" t="e">
        <f>#REF!+#REF!+#REF!</f>
        <v>#REF!</v>
      </c>
      <c r="AR1952" s="12">
        <f t="shared" si="425"/>
        <v>-19994.03</v>
      </c>
      <c r="AS1952" s="12" t="e">
        <f>#REF!-AU1952+#REF!+#REF!</f>
        <v>#REF!</v>
      </c>
      <c r="AT1952" s="12" t="e">
        <f>AS1952-VLOOKUP(A1952,[1]选股结果!$A$2:$BJ$3005,48,FALSE)*0.08</f>
        <v>#REF!</v>
      </c>
      <c r="AU1952" s="12">
        <f t="shared" si="429"/>
        <v>18084087.12</v>
      </c>
      <c r="AV1952" s="12" t="e">
        <f>#REF!+S1952+H1952</f>
        <v>#REF!</v>
      </c>
      <c r="AW1952" s="12" t="e">
        <f t="shared" si="430"/>
        <v>#REF!</v>
      </c>
      <c r="AX1952" s="12" t="e">
        <f t="shared" si="431"/>
        <v>#REF!</v>
      </c>
      <c r="AY1952" s="12" t="e">
        <f t="shared" si="432"/>
        <v>#REF!</v>
      </c>
      <c r="AZ1952" s="12">
        <f t="shared" si="426"/>
        <v>-1421078581.72</v>
      </c>
      <c r="BA1952" s="12">
        <f t="shared" si="427"/>
        <v>110803236.79</v>
      </c>
      <c r="BB1952" s="12" t="e">
        <f t="shared" si="433"/>
        <v>#REF!</v>
      </c>
    </row>
    <row r="1953" spans="1:54">
      <c r="A1953" s="5" t="s">
        <v>3955</v>
      </c>
      <c r="B1953" s="5" t="s">
        <v>3956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434"/>
        <v>1388015259.09</v>
      </c>
      <c r="AF1953" s="9">
        <f t="shared" si="435"/>
        <v>1183059537.13</v>
      </c>
      <c r="AG1953" s="9">
        <f t="shared" si="436"/>
        <v>172623515.71</v>
      </c>
      <c r="AH1953" s="9">
        <f t="shared" si="437"/>
        <v>167866094.43</v>
      </c>
      <c r="AI1953" s="9">
        <f t="shared" si="438"/>
        <v>168512440.2</v>
      </c>
      <c r="AJ1953" s="12" t="e">
        <f>#REF!-A1953</f>
        <v>#REF!</v>
      </c>
      <c r="AK1953" s="16"/>
      <c r="AL1953" s="9">
        <f t="shared" si="428"/>
        <v>132225128.57</v>
      </c>
      <c r="AM1953" s="16"/>
      <c r="AN1953" s="16"/>
      <c r="AO1953" s="16"/>
      <c r="AP1953" s="16"/>
      <c r="AQ1953" s="12" t="e">
        <f>#REF!+#REF!+#REF!</f>
        <v>#REF!</v>
      </c>
      <c r="AR1953" s="12">
        <f t="shared" si="425"/>
        <v>-424267.08</v>
      </c>
      <c r="AS1953" s="12" t="e">
        <f>#REF!-AU1953+#REF!+#REF!</f>
        <v>#REF!</v>
      </c>
      <c r="AT1953" s="12" t="e">
        <f>AS1953-VLOOKUP(A1953,[1]选股结果!$A$2:$BJ$3005,48,FALSE)*0.08</f>
        <v>#REF!</v>
      </c>
      <c r="AU1953" s="12">
        <f t="shared" si="429"/>
        <v>-646345.769999981</v>
      </c>
      <c r="AV1953" s="12" t="e">
        <f>#REF!+S1953+H1953</f>
        <v>#REF!</v>
      </c>
      <c r="AW1953" s="12" t="e">
        <f t="shared" si="430"/>
        <v>#REF!</v>
      </c>
      <c r="AX1953" s="12" t="e">
        <f t="shared" si="431"/>
        <v>#REF!</v>
      </c>
      <c r="AY1953" s="12" t="e">
        <f t="shared" si="432"/>
        <v>#REF!</v>
      </c>
      <c r="AZ1953" s="12">
        <f t="shared" si="426"/>
        <v>-1348326408.86</v>
      </c>
      <c r="BA1953" s="12">
        <f t="shared" si="427"/>
        <v>172623515.71</v>
      </c>
      <c r="BB1953" s="12" t="e">
        <f t="shared" si="433"/>
        <v>#REF!</v>
      </c>
    </row>
    <row r="1954" spans="1:54">
      <c r="A1954" s="5" t="s">
        <v>3957</v>
      </c>
      <c r="B1954" s="5" t="s">
        <v>3958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434"/>
        <v>1380438231.61</v>
      </c>
      <c r="AF1954" s="9">
        <f t="shared" si="435"/>
        <v>1335286338.54</v>
      </c>
      <c r="AG1954" s="9">
        <f t="shared" si="436"/>
        <v>52735247.1499999</v>
      </c>
      <c r="AH1954" s="9">
        <f t="shared" si="437"/>
        <v>53414870.6099999</v>
      </c>
      <c r="AI1954" s="9">
        <f t="shared" si="438"/>
        <v>43965735.8499999</v>
      </c>
      <c r="AJ1954" s="12" t="e">
        <f>#REF!-A1954</f>
        <v>#REF!</v>
      </c>
      <c r="AK1954" s="16"/>
      <c r="AL1954" s="9">
        <f t="shared" si="428"/>
        <v>53295370.54</v>
      </c>
      <c r="AM1954" s="16"/>
      <c r="AN1954" s="16"/>
      <c r="AO1954" s="16"/>
      <c r="AP1954" s="16"/>
      <c r="AQ1954" s="12" t="e">
        <f>#REF!+#REF!+#REF!</f>
        <v>#REF!</v>
      </c>
      <c r="AR1954" s="12">
        <f t="shared" si="425"/>
        <v>-1171245.99</v>
      </c>
      <c r="AS1954" s="12" t="e">
        <f>#REF!-AU1954+#REF!+#REF!</f>
        <v>#REF!</v>
      </c>
      <c r="AT1954" s="12" t="e">
        <f>AS1954-VLOOKUP(A1954,[1]选股结果!$A$2:$BJ$3005,48,FALSE)*0.08</f>
        <v>#REF!</v>
      </c>
      <c r="AU1954" s="12">
        <f t="shared" si="429"/>
        <v>9449134.76000001</v>
      </c>
      <c r="AV1954" s="12" t="e">
        <f>#REF!+S1954+H1954</f>
        <v>#REF!</v>
      </c>
      <c r="AW1954" s="12" t="e">
        <f t="shared" si="430"/>
        <v>#REF!</v>
      </c>
      <c r="AX1954" s="12" t="e">
        <f t="shared" si="431"/>
        <v>#REF!</v>
      </c>
      <c r="AY1954" s="12" t="e">
        <f t="shared" si="432"/>
        <v>#REF!</v>
      </c>
      <c r="AZ1954" s="12">
        <f t="shared" si="426"/>
        <v>-1385474586.46</v>
      </c>
      <c r="BA1954" s="12">
        <f t="shared" si="427"/>
        <v>52735247.1499999</v>
      </c>
      <c r="BB1954" s="12" t="e">
        <f t="shared" si="433"/>
        <v>#REF!</v>
      </c>
    </row>
    <row r="1955" spans="1:54">
      <c r="A1955" s="5" t="s">
        <v>3959</v>
      </c>
      <c r="B1955" s="5" t="s">
        <v>3960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434"/>
        <v>1380367242.13</v>
      </c>
      <c r="AF1955" s="9">
        <f t="shared" si="435"/>
        <v>1354119844.25</v>
      </c>
      <c r="AG1955" s="9">
        <f t="shared" si="436"/>
        <v>27697392.5099999</v>
      </c>
      <c r="AH1955" s="9">
        <f t="shared" si="437"/>
        <v>27819925.8499999</v>
      </c>
      <c r="AI1955" s="9">
        <f t="shared" si="438"/>
        <v>24669438.4099999</v>
      </c>
      <c r="AJ1955" s="12" t="e">
        <f>#REF!-A1955</f>
        <v>#REF!</v>
      </c>
      <c r="AK1955" s="16"/>
      <c r="AL1955" s="9">
        <f t="shared" si="428"/>
        <v>70517489.9</v>
      </c>
      <c r="AM1955" s="16"/>
      <c r="AN1955" s="16"/>
      <c r="AO1955" s="16"/>
      <c r="AP1955" s="16"/>
      <c r="AQ1955" s="12" t="e">
        <f>#REF!+#REF!+#REF!</f>
        <v>#REF!</v>
      </c>
      <c r="AR1955" s="12">
        <f t="shared" si="425"/>
        <v>-221058.98</v>
      </c>
      <c r="AS1955" s="12" t="e">
        <f>#REF!-AU1955+#REF!+#REF!</f>
        <v>#REF!</v>
      </c>
      <c r="AT1955" s="12" t="e">
        <f>AS1955-VLOOKUP(A1955,[1]选股结果!$A$2:$BJ$3005,48,FALSE)*0.08</f>
        <v>#REF!</v>
      </c>
      <c r="AU1955" s="12">
        <f t="shared" si="429"/>
        <v>3150487.44</v>
      </c>
      <c r="AV1955" s="12" t="e">
        <f>#REF!+S1955+H1955</f>
        <v>#REF!</v>
      </c>
      <c r="AW1955" s="12" t="e">
        <f t="shared" si="430"/>
        <v>#REF!</v>
      </c>
      <c r="AX1955" s="12" t="e">
        <f t="shared" si="431"/>
        <v>#REF!</v>
      </c>
      <c r="AY1955" s="12" t="e">
        <f t="shared" si="432"/>
        <v>#REF!</v>
      </c>
      <c r="AZ1955" s="12">
        <f t="shared" si="426"/>
        <v>-1375535093.55</v>
      </c>
      <c r="BA1955" s="12">
        <f t="shared" si="427"/>
        <v>27697392.5099999</v>
      </c>
      <c r="BB1955" s="12" t="e">
        <f t="shared" si="433"/>
        <v>#REF!</v>
      </c>
    </row>
    <row r="1956" spans="1:54">
      <c r="A1956" s="5" t="s">
        <v>3961</v>
      </c>
      <c r="B1956" s="5" t="s">
        <v>3962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434"/>
        <v>1376096135.48</v>
      </c>
      <c r="AF1956" s="9">
        <f t="shared" si="435"/>
        <v>1797487320.21</v>
      </c>
      <c r="AG1956" s="9">
        <f t="shared" si="436"/>
        <v>-377283425.26</v>
      </c>
      <c r="AH1956" s="9">
        <f t="shared" si="437"/>
        <v>-368186790.54</v>
      </c>
      <c r="AI1956" s="9">
        <f t="shared" si="438"/>
        <v>-372090140.84</v>
      </c>
      <c r="AJ1956" s="12" t="e">
        <f>#REF!-A1956</f>
        <v>#REF!</v>
      </c>
      <c r="AK1956" s="16"/>
      <c r="AL1956" s="9">
        <f t="shared" si="428"/>
        <v>275593666.74</v>
      </c>
      <c r="AM1956" s="16"/>
      <c r="AN1956" s="16"/>
      <c r="AO1956" s="16"/>
      <c r="AP1956" s="16"/>
      <c r="AQ1956" s="12" t="e">
        <f>#REF!+#REF!+#REF!</f>
        <v>#REF!</v>
      </c>
      <c r="AR1956" s="12">
        <f t="shared" si="425"/>
        <v>-12764262.34</v>
      </c>
      <c r="AS1956" s="12" t="e">
        <f>#REF!-AU1956+#REF!+#REF!</f>
        <v>#REF!</v>
      </c>
      <c r="AT1956" s="12" t="e">
        <f>AS1956-VLOOKUP(A1956,[1]选股结果!$A$2:$BJ$3005,48,FALSE)*0.08</f>
        <v>#REF!</v>
      </c>
      <c r="AU1956" s="12">
        <f t="shared" si="429"/>
        <v>3903350.29999995</v>
      </c>
      <c r="AV1956" s="12" t="e">
        <f>#REF!+S1956+H1956</f>
        <v>#REF!</v>
      </c>
      <c r="AW1956" s="12" t="e">
        <f t="shared" si="430"/>
        <v>#REF!</v>
      </c>
      <c r="AX1956" s="12" t="e">
        <f t="shared" si="431"/>
        <v>#REF!</v>
      </c>
      <c r="AY1956" s="12" t="e">
        <f t="shared" si="432"/>
        <v>#REF!</v>
      </c>
      <c r="AZ1956" s="12">
        <f t="shared" si="426"/>
        <v>-1455825001.85</v>
      </c>
      <c r="BA1956" s="12">
        <f t="shared" si="427"/>
        <v>-377283425.26</v>
      </c>
      <c r="BB1956" s="12" t="e">
        <f t="shared" si="433"/>
        <v>#REF!</v>
      </c>
    </row>
    <row r="1957" spans="1:54">
      <c r="A1957" s="5" t="s">
        <v>3963</v>
      </c>
      <c r="B1957" s="5" t="s">
        <v>3964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434"/>
        <v>1373223436.41</v>
      </c>
      <c r="AF1957" s="9">
        <f t="shared" si="435"/>
        <v>942591993.29</v>
      </c>
      <c r="AG1957" s="9">
        <f t="shared" si="436"/>
        <v>444877519.59</v>
      </c>
      <c r="AH1957" s="9">
        <f t="shared" si="437"/>
        <v>445280293.38</v>
      </c>
      <c r="AI1957" s="9">
        <f t="shared" si="438"/>
        <v>382238879.78</v>
      </c>
      <c r="AJ1957" s="12" t="e">
        <f>#REF!-A1957</f>
        <v>#REF!</v>
      </c>
      <c r="AK1957" s="16"/>
      <c r="AL1957" s="9">
        <f t="shared" si="428"/>
        <v>212714434.7</v>
      </c>
      <c r="AM1957" s="16"/>
      <c r="AN1957" s="16"/>
      <c r="AO1957" s="16"/>
      <c r="AP1957" s="16"/>
      <c r="AQ1957" s="12" t="e">
        <f>#REF!+#REF!+#REF!</f>
        <v>#REF!</v>
      </c>
      <c r="AR1957" s="12">
        <f t="shared" si="425"/>
        <v>-1299888.6</v>
      </c>
      <c r="AS1957" s="12" t="e">
        <f>#REF!-AU1957+#REF!+#REF!</f>
        <v>#REF!</v>
      </c>
      <c r="AT1957" s="12" t="e">
        <f>AS1957-VLOOKUP(A1957,[1]选股结果!$A$2:$BJ$3005,48,FALSE)*0.08</f>
        <v>#REF!</v>
      </c>
      <c r="AU1957" s="12">
        <f t="shared" si="429"/>
        <v>63041413.6</v>
      </c>
      <c r="AV1957" s="12" t="e">
        <f>#REF!+S1957+H1957</f>
        <v>#REF!</v>
      </c>
      <c r="AW1957" s="12" t="e">
        <f t="shared" si="430"/>
        <v>#REF!</v>
      </c>
      <c r="AX1957" s="12" t="e">
        <f t="shared" si="431"/>
        <v>#REF!</v>
      </c>
      <c r="AY1957" s="12" t="e">
        <f t="shared" si="432"/>
        <v>#REF!</v>
      </c>
      <c r="AZ1957" s="12">
        <f t="shared" si="426"/>
        <v>-1426968727.47</v>
      </c>
      <c r="BA1957" s="12">
        <f t="shared" si="427"/>
        <v>444877519.59</v>
      </c>
      <c r="BB1957" s="12" t="e">
        <f t="shared" si="433"/>
        <v>#REF!</v>
      </c>
    </row>
    <row r="1958" spans="1:54">
      <c r="A1958" s="5" t="s">
        <v>3965</v>
      </c>
      <c r="B1958" s="5" t="s">
        <v>3966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434"/>
        <v>1369079963.48</v>
      </c>
      <c r="AF1958" s="9">
        <f t="shared" si="435"/>
        <v>1145768230.49</v>
      </c>
      <c r="AG1958" s="9">
        <f t="shared" si="436"/>
        <v>231850784.21</v>
      </c>
      <c r="AH1958" s="9">
        <f t="shared" si="437"/>
        <v>232343076.07</v>
      </c>
      <c r="AI1958" s="9">
        <f t="shared" si="438"/>
        <v>200108434.16</v>
      </c>
      <c r="AJ1958" s="12" t="e">
        <f>#REF!-A1958</f>
        <v>#REF!</v>
      </c>
      <c r="AK1958" s="16"/>
      <c r="AL1958" s="9">
        <f t="shared" si="428"/>
        <v>532062291.36</v>
      </c>
      <c r="AM1958" s="16"/>
      <c r="AN1958" s="16"/>
      <c r="AO1958" s="16"/>
      <c r="AP1958" s="16"/>
      <c r="AQ1958" s="12" t="e">
        <f>#REF!+#REF!+#REF!</f>
        <v>#REF!</v>
      </c>
      <c r="AR1958" s="12">
        <f t="shared" si="425"/>
        <v>-1911277.3</v>
      </c>
      <c r="AS1958" s="12" t="e">
        <f>#REF!-AU1958+#REF!+#REF!</f>
        <v>#REF!</v>
      </c>
      <c r="AT1958" s="12" t="e">
        <f>AS1958-VLOOKUP(A1958,[1]选股结果!$A$2:$BJ$3005,48,FALSE)*0.08</f>
        <v>#REF!</v>
      </c>
      <c r="AU1958" s="12">
        <f t="shared" si="429"/>
        <v>32234641.91</v>
      </c>
      <c r="AV1958" s="12" t="e">
        <f>#REF!+S1958+H1958</f>
        <v>#REF!</v>
      </c>
      <c r="AW1958" s="12" t="e">
        <f t="shared" si="430"/>
        <v>#REF!</v>
      </c>
      <c r="AX1958" s="12" t="e">
        <f t="shared" si="431"/>
        <v>#REF!</v>
      </c>
      <c r="AY1958" s="12" t="e">
        <f t="shared" si="432"/>
        <v>#REF!</v>
      </c>
      <c r="AZ1958" s="12">
        <f t="shared" si="426"/>
        <v>-1385515595.95</v>
      </c>
      <c r="BA1958" s="12">
        <f t="shared" si="427"/>
        <v>231850784.21</v>
      </c>
      <c r="BB1958" s="12" t="e">
        <f t="shared" si="433"/>
        <v>#REF!</v>
      </c>
    </row>
    <row r="1959" spans="1:54">
      <c r="A1959" s="5" t="s">
        <v>3967</v>
      </c>
      <c r="B1959" s="5" t="s">
        <v>3968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434"/>
        <v>1368373802.06</v>
      </c>
      <c r="AF1959" s="9">
        <f t="shared" si="435"/>
        <v>1205103296.49</v>
      </c>
      <c r="AG1959" s="9">
        <f t="shared" si="436"/>
        <v>208126110.65</v>
      </c>
      <c r="AH1959" s="9">
        <f t="shared" si="437"/>
        <v>208182208.25</v>
      </c>
      <c r="AI1959" s="9">
        <f t="shared" si="438"/>
        <v>175414075.5</v>
      </c>
      <c r="AJ1959" s="12" t="e">
        <f>#REF!-A1959</f>
        <v>#REF!</v>
      </c>
      <c r="AK1959" s="16"/>
      <c r="AL1959" s="9">
        <f t="shared" si="428"/>
        <v>420537063.37</v>
      </c>
      <c r="AM1959" s="16"/>
      <c r="AN1959" s="16"/>
      <c r="AO1959" s="16"/>
      <c r="AP1959" s="16"/>
      <c r="AQ1959" s="12" t="e">
        <f>#REF!+#REF!+#REF!</f>
        <v>#REF!</v>
      </c>
      <c r="AR1959" s="12">
        <f t="shared" si="425"/>
        <v>-392993.85</v>
      </c>
      <c r="AS1959" s="12" t="e">
        <f>#REF!-AU1959+#REF!+#REF!</f>
        <v>#REF!</v>
      </c>
      <c r="AT1959" s="12" t="e">
        <f>AS1959-VLOOKUP(A1959,[1]选股结果!$A$2:$BJ$3005,48,FALSE)*0.08</f>
        <v>#REF!</v>
      </c>
      <c r="AU1959" s="12">
        <f t="shared" si="429"/>
        <v>32768132.75</v>
      </c>
      <c r="AV1959" s="12" t="e">
        <f>#REF!+S1959+H1959</f>
        <v>#REF!</v>
      </c>
      <c r="AW1959" s="12" t="e">
        <f t="shared" si="430"/>
        <v>#REF!</v>
      </c>
      <c r="AX1959" s="12" t="e">
        <f t="shared" si="431"/>
        <v>#REF!</v>
      </c>
      <c r="AY1959" s="12" t="e">
        <f t="shared" si="432"/>
        <v>#REF!</v>
      </c>
      <c r="AZ1959" s="12">
        <f t="shared" si="426"/>
        <v>-1378187015.63</v>
      </c>
      <c r="BA1959" s="12">
        <f t="shared" si="427"/>
        <v>208126110.65</v>
      </c>
      <c r="BB1959" s="12" t="e">
        <f t="shared" si="433"/>
        <v>#REF!</v>
      </c>
    </row>
    <row r="1960" spans="1:54">
      <c r="A1960" s="5" t="s">
        <v>3969</v>
      </c>
      <c r="B1960" s="5" t="s">
        <v>3970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434"/>
        <v>1368334947.77</v>
      </c>
      <c r="AF1960" s="9">
        <f t="shared" si="435"/>
        <v>1002001020.04</v>
      </c>
      <c r="AG1960" s="9">
        <f t="shared" si="436"/>
        <v>376608336.2</v>
      </c>
      <c r="AH1960" s="9">
        <f t="shared" si="437"/>
        <v>392338023.59</v>
      </c>
      <c r="AI1960" s="9">
        <f t="shared" si="438"/>
        <v>349771412.99</v>
      </c>
      <c r="AJ1960" s="12" t="e">
        <f>#REF!-A1960</f>
        <v>#REF!</v>
      </c>
      <c r="AK1960" s="16"/>
      <c r="AL1960" s="9">
        <f t="shared" si="428"/>
        <v>133676322.7</v>
      </c>
      <c r="AM1960" s="16"/>
      <c r="AN1960" s="16"/>
      <c r="AO1960" s="16"/>
      <c r="AP1960" s="16"/>
      <c r="AQ1960" s="12" t="e">
        <f>#REF!+#REF!+#REF!</f>
        <v>#REF!</v>
      </c>
      <c r="AR1960" s="12">
        <f t="shared" si="425"/>
        <v>-15910965.74</v>
      </c>
      <c r="AS1960" s="12" t="e">
        <f>#REF!-AU1960+#REF!+#REF!</f>
        <v>#REF!</v>
      </c>
      <c r="AT1960" s="12" t="e">
        <f>AS1960-VLOOKUP(A1960,[1]选股结果!$A$2:$BJ$3005,48,FALSE)*0.08</f>
        <v>#REF!</v>
      </c>
      <c r="AU1960" s="12">
        <f t="shared" si="429"/>
        <v>42566610.6</v>
      </c>
      <c r="AV1960" s="12" t="e">
        <f>#REF!+S1960+H1960</f>
        <v>#REF!</v>
      </c>
      <c r="AW1960" s="12" t="e">
        <f t="shared" si="430"/>
        <v>#REF!</v>
      </c>
      <c r="AX1960" s="12" t="e">
        <f t="shared" si="431"/>
        <v>#REF!</v>
      </c>
      <c r="AY1960" s="12" t="e">
        <f t="shared" si="432"/>
        <v>#REF!</v>
      </c>
      <c r="AZ1960" s="12">
        <f t="shared" si="426"/>
        <v>-1798003713.2</v>
      </c>
      <c r="BA1960" s="12">
        <f t="shared" si="427"/>
        <v>376608336.2</v>
      </c>
      <c r="BB1960" s="12" t="e">
        <f t="shared" si="433"/>
        <v>#REF!</v>
      </c>
    </row>
    <row r="1961" spans="1:54">
      <c r="A1961" s="5" t="s">
        <v>3971</v>
      </c>
      <c r="B1961" s="5" t="s">
        <v>3972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434"/>
        <v>1363374117.42</v>
      </c>
      <c r="AF1961" s="9">
        <f t="shared" si="435"/>
        <v>1489327433.14</v>
      </c>
      <c r="AG1961" s="9">
        <f t="shared" si="436"/>
        <v>-154285321.37</v>
      </c>
      <c r="AH1961" s="9">
        <f t="shared" si="437"/>
        <v>-154244665.7</v>
      </c>
      <c r="AI1961" s="9">
        <f t="shared" si="438"/>
        <v>-175973935.6</v>
      </c>
      <c r="AJ1961" s="12" t="e">
        <f>#REF!-A1961</f>
        <v>#REF!</v>
      </c>
      <c r="AK1961" s="16"/>
      <c r="AL1961" s="9">
        <f t="shared" si="428"/>
        <v>561451865.48</v>
      </c>
      <c r="AM1961" s="16"/>
      <c r="AN1961" s="16"/>
      <c r="AO1961" s="16"/>
      <c r="AP1961" s="16"/>
      <c r="AQ1961" s="12" t="e">
        <f>#REF!+#REF!+#REF!</f>
        <v>#REF!</v>
      </c>
      <c r="AR1961" s="12">
        <f t="shared" si="425"/>
        <v>-2686850</v>
      </c>
      <c r="AS1961" s="12" t="e">
        <f>#REF!-AU1961+#REF!+#REF!</f>
        <v>#REF!</v>
      </c>
      <c r="AT1961" s="12" t="e">
        <f>AS1961-VLOOKUP(A1961,[1]选股结果!$A$2:$BJ$3005,48,FALSE)*0.08</f>
        <v>#REF!</v>
      </c>
      <c r="AU1961" s="12">
        <f t="shared" si="429"/>
        <v>21729269.9</v>
      </c>
      <c r="AV1961" s="12" t="e">
        <f>#REF!+S1961+H1961</f>
        <v>#REF!</v>
      </c>
      <c r="AW1961" s="12" t="e">
        <f t="shared" si="430"/>
        <v>#REF!</v>
      </c>
      <c r="AX1961" s="12" t="e">
        <f t="shared" si="431"/>
        <v>#REF!</v>
      </c>
      <c r="AY1961" s="12" t="e">
        <f t="shared" si="432"/>
        <v>#REF!</v>
      </c>
      <c r="AZ1961" s="12">
        <f t="shared" si="426"/>
        <v>-1557732639.79</v>
      </c>
      <c r="BA1961" s="12">
        <f t="shared" si="427"/>
        <v>-154285321.37</v>
      </c>
      <c r="BB1961" s="12" t="e">
        <f t="shared" si="433"/>
        <v>#REF!</v>
      </c>
    </row>
    <row r="1962" spans="1:54">
      <c r="A1962" s="5" t="s">
        <v>3973</v>
      </c>
      <c r="B1962" s="5" t="s">
        <v>3974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434"/>
        <v>1361306304.49</v>
      </c>
      <c r="AF1962" s="9">
        <f t="shared" si="435"/>
        <v>1252615904.13</v>
      </c>
      <c r="AG1962" s="9">
        <f t="shared" si="436"/>
        <v>123397098.89</v>
      </c>
      <c r="AH1962" s="9">
        <f t="shared" si="437"/>
        <v>120704992.83</v>
      </c>
      <c r="AI1962" s="9">
        <f t="shared" si="438"/>
        <v>96827147.44</v>
      </c>
      <c r="AJ1962" s="12" t="e">
        <f>#REF!-A1962</f>
        <v>#REF!</v>
      </c>
      <c r="AK1962" s="16"/>
      <c r="AL1962" s="9">
        <f t="shared" si="428"/>
        <v>74551038.53</v>
      </c>
      <c r="AM1962" s="16"/>
      <c r="AN1962" s="16"/>
      <c r="AO1962" s="16"/>
      <c r="AP1962" s="16"/>
      <c r="AQ1962" s="12" t="e">
        <f>#REF!+#REF!+#REF!</f>
        <v>#REF!</v>
      </c>
      <c r="AR1962" s="12">
        <f t="shared" si="425"/>
        <v>-1341183.91</v>
      </c>
      <c r="AS1962" s="12" t="e">
        <f>#REF!-AU1962+#REF!+#REF!</f>
        <v>#REF!</v>
      </c>
      <c r="AT1962" s="12" t="e">
        <f>AS1962-VLOOKUP(A1962,[1]选股结果!$A$2:$BJ$3005,48,FALSE)*0.08</f>
        <v>#REF!</v>
      </c>
      <c r="AU1962" s="12">
        <f t="shared" si="429"/>
        <v>23877845.39</v>
      </c>
      <c r="AV1962" s="12" t="e">
        <f>#REF!+S1962+H1962</f>
        <v>#REF!</v>
      </c>
      <c r="AW1962" s="12" t="e">
        <f t="shared" si="430"/>
        <v>#REF!</v>
      </c>
      <c r="AX1962" s="12" t="e">
        <f t="shared" si="431"/>
        <v>#REF!</v>
      </c>
      <c r="AY1962" s="12" t="e">
        <f t="shared" si="432"/>
        <v>#REF!</v>
      </c>
      <c r="AZ1962" s="12">
        <f t="shared" si="426"/>
        <v>-1363662405.44</v>
      </c>
      <c r="BA1962" s="12">
        <f t="shared" si="427"/>
        <v>123397098.89</v>
      </c>
      <c r="BB1962" s="12" t="e">
        <f t="shared" si="433"/>
        <v>#REF!</v>
      </c>
    </row>
    <row r="1963" spans="1:54">
      <c r="A1963" s="5" t="s">
        <v>3975</v>
      </c>
      <c r="B1963" s="5" t="s">
        <v>3976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434"/>
        <v>1360582066.57</v>
      </c>
      <c r="AF1963" s="9">
        <f t="shared" si="435"/>
        <v>838056861.61</v>
      </c>
      <c r="AG1963" s="9">
        <f t="shared" si="436"/>
        <v>489514623.19</v>
      </c>
      <c r="AH1963" s="9">
        <f t="shared" si="437"/>
        <v>490189578.6</v>
      </c>
      <c r="AI1963" s="9">
        <f t="shared" si="438"/>
        <v>412139830.16</v>
      </c>
      <c r="AJ1963" s="12" t="e">
        <f>#REF!-A1963</f>
        <v>#REF!</v>
      </c>
      <c r="AK1963" s="16"/>
      <c r="AL1963" s="9">
        <f t="shared" si="428"/>
        <v>69910707.26</v>
      </c>
      <c r="AM1963" s="16"/>
      <c r="AN1963" s="16"/>
      <c r="AO1963" s="16"/>
      <c r="AP1963" s="16"/>
      <c r="AQ1963" s="12" t="e">
        <f>#REF!+#REF!+#REF!</f>
        <v>#REF!</v>
      </c>
      <c r="AR1963" s="12">
        <f t="shared" si="425"/>
        <v>-925203.89</v>
      </c>
      <c r="AS1963" s="12" t="e">
        <f>#REF!-AU1963+#REF!+#REF!</f>
        <v>#REF!</v>
      </c>
      <c r="AT1963" s="12" t="e">
        <f>AS1963-VLOOKUP(A1963,[1]选股结果!$A$2:$BJ$3005,48,FALSE)*0.08</f>
        <v>#REF!</v>
      </c>
      <c r="AU1963" s="12">
        <f t="shared" si="429"/>
        <v>78049748.44</v>
      </c>
      <c r="AV1963" s="12" t="e">
        <f>#REF!+S1963+H1963</f>
        <v>#REF!</v>
      </c>
      <c r="AW1963" s="12" t="e">
        <f t="shared" si="430"/>
        <v>#REF!</v>
      </c>
      <c r="AX1963" s="12" t="e">
        <f t="shared" si="431"/>
        <v>#REF!</v>
      </c>
      <c r="AY1963" s="12" t="e">
        <f t="shared" si="432"/>
        <v>#REF!</v>
      </c>
      <c r="AZ1963" s="12">
        <f t="shared" si="426"/>
        <v>-1532792502.2</v>
      </c>
      <c r="BA1963" s="12">
        <f t="shared" si="427"/>
        <v>489514623.19</v>
      </c>
      <c r="BB1963" s="12" t="e">
        <f t="shared" si="433"/>
        <v>#REF!</v>
      </c>
    </row>
    <row r="1964" spans="1:54">
      <c r="A1964" s="5" t="s">
        <v>3977</v>
      </c>
      <c r="B1964" s="5" t="s">
        <v>3978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434"/>
        <v>1359418292.55</v>
      </c>
      <c r="AF1964" s="9">
        <f t="shared" si="435"/>
        <v>1348875233.73</v>
      </c>
      <c r="AG1964" s="9">
        <f t="shared" si="436"/>
        <v>60626704.6699999</v>
      </c>
      <c r="AH1964" s="9">
        <f t="shared" si="437"/>
        <v>60479319.2499999</v>
      </c>
      <c r="AI1964" s="9">
        <f t="shared" si="438"/>
        <v>57982623.6399999</v>
      </c>
      <c r="AJ1964" s="12" t="e">
        <f>#REF!-A1964</f>
        <v>#REF!</v>
      </c>
      <c r="AK1964" s="16"/>
      <c r="AL1964" s="9">
        <f t="shared" si="428"/>
        <v>232291919.59</v>
      </c>
      <c r="AM1964" s="16"/>
      <c r="AN1964" s="16"/>
      <c r="AO1964" s="16"/>
      <c r="AP1964" s="16"/>
      <c r="AQ1964" s="12" t="e">
        <f>#REF!+#REF!+#REF!</f>
        <v>#REF!</v>
      </c>
      <c r="AR1964" s="12">
        <f t="shared" si="425"/>
        <v>-825504.23</v>
      </c>
      <c r="AS1964" s="12" t="e">
        <f>#REF!-AU1964+#REF!+#REF!</f>
        <v>#REF!</v>
      </c>
      <c r="AT1964" s="12" t="e">
        <f>AS1964-VLOOKUP(A1964,[1]选股结果!$A$2:$BJ$3005,48,FALSE)*0.08</f>
        <v>#REF!</v>
      </c>
      <c r="AU1964" s="12">
        <f t="shared" si="429"/>
        <v>2496695.61000001</v>
      </c>
      <c r="AV1964" s="12" t="e">
        <f>#REF!+S1964+H1964</f>
        <v>#REF!</v>
      </c>
      <c r="AW1964" s="12" t="e">
        <f t="shared" si="430"/>
        <v>#REF!</v>
      </c>
      <c r="AX1964" s="12" t="e">
        <f t="shared" si="431"/>
        <v>#REF!</v>
      </c>
      <c r="AY1964" s="12" t="e">
        <f t="shared" si="432"/>
        <v>#REF!</v>
      </c>
      <c r="AZ1964" s="12">
        <f t="shared" si="426"/>
        <v>-1400258670.69</v>
      </c>
      <c r="BA1964" s="12">
        <f t="shared" si="427"/>
        <v>60626704.6699999</v>
      </c>
      <c r="BB1964" s="12" t="e">
        <f t="shared" si="433"/>
        <v>#REF!</v>
      </c>
    </row>
    <row r="1965" spans="1:54">
      <c r="A1965" s="5" t="s">
        <v>3979</v>
      </c>
      <c r="B1965" s="5" t="s">
        <v>3980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434"/>
        <v>1359390307.4</v>
      </c>
      <c r="AF1965" s="9">
        <f t="shared" si="435"/>
        <v>1217164117.1</v>
      </c>
      <c r="AG1965" s="9">
        <f t="shared" si="436"/>
        <v>158639019.13</v>
      </c>
      <c r="AH1965" s="9">
        <f t="shared" si="437"/>
        <v>157925407.68</v>
      </c>
      <c r="AI1965" s="9">
        <f t="shared" si="438"/>
        <v>125660940.33</v>
      </c>
      <c r="AJ1965" s="12" t="e">
        <f>#REF!-A1965</f>
        <v>#REF!</v>
      </c>
      <c r="AK1965" s="16"/>
      <c r="AL1965" s="9">
        <f t="shared" si="428"/>
        <v>327252260.93</v>
      </c>
      <c r="AM1965" s="16"/>
      <c r="AN1965" s="16"/>
      <c r="AO1965" s="16"/>
      <c r="AP1965" s="16"/>
      <c r="AQ1965" s="12" t="e">
        <f>#REF!+#REF!+#REF!</f>
        <v>#REF!</v>
      </c>
      <c r="AR1965" s="12">
        <f t="shared" si="425"/>
        <v>-2433975.69</v>
      </c>
      <c r="AS1965" s="12" t="e">
        <f>#REF!-AU1965+#REF!+#REF!</f>
        <v>#REF!</v>
      </c>
      <c r="AT1965" s="12" t="e">
        <f>AS1965-VLOOKUP(A1965,[1]选股结果!$A$2:$BJ$3005,48,FALSE)*0.08</f>
        <v>#REF!</v>
      </c>
      <c r="AU1965" s="12">
        <f t="shared" si="429"/>
        <v>32264467.35</v>
      </c>
      <c r="AV1965" s="12" t="e">
        <f>#REF!+S1965+H1965</f>
        <v>#REF!</v>
      </c>
      <c r="AW1965" s="12" t="e">
        <f t="shared" si="430"/>
        <v>#REF!</v>
      </c>
      <c r="AX1965" s="12" t="e">
        <f t="shared" si="431"/>
        <v>#REF!</v>
      </c>
      <c r="AY1965" s="12" t="e">
        <f t="shared" si="432"/>
        <v>#REF!</v>
      </c>
      <c r="AZ1965" s="12">
        <f t="shared" si="426"/>
        <v>-1383954628.51</v>
      </c>
      <c r="BA1965" s="12">
        <f t="shared" si="427"/>
        <v>158639019.13</v>
      </c>
      <c r="BB1965" s="12" t="e">
        <f t="shared" si="433"/>
        <v>#REF!</v>
      </c>
    </row>
    <row r="1966" spans="1:54">
      <c r="A1966" s="5" t="s">
        <v>3981</v>
      </c>
      <c r="B1966" s="5" t="s">
        <v>3982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434"/>
        <v>1356674663.69</v>
      </c>
      <c r="AF1966" s="9">
        <f t="shared" si="435"/>
        <v>1524085262.94</v>
      </c>
      <c r="AG1966" s="9">
        <f t="shared" si="436"/>
        <v>-171258259.29</v>
      </c>
      <c r="AH1966" s="9">
        <f t="shared" si="437"/>
        <v>-182403202.32</v>
      </c>
      <c r="AI1966" s="9">
        <f t="shared" si="438"/>
        <v>-163209059.45</v>
      </c>
      <c r="AJ1966" s="12" t="e">
        <f>#REF!-A1966</f>
        <v>#REF!</v>
      </c>
      <c r="AK1966" s="16"/>
      <c r="AL1966" s="9">
        <f t="shared" si="428"/>
        <v>256572618.47</v>
      </c>
      <c r="AM1966" s="16"/>
      <c r="AN1966" s="16"/>
      <c r="AO1966" s="16"/>
      <c r="AP1966" s="16"/>
      <c r="AQ1966" s="12" t="e">
        <f>#REF!+#REF!+#REF!</f>
        <v>#REF!</v>
      </c>
      <c r="AR1966" s="12">
        <f t="shared" si="425"/>
        <v>-11360583.79</v>
      </c>
      <c r="AS1966" s="12" t="e">
        <f>#REF!-AU1966+#REF!+#REF!</f>
        <v>#REF!</v>
      </c>
      <c r="AT1966" s="12" t="e">
        <f>AS1966-VLOOKUP(A1966,[1]选股结果!$A$2:$BJ$3005,48,FALSE)*0.08</f>
        <v>#REF!</v>
      </c>
      <c r="AU1966" s="12">
        <f t="shared" si="429"/>
        <v>-19194142.87</v>
      </c>
      <c r="AV1966" s="12" t="e">
        <f>#REF!+S1966+H1966</f>
        <v>#REF!</v>
      </c>
      <c r="AW1966" s="12" t="e">
        <f t="shared" si="430"/>
        <v>#REF!</v>
      </c>
      <c r="AX1966" s="12" t="e">
        <f t="shared" si="431"/>
        <v>#REF!</v>
      </c>
      <c r="AY1966" s="12" t="e">
        <f t="shared" si="432"/>
        <v>#REF!</v>
      </c>
      <c r="AZ1966" s="12">
        <f t="shared" si="426"/>
        <v>-1415837263.51</v>
      </c>
      <c r="BA1966" s="12">
        <f t="shared" si="427"/>
        <v>-171258259.29</v>
      </c>
      <c r="BB1966" s="12" t="e">
        <f t="shared" si="433"/>
        <v>#REF!</v>
      </c>
    </row>
    <row r="1967" spans="1:54">
      <c r="A1967" s="5" t="s">
        <v>3983</v>
      </c>
      <c r="B1967" s="5" t="s">
        <v>3984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434"/>
        <v>1355565366.72</v>
      </c>
      <c r="AF1967" s="9">
        <f t="shared" si="435"/>
        <v>1201249264.37</v>
      </c>
      <c r="AG1967" s="9">
        <f t="shared" si="436"/>
        <v>164469026.46</v>
      </c>
      <c r="AH1967" s="9">
        <f t="shared" si="437"/>
        <v>154761555.87</v>
      </c>
      <c r="AI1967" s="9">
        <f t="shared" si="438"/>
        <v>128172322.86</v>
      </c>
      <c r="AJ1967" s="12" t="e">
        <f>#REF!-A1967</f>
        <v>#REF!</v>
      </c>
      <c r="AK1967" s="16"/>
      <c r="AL1967" s="9">
        <f t="shared" si="428"/>
        <v>382166278.85</v>
      </c>
      <c r="AM1967" s="16"/>
      <c r="AN1967" s="16"/>
      <c r="AO1967" s="16"/>
      <c r="AP1967" s="16"/>
      <c r="AQ1967" s="12" t="e">
        <f>#REF!+#REF!+#REF!</f>
        <v>#REF!</v>
      </c>
      <c r="AR1967" s="12">
        <f t="shared" si="425"/>
        <v>-3749962.97</v>
      </c>
      <c r="AS1967" s="12" t="e">
        <f>#REF!-AU1967+#REF!+#REF!</f>
        <v>#REF!</v>
      </c>
      <c r="AT1967" s="12" t="e">
        <f>AS1967-VLOOKUP(A1967,[1]选股结果!$A$2:$BJ$3005,48,FALSE)*0.08</f>
        <v>#REF!</v>
      </c>
      <c r="AU1967" s="12">
        <f t="shared" si="429"/>
        <v>26589233.01</v>
      </c>
      <c r="AV1967" s="12" t="e">
        <f>#REF!+S1967+H1967</f>
        <v>#REF!</v>
      </c>
      <c r="AW1967" s="12" t="e">
        <f t="shared" si="430"/>
        <v>#REF!</v>
      </c>
      <c r="AX1967" s="12" t="e">
        <f t="shared" si="431"/>
        <v>#REF!</v>
      </c>
      <c r="AY1967" s="12" t="e">
        <f t="shared" si="432"/>
        <v>#REF!</v>
      </c>
      <c r="AZ1967" s="12">
        <f t="shared" si="426"/>
        <v>-1386109825.35</v>
      </c>
      <c r="BA1967" s="12">
        <f t="shared" si="427"/>
        <v>164469026.46</v>
      </c>
      <c r="BB1967" s="12" t="e">
        <f t="shared" si="433"/>
        <v>#REF!</v>
      </c>
    </row>
    <row r="1968" spans="1:54">
      <c r="A1968" s="5" t="s">
        <v>3985</v>
      </c>
      <c r="B1968" s="5" t="s">
        <v>3986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434"/>
        <v>1350986689.12</v>
      </c>
      <c r="AF1968" s="9">
        <f t="shared" si="435"/>
        <v>1475265124.33</v>
      </c>
      <c r="AG1968" s="9">
        <f t="shared" si="436"/>
        <v>761946015.07</v>
      </c>
      <c r="AH1968" s="9">
        <f t="shared" si="437"/>
        <v>742506988.51</v>
      </c>
      <c r="AI1968" s="9">
        <f t="shared" si="438"/>
        <v>616677731.52</v>
      </c>
      <c r="AJ1968" s="12" t="e">
        <f>#REF!-A1968</f>
        <v>#REF!</v>
      </c>
      <c r="AK1968" s="16"/>
      <c r="AL1968" s="9">
        <f t="shared" si="428"/>
        <v>209209617.16</v>
      </c>
      <c r="AM1968" s="16"/>
      <c r="AN1968" s="16"/>
      <c r="AO1968" s="16"/>
      <c r="AP1968" s="16"/>
      <c r="AQ1968" s="12" t="e">
        <f>#REF!+#REF!+#REF!</f>
        <v>#REF!</v>
      </c>
      <c r="AR1968" s="12">
        <f t="shared" si="425"/>
        <v>-343806.24</v>
      </c>
      <c r="AS1968" s="12" t="e">
        <f>#REF!-AU1968+#REF!+#REF!</f>
        <v>#REF!</v>
      </c>
      <c r="AT1968" s="12" t="e">
        <f>AS1968-VLOOKUP(A1968,[1]选股结果!$A$2:$BJ$3005,48,FALSE)*0.08</f>
        <v>#REF!</v>
      </c>
      <c r="AU1968" s="12">
        <f t="shared" si="429"/>
        <v>125829256.99</v>
      </c>
      <c r="AV1968" s="12" t="e">
        <f>#REF!+S1968+H1968</f>
        <v>#REF!</v>
      </c>
      <c r="AW1968" s="12" t="e">
        <f t="shared" si="430"/>
        <v>#REF!</v>
      </c>
      <c r="AX1968" s="12" t="e">
        <f t="shared" si="431"/>
        <v>#REF!</v>
      </c>
      <c r="AY1968" s="12" t="e">
        <f t="shared" si="432"/>
        <v>#REF!</v>
      </c>
      <c r="AZ1968" s="12">
        <f t="shared" si="426"/>
        <v>-1527207455.6</v>
      </c>
      <c r="BA1968" s="12">
        <f t="shared" si="427"/>
        <v>761946015.07</v>
      </c>
      <c r="BB1968" s="12" t="e">
        <f t="shared" si="433"/>
        <v>#REF!</v>
      </c>
    </row>
    <row r="1969" spans="1:54">
      <c r="A1969" s="5" t="s">
        <v>3987</v>
      </c>
      <c r="B1969" s="5" t="s">
        <v>3988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434"/>
        <v>1342202607.09</v>
      </c>
      <c r="AF1969" s="9">
        <f t="shared" si="435"/>
        <v>996293159.18</v>
      </c>
      <c r="AG1969" s="9">
        <f t="shared" si="436"/>
        <v>344687339.65</v>
      </c>
      <c r="AH1969" s="9">
        <f t="shared" si="437"/>
        <v>344233210.52</v>
      </c>
      <c r="AI1969" s="9">
        <f t="shared" si="438"/>
        <v>297685568.43</v>
      </c>
      <c r="AJ1969" s="12" t="e">
        <f>#REF!-A1969</f>
        <v>#REF!</v>
      </c>
      <c r="AK1969" s="16"/>
      <c r="AL1969" s="9">
        <f t="shared" si="428"/>
        <v>301528324.3</v>
      </c>
      <c r="AM1969" s="16"/>
      <c r="AN1969" s="16"/>
      <c r="AO1969" s="16"/>
      <c r="AP1969" s="16"/>
      <c r="AQ1969" s="12" t="e">
        <f>#REF!+#REF!+#REF!</f>
        <v>#REF!</v>
      </c>
      <c r="AR1969" s="12">
        <f t="shared" si="425"/>
        <v>-46943.76</v>
      </c>
      <c r="AS1969" s="12" t="e">
        <f>#REF!-AU1969+#REF!+#REF!</f>
        <v>#REF!</v>
      </c>
      <c r="AT1969" s="12" t="e">
        <f>AS1969-VLOOKUP(A1969,[1]选股结果!$A$2:$BJ$3005,48,FALSE)*0.08</f>
        <v>#REF!</v>
      </c>
      <c r="AU1969" s="12">
        <f t="shared" si="429"/>
        <v>46547642.09</v>
      </c>
      <c r="AV1969" s="12" t="e">
        <f>#REF!+S1969+H1969</f>
        <v>#REF!</v>
      </c>
      <c r="AW1969" s="12" t="e">
        <f t="shared" si="430"/>
        <v>#REF!</v>
      </c>
      <c r="AX1969" s="12" t="e">
        <f t="shared" si="431"/>
        <v>#REF!</v>
      </c>
      <c r="AY1969" s="12" t="e">
        <f t="shared" si="432"/>
        <v>#REF!</v>
      </c>
      <c r="AZ1969" s="12">
        <f t="shared" si="426"/>
        <v>-1344652758.06</v>
      </c>
      <c r="BA1969" s="12">
        <f t="shared" si="427"/>
        <v>344687339.65</v>
      </c>
      <c r="BB1969" s="12" t="e">
        <f t="shared" si="433"/>
        <v>#REF!</v>
      </c>
    </row>
    <row r="1970" spans="1:54">
      <c r="A1970" s="5" t="s">
        <v>3989</v>
      </c>
      <c r="B1970" s="5" t="s">
        <v>3990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434"/>
        <v>1341038920.06</v>
      </c>
      <c r="AF1970" s="9">
        <f t="shared" si="435"/>
        <v>1040822717.44</v>
      </c>
      <c r="AG1970" s="9">
        <f t="shared" si="436"/>
        <v>299402943.37</v>
      </c>
      <c r="AH1970" s="9">
        <f t="shared" si="437"/>
        <v>297919436.91</v>
      </c>
      <c r="AI1970" s="9">
        <f t="shared" si="438"/>
        <v>231375415.41</v>
      </c>
      <c r="AJ1970" s="12" t="e">
        <f>#REF!-A1970</f>
        <v>#REF!</v>
      </c>
      <c r="AK1970" s="16"/>
      <c r="AL1970" s="9">
        <f t="shared" si="428"/>
        <v>565003735.32</v>
      </c>
      <c r="AM1970" s="16"/>
      <c r="AN1970" s="16"/>
      <c r="AO1970" s="16"/>
      <c r="AP1970" s="16"/>
      <c r="AQ1970" s="12" t="e">
        <f>#REF!+#REF!+#REF!</f>
        <v>#REF!</v>
      </c>
      <c r="AR1970" s="12">
        <f t="shared" si="425"/>
        <v>-489027.47</v>
      </c>
      <c r="AS1970" s="12" t="e">
        <f>#REF!-AU1970+#REF!+#REF!</f>
        <v>#REF!</v>
      </c>
      <c r="AT1970" s="12" t="e">
        <f>AS1970-VLOOKUP(A1970,[1]选股结果!$A$2:$BJ$3005,48,FALSE)*0.08</f>
        <v>#REF!</v>
      </c>
      <c r="AU1970" s="12">
        <f t="shared" si="429"/>
        <v>66544021.5</v>
      </c>
      <c r="AV1970" s="12" t="e">
        <f>#REF!+S1970+H1970</f>
        <v>#REF!</v>
      </c>
      <c r="AW1970" s="12" t="e">
        <f t="shared" si="430"/>
        <v>#REF!</v>
      </c>
      <c r="AX1970" s="12" t="e">
        <f t="shared" si="431"/>
        <v>#REF!</v>
      </c>
      <c r="AY1970" s="12" t="e">
        <f t="shared" si="432"/>
        <v>#REF!</v>
      </c>
      <c r="AZ1970" s="12">
        <f t="shared" si="426"/>
        <v>-1224266937.18</v>
      </c>
      <c r="BA1970" s="12">
        <f t="shared" si="427"/>
        <v>299402943.37</v>
      </c>
      <c r="BB1970" s="12" t="e">
        <f t="shared" si="433"/>
        <v>#REF!</v>
      </c>
    </row>
    <row r="1971" spans="1:54">
      <c r="A1971" s="5" t="s">
        <v>3991</v>
      </c>
      <c r="B1971" s="5" t="s">
        <v>3992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434"/>
        <v>1340416326.09</v>
      </c>
      <c r="AF1971" s="9">
        <f t="shared" si="435"/>
        <v>1187499628.2</v>
      </c>
      <c r="AG1971" s="9">
        <f t="shared" si="436"/>
        <v>109869915.96</v>
      </c>
      <c r="AH1971" s="9">
        <f t="shared" si="437"/>
        <v>133488902.76</v>
      </c>
      <c r="AI1971" s="9">
        <f t="shared" si="438"/>
        <v>130110579.16</v>
      </c>
      <c r="AJ1971" s="12" t="e">
        <f>#REF!-A1971</f>
        <v>#REF!</v>
      </c>
      <c r="AK1971" s="16"/>
      <c r="AL1971" s="9">
        <f t="shared" si="428"/>
        <v>69361414.26</v>
      </c>
      <c r="AM1971" s="16"/>
      <c r="AN1971" s="16"/>
      <c r="AO1971" s="16"/>
      <c r="AP1971" s="16"/>
      <c r="AQ1971" s="12" t="e">
        <f>#REF!+#REF!+#REF!</f>
        <v>#REF!</v>
      </c>
      <c r="AR1971" s="12">
        <f t="shared" si="425"/>
        <v>-24766538.69</v>
      </c>
      <c r="AS1971" s="12" t="e">
        <f>#REF!-AU1971+#REF!+#REF!</f>
        <v>#REF!</v>
      </c>
      <c r="AT1971" s="12" t="e">
        <f>AS1971-VLOOKUP(A1971,[1]选股结果!$A$2:$BJ$3005,48,FALSE)*0.08</f>
        <v>#REF!</v>
      </c>
      <c r="AU1971" s="12">
        <f t="shared" si="429"/>
        <v>3378323.60000001</v>
      </c>
      <c r="AV1971" s="12" t="e">
        <f>#REF!+S1971+H1971</f>
        <v>#REF!</v>
      </c>
      <c r="AW1971" s="12" t="e">
        <f t="shared" si="430"/>
        <v>#REF!</v>
      </c>
      <c r="AX1971" s="12" t="e">
        <f t="shared" si="431"/>
        <v>#REF!</v>
      </c>
      <c r="AY1971" s="12" t="e">
        <f t="shared" si="432"/>
        <v>#REF!</v>
      </c>
      <c r="AZ1971" s="12">
        <f t="shared" si="426"/>
        <v>-1384314553.38</v>
      </c>
      <c r="BA1971" s="12">
        <f t="shared" si="427"/>
        <v>109869915.96</v>
      </c>
      <c r="BB1971" s="12" t="e">
        <f t="shared" si="433"/>
        <v>#REF!</v>
      </c>
    </row>
    <row r="1972" spans="1:54">
      <c r="A1972" s="5" t="s">
        <v>3993</v>
      </c>
      <c r="B1972" s="5" t="s">
        <v>3994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434"/>
        <v>1340372508.14</v>
      </c>
      <c r="AF1972" s="9">
        <f t="shared" si="435"/>
        <v>1360065009.34</v>
      </c>
      <c r="AG1972" s="9">
        <f t="shared" si="436"/>
        <v>19444493.4299999</v>
      </c>
      <c r="AH1972" s="9">
        <f t="shared" si="437"/>
        <v>37807508.6899999</v>
      </c>
      <c r="AI1972" s="9">
        <f t="shared" si="438"/>
        <v>37809166.8899999</v>
      </c>
      <c r="AJ1972" s="12" t="e">
        <f>#REF!-A1972</f>
        <v>#REF!</v>
      </c>
      <c r="AK1972" s="16"/>
      <c r="AL1972" s="9">
        <f t="shared" si="428"/>
        <v>377955386.13</v>
      </c>
      <c r="AM1972" s="16"/>
      <c r="AN1972" s="16"/>
      <c r="AO1972" s="16"/>
      <c r="AP1972" s="16"/>
      <c r="AQ1972" s="12" t="e">
        <f>#REF!+#REF!+#REF!</f>
        <v>#REF!</v>
      </c>
      <c r="AR1972" s="12">
        <f t="shared" si="425"/>
        <v>-20770214.31</v>
      </c>
      <c r="AS1972" s="12" t="e">
        <f>#REF!-AU1972+#REF!+#REF!</f>
        <v>#REF!</v>
      </c>
      <c r="AT1972" s="12" t="e">
        <f>AS1972-VLOOKUP(A1972,[1]选股结果!$A$2:$BJ$3005,48,FALSE)*0.08</f>
        <v>#REF!</v>
      </c>
      <c r="AU1972" s="12">
        <f t="shared" si="429"/>
        <v>-1658.19999999553</v>
      </c>
      <c r="AV1972" s="12" t="e">
        <f>#REF!+S1972+H1972</f>
        <v>#REF!</v>
      </c>
      <c r="AW1972" s="12" t="e">
        <f t="shared" si="430"/>
        <v>#REF!</v>
      </c>
      <c r="AX1972" s="12" t="e">
        <f t="shared" si="431"/>
        <v>#REF!</v>
      </c>
      <c r="AY1972" s="12" t="e">
        <f t="shared" si="432"/>
        <v>#REF!</v>
      </c>
      <c r="AZ1972" s="12">
        <f t="shared" si="426"/>
        <v>-1396076648.51</v>
      </c>
      <c r="BA1972" s="12">
        <f t="shared" si="427"/>
        <v>19444493.4299999</v>
      </c>
      <c r="BB1972" s="12" t="e">
        <f t="shared" si="433"/>
        <v>#REF!</v>
      </c>
    </row>
    <row r="1973" spans="1:54">
      <c r="A1973" s="5" t="s">
        <v>3995</v>
      </c>
      <c r="B1973" s="5" t="s">
        <v>3996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434"/>
        <v>1340345113.46</v>
      </c>
      <c r="AF1973" s="9">
        <f t="shared" si="435"/>
        <v>1291391621.23</v>
      </c>
      <c r="AG1973" s="9">
        <f t="shared" si="436"/>
        <v>29328535.54</v>
      </c>
      <c r="AH1973" s="9">
        <f t="shared" si="437"/>
        <v>27300325.53</v>
      </c>
      <c r="AI1973" s="9">
        <f t="shared" si="438"/>
        <v>22768093.04</v>
      </c>
      <c r="AJ1973" s="12" t="e">
        <f>#REF!-A1973</f>
        <v>#REF!</v>
      </c>
      <c r="AK1973" s="16"/>
      <c r="AL1973" s="9">
        <f t="shared" si="428"/>
        <v>314557849.79</v>
      </c>
      <c r="AM1973" s="16"/>
      <c r="AN1973" s="16"/>
      <c r="AO1973" s="16"/>
      <c r="AP1973" s="16"/>
      <c r="AQ1973" s="12" t="e">
        <f>#REF!+#REF!+#REF!</f>
        <v>#REF!</v>
      </c>
      <c r="AR1973" s="12">
        <f t="shared" si="425"/>
        <v>-780503.19</v>
      </c>
      <c r="AS1973" s="12" t="e">
        <f>#REF!-AU1973+#REF!+#REF!</f>
        <v>#REF!</v>
      </c>
      <c r="AT1973" s="12" t="e">
        <f>AS1973-VLOOKUP(A1973,[1]选股结果!$A$2:$BJ$3005,48,FALSE)*0.08</f>
        <v>#REF!</v>
      </c>
      <c r="AU1973" s="12">
        <f t="shared" si="429"/>
        <v>4532232.49</v>
      </c>
      <c r="AV1973" s="12" t="e">
        <f>#REF!+S1973+H1973</f>
        <v>#REF!</v>
      </c>
      <c r="AW1973" s="12" t="e">
        <f t="shared" si="430"/>
        <v>#REF!</v>
      </c>
      <c r="AX1973" s="12" t="e">
        <f t="shared" si="431"/>
        <v>#REF!</v>
      </c>
      <c r="AY1973" s="12" t="e">
        <f t="shared" si="432"/>
        <v>#REF!</v>
      </c>
      <c r="AZ1973" s="12">
        <f t="shared" si="426"/>
        <v>-1362798234.13</v>
      </c>
      <c r="BA1973" s="12">
        <f t="shared" si="427"/>
        <v>29328535.54</v>
      </c>
      <c r="BB1973" s="12" t="e">
        <f t="shared" si="433"/>
        <v>#REF!</v>
      </c>
    </row>
    <row r="1974" spans="1:54">
      <c r="A1974" s="5" t="s">
        <v>3997</v>
      </c>
      <c r="B1974" s="5" t="s">
        <v>3998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434"/>
        <v>1338392261.25</v>
      </c>
      <c r="AF1974" s="9">
        <f t="shared" si="435"/>
        <v>909125696.26</v>
      </c>
      <c r="AG1974" s="9">
        <f t="shared" si="436"/>
        <v>420578448.31</v>
      </c>
      <c r="AH1974" s="9">
        <f t="shared" si="437"/>
        <v>420617725.19</v>
      </c>
      <c r="AI1974" s="9">
        <f t="shared" si="438"/>
        <v>392483123</v>
      </c>
      <c r="AJ1974" s="12" t="e">
        <f>#REF!-A1974</f>
        <v>#REF!</v>
      </c>
      <c r="AK1974" s="16"/>
      <c r="AL1974" s="9">
        <f t="shared" si="428"/>
        <v>346634030.02</v>
      </c>
      <c r="AM1974" s="16"/>
      <c r="AN1974" s="16"/>
      <c r="AO1974" s="16"/>
      <c r="AP1974" s="16"/>
      <c r="AQ1974" s="12" t="e">
        <f>#REF!+#REF!+#REF!</f>
        <v>#REF!</v>
      </c>
      <c r="AR1974" s="12">
        <f t="shared" si="425"/>
        <v>-819886.38</v>
      </c>
      <c r="AS1974" s="12" t="e">
        <f>#REF!-AU1974+#REF!+#REF!</f>
        <v>#REF!</v>
      </c>
      <c r="AT1974" s="12" t="e">
        <f>AS1974-VLOOKUP(A1974,[1]选股结果!$A$2:$BJ$3005,48,FALSE)*0.08</f>
        <v>#REF!</v>
      </c>
      <c r="AU1974" s="12">
        <f t="shared" si="429"/>
        <v>28134602.19</v>
      </c>
      <c r="AV1974" s="12" t="e">
        <f>#REF!+S1974+H1974</f>
        <v>#REF!</v>
      </c>
      <c r="AW1974" s="12" t="e">
        <f t="shared" si="430"/>
        <v>#REF!</v>
      </c>
      <c r="AX1974" s="12" t="e">
        <f t="shared" si="431"/>
        <v>#REF!</v>
      </c>
      <c r="AY1974" s="12" t="e">
        <f t="shared" si="432"/>
        <v>#REF!</v>
      </c>
      <c r="AZ1974" s="12">
        <f t="shared" si="426"/>
        <v>-1323408240.65</v>
      </c>
      <c r="BA1974" s="12">
        <f t="shared" si="427"/>
        <v>420578448.31</v>
      </c>
      <c r="BB1974" s="12" t="e">
        <f t="shared" si="433"/>
        <v>#REF!</v>
      </c>
    </row>
    <row r="1975" spans="1:54">
      <c r="A1975" s="5" t="s">
        <v>3999</v>
      </c>
      <c r="B1975" s="5" t="s">
        <v>4000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434"/>
        <v>1337918677.11</v>
      </c>
      <c r="AF1975" s="9">
        <f t="shared" si="435"/>
        <v>1327361745.46</v>
      </c>
      <c r="AG1975" s="9">
        <f t="shared" si="436"/>
        <v>8421266.54000009</v>
      </c>
      <c r="AH1975" s="9">
        <f t="shared" si="437"/>
        <v>8818104.41000009</v>
      </c>
      <c r="AI1975" s="9">
        <f t="shared" si="438"/>
        <v>7807131.02000009</v>
      </c>
      <c r="AJ1975" s="12" t="e">
        <f>#REF!-A1975</f>
        <v>#REF!</v>
      </c>
      <c r="AK1975" s="16"/>
      <c r="AL1975" s="9">
        <f t="shared" si="428"/>
        <v>68558101.78</v>
      </c>
      <c r="AM1975" s="16"/>
      <c r="AN1975" s="16"/>
      <c r="AO1975" s="16"/>
      <c r="AP1975" s="16"/>
      <c r="AQ1975" s="12" t="e">
        <f>#REF!+#REF!+#REF!</f>
        <v>#REF!</v>
      </c>
      <c r="AR1975" s="12">
        <f t="shared" si="425"/>
        <v>-702716.9</v>
      </c>
      <c r="AS1975" s="12" t="e">
        <f>#REF!-AU1975+#REF!+#REF!</f>
        <v>#REF!</v>
      </c>
      <c r="AT1975" s="12" t="e">
        <f>AS1975-VLOOKUP(A1975,[1]选股结果!$A$2:$BJ$3005,48,FALSE)*0.08</f>
        <v>#REF!</v>
      </c>
      <c r="AU1975" s="12">
        <f t="shared" si="429"/>
        <v>1010973.39</v>
      </c>
      <c r="AV1975" s="12" t="e">
        <f>#REF!+S1975+H1975</f>
        <v>#REF!</v>
      </c>
      <c r="AW1975" s="12" t="e">
        <f t="shared" si="430"/>
        <v>#REF!</v>
      </c>
      <c r="AX1975" s="12" t="e">
        <f t="shared" si="431"/>
        <v>#REF!</v>
      </c>
      <c r="AY1975" s="12" t="e">
        <f t="shared" si="432"/>
        <v>#REF!</v>
      </c>
      <c r="AZ1975" s="12">
        <f t="shared" si="426"/>
        <v>-1350204443.91</v>
      </c>
      <c r="BA1975" s="12">
        <f t="shared" si="427"/>
        <v>8421266.54000009</v>
      </c>
      <c r="BB1975" s="12" t="e">
        <f t="shared" si="433"/>
        <v>#REF!</v>
      </c>
    </row>
    <row r="1976" spans="1:54">
      <c r="A1976" s="5" t="s">
        <v>4001</v>
      </c>
      <c r="B1976" s="5" t="s">
        <v>4002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434"/>
        <v>1336065296.16</v>
      </c>
      <c r="AF1976" s="9">
        <f t="shared" si="435"/>
        <v>1137730382.99</v>
      </c>
      <c r="AG1976" s="9">
        <f t="shared" si="436"/>
        <v>194085403.87</v>
      </c>
      <c r="AH1976" s="9">
        <f t="shared" si="437"/>
        <v>193584269.76</v>
      </c>
      <c r="AI1976" s="9">
        <f t="shared" si="438"/>
        <v>166792794.52</v>
      </c>
      <c r="AJ1976" s="12" t="e">
        <f>#REF!-A1976</f>
        <v>#REF!</v>
      </c>
      <c r="AK1976" s="16"/>
      <c r="AL1976" s="9">
        <f t="shared" si="428"/>
        <v>197454653.72</v>
      </c>
      <c r="AM1976" s="16"/>
      <c r="AN1976" s="16"/>
      <c r="AO1976" s="16"/>
      <c r="AP1976" s="16"/>
      <c r="AQ1976" s="12" t="e">
        <f>#REF!+#REF!+#REF!</f>
        <v>#REF!</v>
      </c>
      <c r="AR1976" s="12">
        <f t="shared" si="425"/>
        <v>-474076.2</v>
      </c>
      <c r="AS1976" s="12" t="e">
        <f>#REF!-AU1976+#REF!+#REF!</f>
        <v>#REF!</v>
      </c>
      <c r="AT1976" s="12" t="e">
        <f>AS1976-VLOOKUP(A1976,[1]选股结果!$A$2:$BJ$3005,48,FALSE)*0.08</f>
        <v>#REF!</v>
      </c>
      <c r="AU1976" s="12">
        <f t="shared" si="429"/>
        <v>26791475.24</v>
      </c>
      <c r="AV1976" s="12" t="e">
        <f>#REF!+S1976+H1976</f>
        <v>#REF!</v>
      </c>
      <c r="AW1976" s="12" t="e">
        <f t="shared" si="430"/>
        <v>#REF!</v>
      </c>
      <c r="AX1976" s="12" t="e">
        <f t="shared" si="431"/>
        <v>#REF!</v>
      </c>
      <c r="AY1976" s="12" t="e">
        <f t="shared" si="432"/>
        <v>#REF!</v>
      </c>
      <c r="AZ1976" s="12">
        <f t="shared" si="426"/>
        <v>-1379722100.8</v>
      </c>
      <c r="BA1976" s="12">
        <f t="shared" si="427"/>
        <v>194085403.87</v>
      </c>
      <c r="BB1976" s="12" t="e">
        <f t="shared" si="433"/>
        <v>#REF!</v>
      </c>
    </row>
    <row r="1977" spans="1:54">
      <c r="A1977" s="5" t="s">
        <v>4003</v>
      </c>
      <c r="B1977" s="5" t="s">
        <v>4004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434"/>
        <v>1335613833.98</v>
      </c>
      <c r="AF1977" s="9">
        <f t="shared" si="435"/>
        <v>980394272.31</v>
      </c>
      <c r="AG1977" s="9">
        <f t="shared" si="436"/>
        <v>353741885.95</v>
      </c>
      <c r="AH1977" s="9">
        <f t="shared" si="437"/>
        <v>354658312.28</v>
      </c>
      <c r="AI1977" s="9">
        <f t="shared" si="438"/>
        <v>304827648.57</v>
      </c>
      <c r="AJ1977" s="12" t="e">
        <f>#REF!-A1977</f>
        <v>#REF!</v>
      </c>
      <c r="AK1977" s="16"/>
      <c r="AL1977" s="9">
        <f t="shared" si="428"/>
        <v>61319136.88</v>
      </c>
      <c r="AM1977" s="16"/>
      <c r="AN1977" s="16"/>
      <c r="AO1977" s="16"/>
      <c r="AP1977" s="16"/>
      <c r="AQ1977" s="12" t="e">
        <f>#REF!+#REF!+#REF!</f>
        <v>#REF!</v>
      </c>
      <c r="AR1977" s="12">
        <f t="shared" si="425"/>
        <v>-2148563.17</v>
      </c>
      <c r="AS1977" s="12" t="e">
        <f>#REF!-AU1977+#REF!+#REF!</f>
        <v>#REF!</v>
      </c>
      <c r="AT1977" s="12" t="e">
        <f>AS1977-VLOOKUP(A1977,[1]选股结果!$A$2:$BJ$3005,48,FALSE)*0.08</f>
        <v>#REF!</v>
      </c>
      <c r="AU1977" s="12">
        <f t="shared" si="429"/>
        <v>49830663.71</v>
      </c>
      <c r="AV1977" s="12" t="e">
        <f>#REF!+S1977+H1977</f>
        <v>#REF!</v>
      </c>
      <c r="AW1977" s="12" t="e">
        <f t="shared" si="430"/>
        <v>#REF!</v>
      </c>
      <c r="AX1977" s="12" t="e">
        <f t="shared" si="431"/>
        <v>#REF!</v>
      </c>
      <c r="AY1977" s="12" t="e">
        <f t="shared" si="432"/>
        <v>#REF!</v>
      </c>
      <c r="AZ1977" s="12">
        <f t="shared" si="426"/>
        <v>-1378900364.03</v>
      </c>
      <c r="BA1977" s="12">
        <f t="shared" si="427"/>
        <v>353741885.95</v>
      </c>
      <c r="BB1977" s="12" t="e">
        <f t="shared" si="433"/>
        <v>#REF!</v>
      </c>
    </row>
    <row r="1978" spans="1:54">
      <c r="A1978" s="5" t="s">
        <v>4005</v>
      </c>
      <c r="B1978" s="5" t="s">
        <v>4006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434"/>
        <v>1334127525.46</v>
      </c>
      <c r="AF1978" s="9">
        <f t="shared" si="435"/>
        <v>1275276586.47</v>
      </c>
      <c r="AG1978" s="9">
        <f t="shared" si="436"/>
        <v>52693499.8799998</v>
      </c>
      <c r="AH1978" s="9">
        <f t="shared" si="437"/>
        <v>52678169.7299998</v>
      </c>
      <c r="AI1978" s="9">
        <f t="shared" si="438"/>
        <v>48815957.8199998</v>
      </c>
      <c r="AJ1978" s="12" t="e">
        <f>#REF!-A1978</f>
        <v>#REF!</v>
      </c>
      <c r="AK1978" s="16"/>
      <c r="AL1978" s="9">
        <f t="shared" si="428"/>
        <v>75496516.29</v>
      </c>
      <c r="AM1978" s="16"/>
      <c r="AN1978" s="16"/>
      <c r="AO1978" s="16"/>
      <c r="AP1978" s="16"/>
      <c r="AQ1978" s="12" t="e">
        <f>#REF!+#REF!+#REF!</f>
        <v>#REF!</v>
      </c>
      <c r="AR1978" s="12">
        <f t="shared" si="425"/>
        <v>-26669.85</v>
      </c>
      <c r="AS1978" s="12" t="e">
        <f>#REF!-AU1978+#REF!+#REF!</f>
        <v>#REF!</v>
      </c>
      <c r="AT1978" s="12" t="e">
        <f>AS1978-VLOOKUP(A1978,[1]选股结果!$A$2:$BJ$3005,48,FALSE)*0.08</f>
        <v>#REF!</v>
      </c>
      <c r="AU1978" s="12">
        <f t="shared" si="429"/>
        <v>3862211.91</v>
      </c>
      <c r="AV1978" s="12" t="e">
        <f>#REF!+S1978+H1978</f>
        <v>#REF!</v>
      </c>
      <c r="AW1978" s="12" t="e">
        <f t="shared" si="430"/>
        <v>#REF!</v>
      </c>
      <c r="AX1978" s="12" t="e">
        <f t="shared" si="431"/>
        <v>#REF!</v>
      </c>
      <c r="AY1978" s="12" t="e">
        <f t="shared" si="432"/>
        <v>#REF!</v>
      </c>
      <c r="AZ1978" s="12">
        <f t="shared" si="426"/>
        <v>-1349238092.5</v>
      </c>
      <c r="BA1978" s="12">
        <f t="shared" si="427"/>
        <v>52693499.8799998</v>
      </c>
      <c r="BB1978" s="12" t="e">
        <f t="shared" si="433"/>
        <v>#REF!</v>
      </c>
    </row>
    <row r="1979" spans="1:54">
      <c r="A1979" s="5" t="s">
        <v>4007</v>
      </c>
      <c r="B1979" s="5" t="s">
        <v>4008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434"/>
        <v>1334086234.25</v>
      </c>
      <c r="AF1979" s="9">
        <f t="shared" si="435"/>
        <v>1198413805.45</v>
      </c>
      <c r="AG1979" s="9">
        <f t="shared" si="436"/>
        <v>157894393.64</v>
      </c>
      <c r="AH1979" s="9">
        <f t="shared" si="437"/>
        <v>157646014.21</v>
      </c>
      <c r="AI1979" s="9">
        <f t="shared" si="438"/>
        <v>123236601.48</v>
      </c>
      <c r="AJ1979" s="12" t="e">
        <f>#REF!-A1979</f>
        <v>#REF!</v>
      </c>
      <c r="AK1979" s="16"/>
      <c r="AL1979" s="9">
        <f t="shared" si="428"/>
        <v>117914689.1</v>
      </c>
      <c r="AM1979" s="16"/>
      <c r="AN1979" s="16"/>
      <c r="AO1979" s="16"/>
      <c r="AP1979" s="16"/>
      <c r="AQ1979" s="12" t="e">
        <f>#REF!+#REF!+#REF!</f>
        <v>#REF!</v>
      </c>
      <c r="AR1979" s="12">
        <f t="shared" si="425"/>
        <v>-163012.25</v>
      </c>
      <c r="AS1979" s="12" t="e">
        <f>#REF!-AU1979+#REF!+#REF!</f>
        <v>#REF!</v>
      </c>
      <c r="AT1979" s="12" t="e">
        <f>AS1979-VLOOKUP(A1979,[1]选股结果!$A$2:$BJ$3005,48,FALSE)*0.08</f>
        <v>#REF!</v>
      </c>
      <c r="AU1979" s="12">
        <f t="shared" si="429"/>
        <v>34409412.73</v>
      </c>
      <c r="AV1979" s="12" t="e">
        <f>#REF!+S1979+H1979</f>
        <v>#REF!</v>
      </c>
      <c r="AW1979" s="12" t="e">
        <f t="shared" si="430"/>
        <v>#REF!</v>
      </c>
      <c r="AX1979" s="12" t="e">
        <f t="shared" si="431"/>
        <v>#REF!</v>
      </c>
      <c r="AY1979" s="12" t="e">
        <f t="shared" si="432"/>
        <v>#REF!</v>
      </c>
      <c r="AZ1979" s="12">
        <f t="shared" si="426"/>
        <v>-1359322111.48</v>
      </c>
      <c r="BA1979" s="12">
        <f t="shared" si="427"/>
        <v>157894393.64</v>
      </c>
      <c r="BB1979" s="12" t="e">
        <f t="shared" si="433"/>
        <v>#REF!</v>
      </c>
    </row>
    <row r="1980" spans="1:54">
      <c r="A1980" s="5" t="s">
        <v>4009</v>
      </c>
      <c r="B1980" s="5" t="s">
        <v>4010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434"/>
        <v>1333671288.14</v>
      </c>
      <c r="AF1980" s="9">
        <f t="shared" si="435"/>
        <v>1078998199.71</v>
      </c>
      <c r="AG1980" s="9">
        <f t="shared" si="436"/>
        <v>256467648.4</v>
      </c>
      <c r="AH1980" s="9">
        <f t="shared" si="437"/>
        <v>258862720.7</v>
      </c>
      <c r="AI1980" s="9">
        <f t="shared" si="438"/>
        <v>219274949.98</v>
      </c>
      <c r="AJ1980" s="12" t="e">
        <f>#REF!-A1980</f>
        <v>#REF!</v>
      </c>
      <c r="AK1980" s="16"/>
      <c r="AL1980" s="9">
        <f t="shared" si="428"/>
        <v>53479604.86</v>
      </c>
      <c r="AM1980" s="16"/>
      <c r="AN1980" s="16"/>
      <c r="AO1980" s="16"/>
      <c r="AP1980" s="16"/>
      <c r="AQ1980" s="12" t="e">
        <f>#REF!+#REF!+#REF!</f>
        <v>#REF!</v>
      </c>
      <c r="AR1980" s="12">
        <f t="shared" si="425"/>
        <v>-2396862.7</v>
      </c>
      <c r="AS1980" s="12" t="e">
        <f>#REF!-AU1980+#REF!+#REF!</f>
        <v>#REF!</v>
      </c>
      <c r="AT1980" s="12" t="e">
        <f>AS1980-VLOOKUP(A1980,[1]选股结果!$A$2:$BJ$3005,48,FALSE)*0.08</f>
        <v>#REF!</v>
      </c>
      <c r="AU1980" s="12">
        <f t="shared" si="429"/>
        <v>39587770.72</v>
      </c>
      <c r="AV1980" s="12" t="e">
        <f>#REF!+S1980+H1980</f>
        <v>#REF!</v>
      </c>
      <c r="AW1980" s="12" t="e">
        <f t="shared" si="430"/>
        <v>#REF!</v>
      </c>
      <c r="AX1980" s="12" t="e">
        <f t="shared" si="431"/>
        <v>#REF!</v>
      </c>
      <c r="AY1980" s="12" t="e">
        <f t="shared" si="432"/>
        <v>#REF!</v>
      </c>
      <c r="AZ1980" s="12">
        <f t="shared" si="426"/>
        <v>-1369299168.3</v>
      </c>
      <c r="BA1980" s="12">
        <f t="shared" si="427"/>
        <v>256467648.4</v>
      </c>
      <c r="BB1980" s="12" t="e">
        <f t="shared" si="433"/>
        <v>#REF!</v>
      </c>
    </row>
    <row r="1981" spans="1:54">
      <c r="A1981" s="5" t="s">
        <v>4011</v>
      </c>
      <c r="B1981" s="5" t="s">
        <v>4012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434"/>
        <v>1333652126.1</v>
      </c>
      <c r="AF1981" s="9">
        <f t="shared" si="435"/>
        <v>1183007380.25</v>
      </c>
      <c r="AG1981" s="9">
        <f t="shared" si="436"/>
        <v>145393888.04</v>
      </c>
      <c r="AH1981" s="9">
        <f t="shared" si="437"/>
        <v>145984731.19</v>
      </c>
      <c r="AI1981" s="9">
        <f t="shared" si="438"/>
        <v>116034618.97</v>
      </c>
      <c r="AJ1981" s="12" t="e">
        <f>#REF!-A1981</f>
        <v>#REF!</v>
      </c>
      <c r="AK1981" s="16"/>
      <c r="AL1981" s="9">
        <f t="shared" si="428"/>
        <v>115392225.23</v>
      </c>
      <c r="AM1981" s="16"/>
      <c r="AN1981" s="16"/>
      <c r="AO1981" s="16"/>
      <c r="AP1981" s="16"/>
      <c r="AQ1981" s="12" t="e">
        <f>#REF!+#REF!+#REF!</f>
        <v>#REF!</v>
      </c>
      <c r="AR1981" s="12">
        <f t="shared" si="425"/>
        <v>-644797.7</v>
      </c>
      <c r="AS1981" s="12" t="e">
        <f>#REF!-AU1981+#REF!+#REF!</f>
        <v>#REF!</v>
      </c>
      <c r="AT1981" s="12" t="e">
        <f>AS1981-VLOOKUP(A1981,[1]选股结果!$A$2:$BJ$3005,48,FALSE)*0.08</f>
        <v>#REF!</v>
      </c>
      <c r="AU1981" s="12">
        <f t="shared" si="429"/>
        <v>29950112.22</v>
      </c>
      <c r="AV1981" s="12" t="e">
        <f>#REF!+S1981+H1981</f>
        <v>#REF!</v>
      </c>
      <c r="AW1981" s="12" t="e">
        <f t="shared" si="430"/>
        <v>#REF!</v>
      </c>
      <c r="AX1981" s="12" t="e">
        <f t="shared" si="431"/>
        <v>#REF!</v>
      </c>
      <c r="AY1981" s="12" t="e">
        <f t="shared" si="432"/>
        <v>#REF!</v>
      </c>
      <c r="AZ1981" s="12">
        <f t="shared" si="426"/>
        <v>-1373885024.84</v>
      </c>
      <c r="BA1981" s="12">
        <f t="shared" si="427"/>
        <v>145393888.04</v>
      </c>
      <c r="BB1981" s="12" t="e">
        <f t="shared" si="433"/>
        <v>#REF!</v>
      </c>
    </row>
    <row r="1982" spans="1:54">
      <c r="A1982" s="5" t="s">
        <v>4013</v>
      </c>
      <c r="B1982" s="5" t="s">
        <v>4014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434"/>
        <v>1333355535.57</v>
      </c>
      <c r="AF1982" s="9">
        <f t="shared" si="435"/>
        <v>1342126818.05</v>
      </c>
      <c r="AG1982" s="9">
        <f t="shared" si="436"/>
        <v>200223863.88</v>
      </c>
      <c r="AH1982" s="9">
        <f t="shared" si="437"/>
        <v>199202081.48</v>
      </c>
      <c r="AI1982" s="9">
        <f t="shared" si="438"/>
        <v>169886403.73</v>
      </c>
      <c r="AJ1982" s="12" t="e">
        <f>#REF!-A1982</f>
        <v>#REF!</v>
      </c>
      <c r="AK1982" s="16"/>
      <c r="AL1982" s="9">
        <f t="shared" si="428"/>
        <v>559360055.64</v>
      </c>
      <c r="AM1982" s="16"/>
      <c r="AN1982" s="16"/>
      <c r="AO1982" s="16"/>
      <c r="AP1982" s="16"/>
      <c r="AQ1982" s="12" t="e">
        <f>#REF!+#REF!+#REF!</f>
        <v>#REF!</v>
      </c>
      <c r="AR1982" s="12">
        <f t="shared" si="425"/>
        <v>-622557.3</v>
      </c>
      <c r="AS1982" s="12" t="e">
        <f>#REF!-AU1982+#REF!+#REF!</f>
        <v>#REF!</v>
      </c>
      <c r="AT1982" s="12" t="e">
        <f>AS1982-VLOOKUP(A1982,[1]选股结果!$A$2:$BJ$3005,48,FALSE)*0.08</f>
        <v>#REF!</v>
      </c>
      <c r="AU1982" s="12">
        <f t="shared" si="429"/>
        <v>29315677.75</v>
      </c>
      <c r="AV1982" s="12" t="e">
        <f>#REF!+S1982+H1982</f>
        <v>#REF!</v>
      </c>
      <c r="AW1982" s="12" t="e">
        <f t="shared" si="430"/>
        <v>#REF!</v>
      </c>
      <c r="AX1982" s="12" t="e">
        <f t="shared" si="431"/>
        <v>#REF!</v>
      </c>
      <c r="AY1982" s="12" t="e">
        <f t="shared" si="432"/>
        <v>#REF!</v>
      </c>
      <c r="AZ1982" s="12">
        <f t="shared" si="426"/>
        <v>-1386117863.06</v>
      </c>
      <c r="BA1982" s="12">
        <f t="shared" si="427"/>
        <v>200223863.88</v>
      </c>
      <c r="BB1982" s="12" t="e">
        <f t="shared" si="433"/>
        <v>#REF!</v>
      </c>
    </row>
    <row r="1983" spans="1:54">
      <c r="A1983" s="5" t="s">
        <v>4015</v>
      </c>
      <c r="B1983" s="5" t="s">
        <v>4016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434"/>
        <v>1329473254.17</v>
      </c>
      <c r="AF1983" s="9">
        <f t="shared" si="435"/>
        <v>1274437048.67</v>
      </c>
      <c r="AG1983" s="9">
        <f t="shared" si="436"/>
        <v>54779416.2</v>
      </c>
      <c r="AH1983" s="9">
        <f t="shared" si="437"/>
        <v>54626417.26</v>
      </c>
      <c r="AI1983" s="9">
        <f t="shared" si="438"/>
        <v>37789530.07</v>
      </c>
      <c r="AJ1983" s="12" t="e">
        <f>#REF!-A1983</f>
        <v>#REF!</v>
      </c>
      <c r="AK1983" s="16"/>
      <c r="AL1983" s="9">
        <f t="shared" si="428"/>
        <v>100190866.98</v>
      </c>
      <c r="AM1983" s="16"/>
      <c r="AN1983" s="16"/>
      <c r="AO1983" s="16"/>
      <c r="AP1983" s="16"/>
      <c r="AQ1983" s="12" t="e">
        <f>#REF!+#REF!+#REF!</f>
        <v>#REF!</v>
      </c>
      <c r="AR1983" s="12">
        <f t="shared" si="425"/>
        <v>-3130481.69</v>
      </c>
      <c r="AS1983" s="12" t="e">
        <f>#REF!-AU1983+#REF!+#REF!</f>
        <v>#REF!</v>
      </c>
      <c r="AT1983" s="12" t="e">
        <f>AS1983-VLOOKUP(A1983,[1]选股结果!$A$2:$BJ$3005,48,FALSE)*0.08</f>
        <v>#REF!</v>
      </c>
      <c r="AU1983" s="12">
        <f t="shared" si="429"/>
        <v>16836887.19</v>
      </c>
      <c r="AV1983" s="12" t="e">
        <f>#REF!+S1983+H1983</f>
        <v>#REF!</v>
      </c>
      <c r="AW1983" s="12" t="e">
        <f t="shared" si="430"/>
        <v>#REF!</v>
      </c>
      <c r="AX1983" s="12" t="e">
        <f t="shared" si="431"/>
        <v>#REF!</v>
      </c>
      <c r="AY1983" s="12" t="e">
        <f t="shared" si="432"/>
        <v>#REF!</v>
      </c>
      <c r="AZ1983" s="12">
        <f t="shared" si="426"/>
        <v>-1359074678</v>
      </c>
      <c r="BA1983" s="12">
        <f t="shared" si="427"/>
        <v>54779416.2</v>
      </c>
      <c r="BB1983" s="12" t="e">
        <f t="shared" si="433"/>
        <v>#REF!</v>
      </c>
    </row>
    <row r="1984" spans="1:54">
      <c r="A1984" s="5" t="s">
        <v>4017</v>
      </c>
      <c r="B1984" s="5" t="s">
        <v>4018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434"/>
        <v>1327140772.52</v>
      </c>
      <c r="AF1984" s="9">
        <f t="shared" si="435"/>
        <v>1049548296.21</v>
      </c>
      <c r="AG1984" s="9">
        <f t="shared" si="436"/>
        <v>248387951.6</v>
      </c>
      <c r="AH1984" s="9">
        <f t="shared" si="437"/>
        <v>251284811.29</v>
      </c>
      <c r="AI1984" s="9">
        <f t="shared" si="438"/>
        <v>251116934.56</v>
      </c>
      <c r="AJ1984" s="12" t="e">
        <f>#REF!-A1984</f>
        <v>#REF!</v>
      </c>
      <c r="AK1984" s="16"/>
      <c r="AL1984" s="9">
        <f t="shared" si="428"/>
        <v>275394771.05</v>
      </c>
      <c r="AM1984" s="16"/>
      <c r="AN1984" s="16"/>
      <c r="AO1984" s="16"/>
      <c r="AP1984" s="16"/>
      <c r="AQ1984" s="12" t="e">
        <f>#REF!+#REF!+#REF!</f>
        <v>#REF!</v>
      </c>
      <c r="AR1984" s="12">
        <f t="shared" si="425"/>
        <v>-3434760.35</v>
      </c>
      <c r="AS1984" s="12" t="e">
        <f>#REF!-AU1984+#REF!+#REF!</f>
        <v>#REF!</v>
      </c>
      <c r="AT1984" s="12" t="e">
        <f>AS1984-VLOOKUP(A1984,[1]选股结果!$A$2:$BJ$3005,48,FALSE)*0.08</f>
        <v>#REF!</v>
      </c>
      <c r="AU1984" s="12">
        <f t="shared" si="429"/>
        <v>167876.729999989</v>
      </c>
      <c r="AV1984" s="12" t="e">
        <f>#REF!+S1984+H1984</f>
        <v>#REF!</v>
      </c>
      <c r="AW1984" s="12" t="e">
        <f t="shared" si="430"/>
        <v>#REF!</v>
      </c>
      <c r="AX1984" s="12" t="e">
        <f t="shared" si="431"/>
        <v>#REF!</v>
      </c>
      <c r="AY1984" s="12" t="e">
        <f t="shared" si="432"/>
        <v>#REF!</v>
      </c>
      <c r="AZ1984" s="12">
        <f t="shared" si="426"/>
        <v>-1311833202.48</v>
      </c>
      <c r="BA1984" s="12">
        <f t="shared" si="427"/>
        <v>248387951.6</v>
      </c>
      <c r="BB1984" s="12" t="e">
        <f t="shared" si="433"/>
        <v>#REF!</v>
      </c>
    </row>
    <row r="1985" spans="1:54">
      <c r="A1985" s="5" t="s">
        <v>4019</v>
      </c>
      <c r="B1985" s="5" t="s">
        <v>4020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434"/>
        <v>1325238848.92</v>
      </c>
      <c r="AF1985" s="9">
        <f t="shared" si="435"/>
        <v>1288238530.87</v>
      </c>
      <c r="AG1985" s="9">
        <f t="shared" si="436"/>
        <v>-735460802.57</v>
      </c>
      <c r="AH1985" s="9">
        <f t="shared" si="437"/>
        <v>-735463575.63</v>
      </c>
      <c r="AI1985" s="9">
        <f t="shared" si="438"/>
        <v>-745820310.37</v>
      </c>
      <c r="AJ1985" s="12" t="e">
        <f>#REF!-A1985</f>
        <v>#REF!</v>
      </c>
      <c r="AK1985" s="16"/>
      <c r="AL1985" s="9">
        <f t="shared" si="428"/>
        <v>611492398.95</v>
      </c>
      <c r="AM1985" s="16"/>
      <c r="AN1985" s="16"/>
      <c r="AO1985" s="16"/>
      <c r="AP1985" s="16"/>
      <c r="AQ1985" s="12" t="e">
        <f>#REF!+#REF!+#REF!</f>
        <v>#REF!</v>
      </c>
      <c r="AR1985" s="12">
        <f t="shared" si="425"/>
        <v>-672669.56</v>
      </c>
      <c r="AS1985" s="12" t="e">
        <f>#REF!-AU1985+#REF!+#REF!</f>
        <v>#REF!</v>
      </c>
      <c r="AT1985" s="12" t="e">
        <f>AS1985-VLOOKUP(A1985,[1]选股结果!$A$2:$BJ$3005,48,FALSE)*0.08</f>
        <v>#REF!</v>
      </c>
      <c r="AU1985" s="12">
        <f t="shared" si="429"/>
        <v>10356734.74</v>
      </c>
      <c r="AV1985" s="12" t="e">
        <f>#REF!+S1985+H1985</f>
        <v>#REF!</v>
      </c>
      <c r="AW1985" s="12" t="e">
        <f t="shared" si="430"/>
        <v>#REF!</v>
      </c>
      <c r="AX1985" s="12" t="e">
        <f t="shared" si="431"/>
        <v>#REF!</v>
      </c>
      <c r="AY1985" s="12" t="e">
        <f t="shared" si="432"/>
        <v>#REF!</v>
      </c>
      <c r="AZ1985" s="12">
        <f t="shared" si="426"/>
        <v>-1336271405.22</v>
      </c>
      <c r="BA1985" s="12">
        <f t="shared" si="427"/>
        <v>-735460802.57</v>
      </c>
      <c r="BB1985" s="12" t="e">
        <f t="shared" si="433"/>
        <v>#REF!</v>
      </c>
    </row>
    <row r="1986" spans="1:54">
      <c r="A1986" s="5" t="s">
        <v>4021</v>
      </c>
      <c r="B1986" s="5" t="s">
        <v>4022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434"/>
        <v>1322374448.56</v>
      </c>
      <c r="AF1986" s="9">
        <f t="shared" si="435"/>
        <v>1293646746.37</v>
      </c>
      <c r="AG1986" s="9">
        <f t="shared" si="436"/>
        <v>59306028.3200001</v>
      </c>
      <c r="AH1986" s="9">
        <f t="shared" si="437"/>
        <v>59454525.0100001</v>
      </c>
      <c r="AI1986" s="9">
        <f t="shared" si="438"/>
        <v>26570934.2000001</v>
      </c>
      <c r="AJ1986" s="12" t="e">
        <f>#REF!-A1986</f>
        <v>#REF!</v>
      </c>
      <c r="AK1986" s="16"/>
      <c r="AL1986" s="9">
        <f t="shared" si="428"/>
        <v>271794330.82</v>
      </c>
      <c r="AM1986" s="16"/>
      <c r="AN1986" s="16"/>
      <c r="AO1986" s="16"/>
      <c r="AP1986" s="16"/>
      <c r="AQ1986" s="12" t="e">
        <f>#REF!+#REF!+#REF!</f>
        <v>#REF!</v>
      </c>
      <c r="AR1986" s="12">
        <f t="shared" ref="AR1986:AR2049" si="439">AA1986-AB1986</f>
        <v>-1378552.7</v>
      </c>
      <c r="AS1986" s="12" t="e">
        <f>#REF!-AU1986+#REF!+#REF!</f>
        <v>#REF!</v>
      </c>
      <c r="AT1986" s="12" t="e">
        <f>AS1986-VLOOKUP(A1986,[1]选股结果!$A$2:$BJ$3005,48,FALSE)*0.08</f>
        <v>#REF!</v>
      </c>
      <c r="AU1986" s="12">
        <f t="shared" si="429"/>
        <v>32883590.81</v>
      </c>
      <c r="AV1986" s="12" t="e">
        <f>#REF!+S1986+H1986</f>
        <v>#REF!</v>
      </c>
      <c r="AW1986" s="12" t="e">
        <f t="shared" si="430"/>
        <v>#REF!</v>
      </c>
      <c r="AX1986" s="12" t="e">
        <f t="shared" si="431"/>
        <v>#REF!</v>
      </c>
      <c r="AY1986" s="12" t="e">
        <f t="shared" si="432"/>
        <v>#REF!</v>
      </c>
      <c r="AZ1986" s="12">
        <f t="shared" ref="AZ1986:AZ2049" si="440">O1986-S1986-AA1986-AB1986-AC1986-AD1986+AK1986-AE1986</f>
        <v>-1376208730.8</v>
      </c>
      <c r="BA1986" s="12">
        <f t="shared" ref="BA1986:BA2049" si="441">AG1986</f>
        <v>59306028.3200001</v>
      </c>
      <c r="BB1986" s="12" t="e">
        <f t="shared" si="433"/>
        <v>#REF!</v>
      </c>
    </row>
    <row r="1987" spans="1:54">
      <c r="A1987" s="5" t="s">
        <v>4023</v>
      </c>
      <c r="B1987" s="5" t="s">
        <v>4024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434"/>
        <v>1320775359.74</v>
      </c>
      <c r="AF1987" s="9">
        <f t="shared" si="435"/>
        <v>1308476966.11</v>
      </c>
      <c r="AG1987" s="9">
        <f t="shared" si="436"/>
        <v>11323326.0400001</v>
      </c>
      <c r="AH1987" s="9">
        <f t="shared" si="437"/>
        <v>14084786.5800001</v>
      </c>
      <c r="AI1987" s="9">
        <f t="shared" si="438"/>
        <v>-7843271.5699999</v>
      </c>
      <c r="AJ1987" s="12" t="e">
        <f>#REF!-A1987</f>
        <v>#REF!</v>
      </c>
      <c r="AK1987" s="16"/>
      <c r="AL1987" s="9">
        <f t="shared" ref="AL1987:AL2050" si="442">O1987+P1987+Q1987+Y1987-AB1987+AC1987</f>
        <v>137544443.91</v>
      </c>
      <c r="AM1987" s="16"/>
      <c r="AN1987" s="16"/>
      <c r="AO1987" s="16"/>
      <c r="AP1987" s="16"/>
      <c r="AQ1987" s="12" t="e">
        <f>#REF!+#REF!+#REF!</f>
        <v>#REF!</v>
      </c>
      <c r="AR1987" s="12">
        <f t="shared" si="439"/>
        <v>-2986940.27</v>
      </c>
      <c r="AS1987" s="12" t="e">
        <f>#REF!-AU1987+#REF!+#REF!</f>
        <v>#REF!</v>
      </c>
      <c r="AT1987" s="12" t="e">
        <f>AS1987-VLOOKUP(A1987,[1]选股结果!$A$2:$BJ$3005,48,FALSE)*0.08</f>
        <v>#REF!</v>
      </c>
      <c r="AU1987" s="12">
        <f t="shared" ref="AU1987:AU2050" si="443">AH1987-AI1987</f>
        <v>21928058.15</v>
      </c>
      <c r="AV1987" s="12" t="e">
        <f>#REF!+S1987+H1987</f>
        <v>#REF!</v>
      </c>
      <c r="AW1987" s="12" t="e">
        <f t="shared" ref="AW1987:AW2050" si="444">AV1987-AU1987</f>
        <v>#REF!</v>
      </c>
      <c r="AX1987" s="12" t="e">
        <f t="shared" ref="AX1987:AX2050" si="445">AV1987-H1987</f>
        <v>#REF!</v>
      </c>
      <c r="AY1987" s="12" t="e">
        <f t="shared" ref="AY1987:AY2050" si="446">AV1987-H1987-AU1987</f>
        <v>#REF!</v>
      </c>
      <c r="AZ1987" s="12">
        <f t="shared" si="440"/>
        <v>-1405144652.02</v>
      </c>
      <c r="BA1987" s="12">
        <f t="shared" si="441"/>
        <v>11323326.0400001</v>
      </c>
      <c r="BB1987" s="12" t="e">
        <f t="shared" ref="BB1987:BB2050" si="447">AF1987-AG1987+AH1987+AI1987-AJ1987+AL1987+AM1987-AO1987+AN1987</f>
        <v>#REF!</v>
      </c>
    </row>
    <row r="1988" spans="1:54">
      <c r="A1988" s="5" t="s">
        <v>4025</v>
      </c>
      <c r="B1988" s="5" t="s">
        <v>4026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434"/>
        <v>1320688532.59</v>
      </c>
      <c r="AF1988" s="9">
        <f t="shared" si="435"/>
        <v>1251978094.62</v>
      </c>
      <c r="AG1988" s="9">
        <f t="shared" si="436"/>
        <v>73637170.5199998</v>
      </c>
      <c r="AH1988" s="9">
        <f t="shared" si="437"/>
        <v>73647893.6299998</v>
      </c>
      <c r="AI1988" s="9">
        <f t="shared" si="438"/>
        <v>62036860.7399998</v>
      </c>
      <c r="AJ1988" s="12" t="e">
        <f>#REF!-A1988</f>
        <v>#REF!</v>
      </c>
      <c r="AK1988" s="16"/>
      <c r="AL1988" s="9">
        <f t="shared" si="442"/>
        <v>61449706.01</v>
      </c>
      <c r="AM1988" s="16"/>
      <c r="AN1988" s="16"/>
      <c r="AO1988" s="16"/>
      <c r="AP1988" s="16"/>
      <c r="AQ1988" s="12" t="e">
        <f>#REF!+#REF!+#REF!</f>
        <v>#REF!</v>
      </c>
      <c r="AR1988" s="12">
        <f t="shared" si="439"/>
        <v>-13574.01</v>
      </c>
      <c r="AS1988" s="12" t="e">
        <f>#REF!-AU1988+#REF!+#REF!</f>
        <v>#REF!</v>
      </c>
      <c r="AT1988" s="12" t="e">
        <f>AS1988-VLOOKUP(A1988,[1]选股结果!$A$2:$BJ$3005,48,FALSE)*0.08</f>
        <v>#REF!</v>
      </c>
      <c r="AU1988" s="12">
        <f t="shared" si="443"/>
        <v>11611032.89</v>
      </c>
      <c r="AV1988" s="12" t="e">
        <f>#REF!+S1988+H1988</f>
        <v>#REF!</v>
      </c>
      <c r="AW1988" s="12" t="e">
        <f t="shared" si="444"/>
        <v>#REF!</v>
      </c>
      <c r="AX1988" s="12" t="e">
        <f t="shared" si="445"/>
        <v>#REF!</v>
      </c>
      <c r="AY1988" s="12" t="e">
        <f t="shared" si="446"/>
        <v>#REF!</v>
      </c>
      <c r="AZ1988" s="12">
        <f t="shared" si="440"/>
        <v>-1339385278.93</v>
      </c>
      <c r="BA1988" s="12">
        <f t="shared" si="441"/>
        <v>73637170.5199998</v>
      </c>
      <c r="BB1988" s="12" t="e">
        <f t="shared" si="447"/>
        <v>#REF!</v>
      </c>
    </row>
    <row r="1989" spans="1:54">
      <c r="A1989" s="5" t="s">
        <v>4027</v>
      </c>
      <c r="B1989" s="5" t="s">
        <v>4028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434"/>
        <v>1319527430</v>
      </c>
      <c r="AF1989" s="9">
        <f t="shared" si="435"/>
        <v>1404457491.69</v>
      </c>
      <c r="AG1989" s="9">
        <f t="shared" si="436"/>
        <v>-57639562.0199998</v>
      </c>
      <c r="AH1989" s="9">
        <f t="shared" si="437"/>
        <v>-55525728.1899998</v>
      </c>
      <c r="AI1989" s="9">
        <f t="shared" si="438"/>
        <v>-45832195.5499998</v>
      </c>
      <c r="AJ1989" s="12" t="e">
        <f>#REF!-A1989</f>
        <v>#REF!</v>
      </c>
      <c r="AK1989" s="16"/>
      <c r="AL1989" s="9">
        <f t="shared" si="442"/>
        <v>264490522.09</v>
      </c>
      <c r="AM1989" s="16"/>
      <c r="AN1989" s="16"/>
      <c r="AO1989" s="16"/>
      <c r="AP1989" s="16"/>
      <c r="AQ1989" s="12" t="e">
        <f>#REF!+#REF!+#REF!</f>
        <v>#REF!</v>
      </c>
      <c r="AR1989" s="12">
        <f t="shared" si="439"/>
        <v>-2731801.41</v>
      </c>
      <c r="AS1989" s="12" t="e">
        <f>#REF!-AU1989+#REF!+#REF!</f>
        <v>#REF!</v>
      </c>
      <c r="AT1989" s="12" t="e">
        <f>AS1989-VLOOKUP(A1989,[1]选股结果!$A$2:$BJ$3005,48,FALSE)*0.08</f>
        <v>#REF!</v>
      </c>
      <c r="AU1989" s="12">
        <f t="shared" si="443"/>
        <v>-9693532.63999999</v>
      </c>
      <c r="AV1989" s="12" t="e">
        <f>#REF!+S1989+H1989</f>
        <v>#REF!</v>
      </c>
      <c r="AW1989" s="12" t="e">
        <f t="shared" si="444"/>
        <v>#REF!</v>
      </c>
      <c r="AX1989" s="12" t="e">
        <f t="shared" si="445"/>
        <v>#REF!</v>
      </c>
      <c r="AY1989" s="12" t="e">
        <f t="shared" si="446"/>
        <v>#REF!</v>
      </c>
      <c r="AZ1989" s="12">
        <f t="shared" si="440"/>
        <v>-1364371341.51</v>
      </c>
      <c r="BA1989" s="12">
        <f t="shared" si="441"/>
        <v>-57639562.0199998</v>
      </c>
      <c r="BB1989" s="12" t="e">
        <f t="shared" si="447"/>
        <v>#REF!</v>
      </c>
    </row>
    <row r="1990" spans="1:54">
      <c r="A1990" s="5" t="s">
        <v>4029</v>
      </c>
      <c r="B1990" s="5" t="s">
        <v>4030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434"/>
        <v>1317014648.21</v>
      </c>
      <c r="AF1990" s="9">
        <f t="shared" si="435"/>
        <v>1085148095.68</v>
      </c>
      <c r="AG1990" s="9">
        <f t="shared" si="436"/>
        <v>202809765.97</v>
      </c>
      <c r="AH1990" s="9">
        <f t="shared" si="437"/>
        <v>202053004.18</v>
      </c>
      <c r="AI1990" s="9">
        <f t="shared" si="438"/>
        <v>171925881.35</v>
      </c>
      <c r="AJ1990" s="12" t="e">
        <f>#REF!-A1990</f>
        <v>#REF!</v>
      </c>
      <c r="AK1990" s="16"/>
      <c r="AL1990" s="9">
        <f t="shared" si="442"/>
        <v>182042434.17</v>
      </c>
      <c r="AM1990" s="16"/>
      <c r="AN1990" s="16"/>
      <c r="AO1990" s="16"/>
      <c r="AP1990" s="16"/>
      <c r="AQ1990" s="12" t="e">
        <f>#REF!+#REF!+#REF!</f>
        <v>#REF!</v>
      </c>
      <c r="AR1990" s="12">
        <f t="shared" si="439"/>
        <v>-215875.79</v>
      </c>
      <c r="AS1990" s="12" t="e">
        <f>#REF!-AU1990+#REF!+#REF!</f>
        <v>#REF!</v>
      </c>
      <c r="AT1990" s="12" t="e">
        <f>AS1990-VLOOKUP(A1990,[1]选股结果!$A$2:$BJ$3005,48,FALSE)*0.08</f>
        <v>#REF!</v>
      </c>
      <c r="AU1990" s="12">
        <f t="shared" si="443"/>
        <v>30127122.83</v>
      </c>
      <c r="AV1990" s="12" t="e">
        <f>#REF!+S1990+H1990</f>
        <v>#REF!</v>
      </c>
      <c r="AW1990" s="12" t="e">
        <f t="shared" si="444"/>
        <v>#REF!</v>
      </c>
      <c r="AX1990" s="12" t="e">
        <f t="shared" si="445"/>
        <v>#REF!</v>
      </c>
      <c r="AY1990" s="12" t="e">
        <f t="shared" si="446"/>
        <v>#REF!</v>
      </c>
      <c r="AZ1990" s="12">
        <f t="shared" si="440"/>
        <v>-1340804339.95</v>
      </c>
      <c r="BA1990" s="12">
        <f t="shared" si="441"/>
        <v>202809765.97</v>
      </c>
      <c r="BB1990" s="12" t="e">
        <f t="shared" si="447"/>
        <v>#REF!</v>
      </c>
    </row>
    <row r="1991" spans="1:54">
      <c r="A1991" s="5" t="s">
        <v>4031</v>
      </c>
      <c r="B1991" s="5" t="s">
        <v>4032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434"/>
        <v>1315034566.07</v>
      </c>
      <c r="AF1991" s="9">
        <f t="shared" si="435"/>
        <v>1423567414.94</v>
      </c>
      <c r="AG1991" s="9">
        <f t="shared" si="436"/>
        <v>-112500783.34</v>
      </c>
      <c r="AH1991" s="9">
        <f t="shared" si="437"/>
        <v>-95440519.38</v>
      </c>
      <c r="AI1991" s="9">
        <f t="shared" si="438"/>
        <v>-92080594.64</v>
      </c>
      <c r="AJ1991" s="12" t="e">
        <f>#REF!-A1991</f>
        <v>#REF!</v>
      </c>
      <c r="AK1991" s="16"/>
      <c r="AL1991" s="9">
        <f t="shared" si="442"/>
        <v>375345612.71</v>
      </c>
      <c r="AM1991" s="16"/>
      <c r="AN1991" s="16"/>
      <c r="AO1991" s="16"/>
      <c r="AP1991" s="16"/>
      <c r="AQ1991" s="12" t="e">
        <f>#REF!+#REF!+#REF!</f>
        <v>#REF!</v>
      </c>
      <c r="AR1991" s="12">
        <f t="shared" si="439"/>
        <v>-17602411.39</v>
      </c>
      <c r="AS1991" s="12" t="e">
        <f>#REF!-AU1991+#REF!+#REF!</f>
        <v>#REF!</v>
      </c>
      <c r="AT1991" s="12" t="e">
        <f>AS1991-VLOOKUP(A1991,[1]选股结果!$A$2:$BJ$3005,48,FALSE)*0.08</f>
        <v>#REF!</v>
      </c>
      <c r="AU1991" s="12">
        <f t="shared" si="443"/>
        <v>-3359924.73999999</v>
      </c>
      <c r="AV1991" s="12" t="e">
        <f>#REF!+S1991+H1991</f>
        <v>#REF!</v>
      </c>
      <c r="AW1991" s="12" t="e">
        <f t="shared" si="444"/>
        <v>#REF!</v>
      </c>
      <c r="AX1991" s="12" t="e">
        <f t="shared" si="445"/>
        <v>#REF!</v>
      </c>
      <c r="AY1991" s="12" t="e">
        <f t="shared" si="446"/>
        <v>#REF!</v>
      </c>
      <c r="AZ1991" s="12">
        <f t="shared" si="440"/>
        <v>-1330189690.81</v>
      </c>
      <c r="BA1991" s="12">
        <f t="shared" si="441"/>
        <v>-112500783.34</v>
      </c>
      <c r="BB1991" s="12" t="e">
        <f t="shared" si="447"/>
        <v>#REF!</v>
      </c>
    </row>
    <row r="1992" spans="1:54">
      <c r="A1992" s="5" t="s">
        <v>4033</v>
      </c>
      <c r="B1992" s="5" t="s">
        <v>4034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434"/>
        <v>1314289515.29</v>
      </c>
      <c r="AF1992" s="9">
        <f t="shared" si="435"/>
        <v>1333250117.66</v>
      </c>
      <c r="AG1992" s="9">
        <f t="shared" si="436"/>
        <v>-21389037.2300001</v>
      </c>
      <c r="AH1992" s="9">
        <f t="shared" si="437"/>
        <v>-22322473.6400001</v>
      </c>
      <c r="AI1992" s="9">
        <f t="shared" si="438"/>
        <v>-19334790.6400001</v>
      </c>
      <c r="AJ1992" s="12" t="e">
        <f>#REF!-A1992</f>
        <v>#REF!</v>
      </c>
      <c r="AK1992" s="16"/>
      <c r="AL1992" s="9">
        <f t="shared" si="442"/>
        <v>283960802.92</v>
      </c>
      <c r="AM1992" s="16"/>
      <c r="AN1992" s="16"/>
      <c r="AO1992" s="16"/>
      <c r="AP1992" s="16"/>
      <c r="AQ1992" s="12" t="e">
        <f>#REF!+#REF!+#REF!</f>
        <v>#REF!</v>
      </c>
      <c r="AR1992" s="12">
        <f t="shared" si="439"/>
        <v>-214797.14</v>
      </c>
      <c r="AS1992" s="12" t="e">
        <f>#REF!-AU1992+#REF!+#REF!</f>
        <v>#REF!</v>
      </c>
      <c r="AT1992" s="12" t="e">
        <f>AS1992-VLOOKUP(A1992,[1]选股结果!$A$2:$BJ$3005,48,FALSE)*0.08</f>
        <v>#REF!</v>
      </c>
      <c r="AU1992" s="12">
        <f t="shared" si="443"/>
        <v>-2987683</v>
      </c>
      <c r="AV1992" s="12" t="e">
        <f>#REF!+S1992+H1992</f>
        <v>#REF!</v>
      </c>
      <c r="AW1992" s="12" t="e">
        <f t="shared" si="444"/>
        <v>#REF!</v>
      </c>
      <c r="AX1992" s="12" t="e">
        <f t="shared" si="445"/>
        <v>#REF!</v>
      </c>
      <c r="AY1992" s="12" t="e">
        <f t="shared" si="446"/>
        <v>#REF!</v>
      </c>
      <c r="AZ1992" s="12">
        <f t="shared" si="440"/>
        <v>-1317988208.74</v>
      </c>
      <c r="BA1992" s="12">
        <f t="shared" si="441"/>
        <v>-21389037.2300001</v>
      </c>
      <c r="BB1992" s="12" t="e">
        <f t="shared" si="447"/>
        <v>#REF!</v>
      </c>
    </row>
    <row r="1993" spans="1:54">
      <c r="A1993" s="5" t="s">
        <v>4035</v>
      </c>
      <c r="B1993" s="5" t="s">
        <v>4036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434"/>
        <v>1310650508.54</v>
      </c>
      <c r="AF1993" s="9">
        <f t="shared" si="435"/>
        <v>1041893450.38</v>
      </c>
      <c r="AG1993" s="9">
        <f t="shared" si="436"/>
        <v>260227268.03</v>
      </c>
      <c r="AH1993" s="9">
        <f t="shared" si="437"/>
        <v>256257969.81</v>
      </c>
      <c r="AI1993" s="9">
        <f t="shared" si="438"/>
        <v>202525262.17</v>
      </c>
      <c r="AJ1993" s="12" t="e">
        <f>#REF!-A1993</f>
        <v>#REF!</v>
      </c>
      <c r="AK1993" s="16"/>
      <c r="AL1993" s="9">
        <f t="shared" si="442"/>
        <v>125361602.4</v>
      </c>
      <c r="AM1993" s="16"/>
      <c r="AN1993" s="16"/>
      <c r="AO1993" s="16"/>
      <c r="AP1993" s="16"/>
      <c r="AQ1993" s="12" t="e">
        <f>#REF!+#REF!+#REF!</f>
        <v>#REF!</v>
      </c>
      <c r="AR1993" s="12">
        <f t="shared" si="439"/>
        <v>-551359.5</v>
      </c>
      <c r="AS1993" s="12" t="e">
        <f>#REF!-AU1993+#REF!+#REF!</f>
        <v>#REF!</v>
      </c>
      <c r="AT1993" s="12" t="e">
        <f>AS1993-VLOOKUP(A1993,[1]选股结果!$A$2:$BJ$3005,48,FALSE)*0.08</f>
        <v>#REF!</v>
      </c>
      <c r="AU1993" s="12">
        <f t="shared" si="443"/>
        <v>53732707.64</v>
      </c>
      <c r="AV1993" s="12" t="e">
        <f>#REF!+S1993+H1993</f>
        <v>#REF!</v>
      </c>
      <c r="AW1993" s="12" t="e">
        <f t="shared" si="444"/>
        <v>#REF!</v>
      </c>
      <c r="AX1993" s="12" t="e">
        <f t="shared" si="445"/>
        <v>#REF!</v>
      </c>
      <c r="AY1993" s="12" t="e">
        <f t="shared" si="446"/>
        <v>#REF!</v>
      </c>
      <c r="AZ1993" s="12">
        <f t="shared" si="440"/>
        <v>-1414904070.33</v>
      </c>
      <c r="BA1993" s="12">
        <f t="shared" si="441"/>
        <v>260227268.03</v>
      </c>
      <c r="BB1993" s="12" t="e">
        <f t="shared" si="447"/>
        <v>#REF!</v>
      </c>
    </row>
    <row r="1994" spans="1:54">
      <c r="A1994" s="5" t="s">
        <v>4037</v>
      </c>
      <c r="B1994" s="5" t="s">
        <v>4038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434"/>
        <v>1309377510.73</v>
      </c>
      <c r="AF1994" s="9">
        <f t="shared" si="435"/>
        <v>1204442839.97</v>
      </c>
      <c r="AG1994" s="9">
        <f t="shared" si="436"/>
        <v>107920682.31</v>
      </c>
      <c r="AH1994" s="9">
        <f t="shared" si="437"/>
        <v>108621330.08</v>
      </c>
      <c r="AI1994" s="9">
        <f t="shared" si="438"/>
        <v>97202445.41</v>
      </c>
      <c r="AJ1994" s="12" t="e">
        <f>#REF!-A1994</f>
        <v>#REF!</v>
      </c>
      <c r="AK1994" s="16"/>
      <c r="AL1994" s="9">
        <f t="shared" si="442"/>
        <v>167755775.82</v>
      </c>
      <c r="AM1994" s="16"/>
      <c r="AN1994" s="16"/>
      <c r="AO1994" s="16"/>
      <c r="AP1994" s="16"/>
      <c r="AQ1994" s="12" t="e">
        <f>#REF!+#REF!+#REF!</f>
        <v>#REF!</v>
      </c>
      <c r="AR1994" s="12">
        <f t="shared" si="439"/>
        <v>-721594.02</v>
      </c>
      <c r="AS1994" s="12" t="e">
        <f>#REF!-AU1994+#REF!+#REF!</f>
        <v>#REF!</v>
      </c>
      <c r="AT1994" s="12" t="e">
        <f>AS1994-VLOOKUP(A1994,[1]选股结果!$A$2:$BJ$3005,48,FALSE)*0.08</f>
        <v>#REF!</v>
      </c>
      <c r="AU1994" s="12">
        <f t="shared" si="443"/>
        <v>11418884.67</v>
      </c>
      <c r="AV1994" s="12" t="e">
        <f>#REF!+S1994+H1994</f>
        <v>#REF!</v>
      </c>
      <c r="AW1994" s="12" t="e">
        <f t="shared" si="444"/>
        <v>#REF!</v>
      </c>
      <c r="AX1994" s="12" t="e">
        <f t="shared" si="445"/>
        <v>#REF!</v>
      </c>
      <c r="AY1994" s="12" t="e">
        <f t="shared" si="446"/>
        <v>#REF!</v>
      </c>
      <c r="AZ1994" s="12">
        <f t="shared" si="440"/>
        <v>-1315662359.27</v>
      </c>
      <c r="BA1994" s="12">
        <f t="shared" si="441"/>
        <v>107920682.31</v>
      </c>
      <c r="BB1994" s="12" t="e">
        <f t="shared" si="447"/>
        <v>#REF!</v>
      </c>
    </row>
    <row r="1995" spans="1:54">
      <c r="A1995" s="5" t="s">
        <v>4039</v>
      </c>
      <c r="B1995" s="5" t="s">
        <v>4040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448">C1995</f>
        <v>1306533231.04</v>
      </c>
      <c r="AF1995" s="9">
        <f t="shared" ref="AF1995:AF2058" si="449">(G1995+O1995+P1995+Q1995+R1995)+S1995</f>
        <v>1126087608.4</v>
      </c>
      <c r="AG1995" s="9">
        <f t="shared" ref="AG1995:AG2058" si="450">AE1995-AF1995+T1995+V1995+W1995-X1995-Y1995+Z1995+AA1995</f>
        <v>174723997.18</v>
      </c>
      <c r="AH1995" s="9">
        <f t="shared" ref="AH1995:AH2058" si="451">AG1995+AB1995-AC1995</f>
        <v>180548702.32</v>
      </c>
      <c r="AI1995" s="9">
        <f t="shared" ref="AI1995:AI2058" si="452">AH1995-AD1995</f>
        <v>158614793.87</v>
      </c>
      <c r="AJ1995" s="12" t="e">
        <f>#REF!-A1995</f>
        <v>#REF!</v>
      </c>
      <c r="AK1995" s="16"/>
      <c r="AL1995" s="9">
        <f t="shared" si="442"/>
        <v>40040629.43</v>
      </c>
      <c r="AM1995" s="16"/>
      <c r="AN1995" s="16"/>
      <c r="AO1995" s="16"/>
      <c r="AP1995" s="16"/>
      <c r="AQ1995" s="12" t="e">
        <f>#REF!+#REF!+#REF!</f>
        <v>#REF!</v>
      </c>
      <c r="AR1995" s="12">
        <f t="shared" si="439"/>
        <v>-6088705.14</v>
      </c>
      <c r="AS1995" s="12" t="e">
        <f>#REF!-AU1995+#REF!+#REF!</f>
        <v>#REF!</v>
      </c>
      <c r="AT1995" s="12" t="e">
        <f>AS1995-VLOOKUP(A1995,[1]选股结果!$A$2:$BJ$3005,48,FALSE)*0.08</f>
        <v>#REF!</v>
      </c>
      <c r="AU1995" s="12">
        <f t="shared" si="443"/>
        <v>21933908.45</v>
      </c>
      <c r="AV1995" s="12" t="e">
        <f>#REF!+S1995+H1995</f>
        <v>#REF!</v>
      </c>
      <c r="AW1995" s="12" t="e">
        <f t="shared" si="444"/>
        <v>#REF!</v>
      </c>
      <c r="AX1995" s="12" t="e">
        <f t="shared" si="445"/>
        <v>#REF!</v>
      </c>
      <c r="AY1995" s="12" t="e">
        <f t="shared" si="446"/>
        <v>#REF!</v>
      </c>
      <c r="AZ1995" s="12">
        <f t="shared" si="440"/>
        <v>-1341262811.16</v>
      </c>
      <c r="BA1995" s="12">
        <f t="shared" si="441"/>
        <v>174723997.18</v>
      </c>
      <c r="BB1995" s="12" t="e">
        <f t="shared" si="447"/>
        <v>#REF!</v>
      </c>
    </row>
    <row r="1996" spans="1:54">
      <c r="A1996" s="5" t="s">
        <v>4041</v>
      </c>
      <c r="B1996" s="5" t="s">
        <v>4042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448"/>
        <v>1304888568.38</v>
      </c>
      <c r="AF1996" s="9">
        <f t="shared" si="449"/>
        <v>807468943.74</v>
      </c>
      <c r="AG1996" s="9">
        <f t="shared" si="450"/>
        <v>503445559.14</v>
      </c>
      <c r="AH1996" s="9">
        <f t="shared" si="451"/>
        <v>502633815.47</v>
      </c>
      <c r="AI1996" s="9">
        <f t="shared" si="452"/>
        <v>431642819.26</v>
      </c>
      <c r="AJ1996" s="12" t="e">
        <f>#REF!-A1996</f>
        <v>#REF!</v>
      </c>
      <c r="AK1996" s="16"/>
      <c r="AL1996" s="9">
        <f t="shared" si="442"/>
        <v>524737890.7</v>
      </c>
      <c r="AM1996" s="16"/>
      <c r="AN1996" s="16"/>
      <c r="AO1996" s="16"/>
      <c r="AP1996" s="16"/>
      <c r="AQ1996" s="12" t="e">
        <f>#REF!+#REF!+#REF!</f>
        <v>#REF!</v>
      </c>
      <c r="AR1996" s="12">
        <f t="shared" si="439"/>
        <v>-77808.18</v>
      </c>
      <c r="AS1996" s="12" t="e">
        <f>#REF!-AU1996+#REF!+#REF!</f>
        <v>#REF!</v>
      </c>
      <c r="AT1996" s="12" t="e">
        <f>AS1996-VLOOKUP(A1996,[1]选股结果!$A$2:$BJ$3005,48,FALSE)*0.08</f>
        <v>#REF!</v>
      </c>
      <c r="AU1996" s="12">
        <f t="shared" si="443"/>
        <v>70990996.21</v>
      </c>
      <c r="AV1996" s="12" t="e">
        <f>#REF!+S1996+H1996</f>
        <v>#REF!</v>
      </c>
      <c r="AW1996" s="12" t="e">
        <f t="shared" si="444"/>
        <v>#REF!</v>
      </c>
      <c r="AX1996" s="12" t="e">
        <f t="shared" si="445"/>
        <v>#REF!</v>
      </c>
      <c r="AY1996" s="12" t="e">
        <f t="shared" si="446"/>
        <v>#REF!</v>
      </c>
      <c r="AZ1996" s="12">
        <f t="shared" si="440"/>
        <v>-1352153212.17</v>
      </c>
      <c r="BA1996" s="12">
        <f t="shared" si="441"/>
        <v>503445559.14</v>
      </c>
      <c r="BB1996" s="12" t="e">
        <f t="shared" si="447"/>
        <v>#REF!</v>
      </c>
    </row>
    <row r="1997" spans="1:54">
      <c r="A1997" s="5" t="s">
        <v>4043</v>
      </c>
      <c r="B1997" s="5" t="s">
        <v>4044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448"/>
        <v>1304760620.75</v>
      </c>
      <c r="AF1997" s="9">
        <f t="shared" si="449"/>
        <v>1154775077.27</v>
      </c>
      <c r="AG1997" s="9">
        <f t="shared" si="450"/>
        <v>153775579.42</v>
      </c>
      <c r="AH1997" s="9">
        <f t="shared" si="451"/>
        <v>153803213.3</v>
      </c>
      <c r="AI1997" s="9">
        <f t="shared" si="452"/>
        <v>115916915.29</v>
      </c>
      <c r="AJ1997" s="12" t="e">
        <f>#REF!-A1997</f>
        <v>#REF!</v>
      </c>
      <c r="AK1997" s="16"/>
      <c r="AL1997" s="9">
        <f t="shared" si="442"/>
        <v>117483971.66</v>
      </c>
      <c r="AM1997" s="16"/>
      <c r="AN1997" s="16"/>
      <c r="AO1997" s="16"/>
      <c r="AP1997" s="16"/>
      <c r="AQ1997" s="12" t="e">
        <f>#REF!+#REF!+#REF!</f>
        <v>#REF!</v>
      </c>
      <c r="AR1997" s="12">
        <f t="shared" si="439"/>
        <v>-69168.39</v>
      </c>
      <c r="AS1997" s="12" t="e">
        <f>#REF!-AU1997+#REF!+#REF!</f>
        <v>#REF!</v>
      </c>
      <c r="AT1997" s="12" t="e">
        <f>AS1997-VLOOKUP(A1997,[1]选股结果!$A$2:$BJ$3005,48,FALSE)*0.08</f>
        <v>#REF!</v>
      </c>
      <c r="AU1997" s="12">
        <f t="shared" si="443"/>
        <v>37886298.01</v>
      </c>
      <c r="AV1997" s="12" t="e">
        <f>#REF!+S1997+H1997</f>
        <v>#REF!</v>
      </c>
      <c r="AW1997" s="12" t="e">
        <f t="shared" si="444"/>
        <v>#REF!</v>
      </c>
      <c r="AX1997" s="12" t="e">
        <f t="shared" si="445"/>
        <v>#REF!</v>
      </c>
      <c r="AY1997" s="12" t="e">
        <f t="shared" si="446"/>
        <v>#REF!</v>
      </c>
      <c r="AZ1997" s="12">
        <f t="shared" si="440"/>
        <v>-1338754986</v>
      </c>
      <c r="BA1997" s="12">
        <f t="shared" si="441"/>
        <v>153775579.42</v>
      </c>
      <c r="BB1997" s="12" t="e">
        <f t="shared" si="447"/>
        <v>#REF!</v>
      </c>
    </row>
    <row r="1998" spans="1:54">
      <c r="A1998" s="5" t="s">
        <v>4045</v>
      </c>
      <c r="B1998" s="5" t="s">
        <v>4046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448"/>
        <v>1302199542.29</v>
      </c>
      <c r="AF1998" s="9">
        <f t="shared" si="449"/>
        <v>1239681848.67</v>
      </c>
      <c r="AG1998" s="9">
        <f t="shared" si="450"/>
        <v>61505134.1299999</v>
      </c>
      <c r="AH1998" s="9">
        <f t="shared" si="451"/>
        <v>60913992.9899999</v>
      </c>
      <c r="AI1998" s="9">
        <f t="shared" si="452"/>
        <v>53232627.4799999</v>
      </c>
      <c r="AJ1998" s="12" t="e">
        <f>#REF!-A1998</f>
        <v>#REF!</v>
      </c>
      <c r="AK1998" s="16"/>
      <c r="AL1998" s="9">
        <f t="shared" si="442"/>
        <v>289653069.95</v>
      </c>
      <c r="AM1998" s="16"/>
      <c r="AN1998" s="16"/>
      <c r="AO1998" s="16"/>
      <c r="AP1998" s="16"/>
      <c r="AQ1998" s="12" t="e">
        <f>#REF!+#REF!+#REF!</f>
        <v>#REF!</v>
      </c>
      <c r="AR1998" s="12">
        <f t="shared" si="439"/>
        <v>-641214.42</v>
      </c>
      <c r="AS1998" s="12" t="e">
        <f>#REF!-AU1998+#REF!+#REF!</f>
        <v>#REF!</v>
      </c>
      <c r="AT1998" s="12" t="e">
        <f>AS1998-VLOOKUP(A1998,[1]选股结果!$A$2:$BJ$3005,48,FALSE)*0.08</f>
        <v>#REF!</v>
      </c>
      <c r="AU1998" s="12">
        <f t="shared" si="443"/>
        <v>7681365.51</v>
      </c>
      <c r="AV1998" s="12" t="e">
        <f>#REF!+S1998+H1998</f>
        <v>#REF!</v>
      </c>
      <c r="AW1998" s="12" t="e">
        <f t="shared" si="444"/>
        <v>#REF!</v>
      </c>
      <c r="AX1998" s="12" t="e">
        <f t="shared" si="445"/>
        <v>#REF!</v>
      </c>
      <c r="AY1998" s="12" t="e">
        <f t="shared" si="446"/>
        <v>#REF!</v>
      </c>
      <c r="AZ1998" s="12">
        <f t="shared" si="440"/>
        <v>-1308405275.54</v>
      </c>
      <c r="BA1998" s="12">
        <f t="shared" si="441"/>
        <v>61505134.1299999</v>
      </c>
      <c r="BB1998" s="12" t="e">
        <f t="shared" si="447"/>
        <v>#REF!</v>
      </c>
    </row>
    <row r="1999" spans="1:54">
      <c r="A1999" s="5" t="s">
        <v>4047</v>
      </c>
      <c r="B1999" s="5" t="s">
        <v>4048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448"/>
        <v>1302014144.83</v>
      </c>
      <c r="AF1999" s="9">
        <f t="shared" si="449"/>
        <v>1405078312.29</v>
      </c>
      <c r="AG1999" s="9">
        <f t="shared" si="450"/>
        <v>-64947221.11</v>
      </c>
      <c r="AH1999" s="9">
        <f t="shared" si="451"/>
        <v>-64317830.09</v>
      </c>
      <c r="AI1999" s="9">
        <f t="shared" si="452"/>
        <v>-64037177.93</v>
      </c>
      <c r="AJ1999" s="12" t="e">
        <f>#REF!-A1999</f>
        <v>#REF!</v>
      </c>
      <c r="AK1999" s="16"/>
      <c r="AL1999" s="9">
        <f t="shared" si="442"/>
        <v>116957122.41</v>
      </c>
      <c r="AM1999" s="16"/>
      <c r="AN1999" s="16"/>
      <c r="AO1999" s="16"/>
      <c r="AP1999" s="16"/>
      <c r="AQ1999" s="12" t="e">
        <f>#REF!+#REF!+#REF!</f>
        <v>#REF!</v>
      </c>
      <c r="AR1999" s="12">
        <f t="shared" si="439"/>
        <v>-639621.26</v>
      </c>
      <c r="AS1999" s="12" t="e">
        <f>#REF!-AU1999+#REF!+#REF!</f>
        <v>#REF!</v>
      </c>
      <c r="AT1999" s="12" t="e">
        <f>AS1999-VLOOKUP(A1999,[1]选股结果!$A$2:$BJ$3005,48,FALSE)*0.08</f>
        <v>#REF!</v>
      </c>
      <c r="AU1999" s="12">
        <f t="shared" si="443"/>
        <v>-280652.160000004</v>
      </c>
      <c r="AV1999" s="12" t="e">
        <f>#REF!+S1999+H1999</f>
        <v>#REF!</v>
      </c>
      <c r="AW1999" s="12" t="e">
        <f t="shared" si="444"/>
        <v>#REF!</v>
      </c>
      <c r="AX1999" s="12" t="e">
        <f t="shared" si="445"/>
        <v>#REF!</v>
      </c>
      <c r="AY1999" s="12" t="e">
        <f t="shared" si="446"/>
        <v>#REF!</v>
      </c>
      <c r="AZ1999" s="12">
        <f t="shared" si="440"/>
        <v>-1306463386.45</v>
      </c>
      <c r="BA1999" s="12">
        <f t="shared" si="441"/>
        <v>-64947221.11</v>
      </c>
      <c r="BB1999" s="12" t="e">
        <f t="shared" si="447"/>
        <v>#REF!</v>
      </c>
    </row>
    <row r="2000" spans="1:54">
      <c r="A2000" s="5" t="s">
        <v>4049</v>
      </c>
      <c r="B2000" s="5" t="s">
        <v>4050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448"/>
        <v>1301406327.4</v>
      </c>
      <c r="AF2000" s="9">
        <f t="shared" si="449"/>
        <v>1232521674.86</v>
      </c>
      <c r="AG2000" s="9">
        <f t="shared" si="450"/>
        <v>57365003.21</v>
      </c>
      <c r="AH2000" s="9">
        <f t="shared" si="451"/>
        <v>57476100.66</v>
      </c>
      <c r="AI2000" s="9">
        <f t="shared" si="452"/>
        <v>53491185.17</v>
      </c>
      <c r="AJ2000" s="12" t="e">
        <f>#REF!-A2000</f>
        <v>#REF!</v>
      </c>
      <c r="AK2000" s="16"/>
      <c r="AL2000" s="9">
        <f t="shared" si="442"/>
        <v>146887600.01</v>
      </c>
      <c r="AM2000" s="16"/>
      <c r="AN2000" s="16"/>
      <c r="AO2000" s="16"/>
      <c r="AP2000" s="16"/>
      <c r="AQ2000" s="12" t="e">
        <f>#REF!+#REF!+#REF!</f>
        <v>#REF!</v>
      </c>
      <c r="AR2000" s="12">
        <f t="shared" si="439"/>
        <v>-2379199.9</v>
      </c>
      <c r="AS2000" s="12" t="e">
        <f>#REF!-AU2000+#REF!+#REF!</f>
        <v>#REF!</v>
      </c>
      <c r="AT2000" s="12" t="e">
        <f>AS2000-VLOOKUP(A2000,[1]选股结果!$A$2:$BJ$3005,48,FALSE)*0.08</f>
        <v>#REF!</v>
      </c>
      <c r="AU2000" s="12">
        <f t="shared" si="443"/>
        <v>3984915.48999999</v>
      </c>
      <c r="AV2000" s="12" t="e">
        <f>#REF!+S2000+H2000</f>
        <v>#REF!</v>
      </c>
      <c r="AW2000" s="12" t="e">
        <f t="shared" si="444"/>
        <v>#REF!</v>
      </c>
      <c r="AX2000" s="12" t="e">
        <f t="shared" si="445"/>
        <v>#REF!</v>
      </c>
      <c r="AY2000" s="12" t="e">
        <f t="shared" si="446"/>
        <v>#REF!</v>
      </c>
      <c r="AZ2000" s="12">
        <f t="shared" si="440"/>
        <v>-1311153609.12</v>
      </c>
      <c r="BA2000" s="12">
        <f t="shared" si="441"/>
        <v>57365003.21</v>
      </c>
      <c r="BB2000" s="12" t="e">
        <f t="shared" si="447"/>
        <v>#REF!</v>
      </c>
    </row>
    <row r="2001" spans="1:54">
      <c r="A2001" s="5" t="s">
        <v>4051</v>
      </c>
      <c r="B2001" s="5" t="s">
        <v>4052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448"/>
        <v>1299004540.29</v>
      </c>
      <c r="AF2001" s="9">
        <f t="shared" si="449"/>
        <v>1293324142.11</v>
      </c>
      <c r="AG2001" s="9">
        <f t="shared" si="450"/>
        <v>5526980.99999983</v>
      </c>
      <c r="AH2001" s="9">
        <f t="shared" si="451"/>
        <v>5590103.84999983</v>
      </c>
      <c r="AI2001" s="9">
        <f t="shared" si="452"/>
        <v>2113459.32999983</v>
      </c>
      <c r="AJ2001" s="12" t="e">
        <f>#REF!-A2001</f>
        <v>#REF!</v>
      </c>
      <c r="AK2001" s="16"/>
      <c r="AL2001" s="9">
        <f t="shared" si="442"/>
        <v>10962560.95</v>
      </c>
      <c r="AM2001" s="16"/>
      <c r="AN2001" s="16"/>
      <c r="AO2001" s="16"/>
      <c r="AP2001" s="16"/>
      <c r="AQ2001" s="12" t="e">
        <f>#REF!+#REF!+#REF!</f>
        <v>#REF!</v>
      </c>
      <c r="AR2001" s="12">
        <f t="shared" si="439"/>
        <v>-114760</v>
      </c>
      <c r="AS2001" s="12" t="e">
        <f>#REF!-AU2001+#REF!+#REF!</f>
        <v>#REF!</v>
      </c>
      <c r="AT2001" s="12" t="e">
        <f>AS2001-VLOOKUP(A2001,[1]选股结果!$A$2:$BJ$3005,48,FALSE)*0.08</f>
        <v>#REF!</v>
      </c>
      <c r="AU2001" s="12">
        <f t="shared" si="443"/>
        <v>3476644.52</v>
      </c>
      <c r="AV2001" s="12" t="e">
        <f>#REF!+S2001+H2001</f>
        <v>#REF!</v>
      </c>
      <c r="AW2001" s="12" t="e">
        <f t="shared" si="444"/>
        <v>#REF!</v>
      </c>
      <c r="AX2001" s="12" t="e">
        <f t="shared" si="445"/>
        <v>#REF!</v>
      </c>
      <c r="AY2001" s="12" t="e">
        <f t="shared" si="446"/>
        <v>#REF!</v>
      </c>
      <c r="AZ2001" s="12">
        <f t="shared" si="440"/>
        <v>-1304177781.75</v>
      </c>
      <c r="BA2001" s="12">
        <f t="shared" si="441"/>
        <v>5526980.99999983</v>
      </c>
      <c r="BB2001" s="12" t="e">
        <f t="shared" si="447"/>
        <v>#REF!</v>
      </c>
    </row>
    <row r="2002" spans="1:54">
      <c r="A2002" s="5" t="s">
        <v>4053</v>
      </c>
      <c r="B2002" s="5" t="s">
        <v>4054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448"/>
        <v>1296166700.7</v>
      </c>
      <c r="AF2002" s="9">
        <f t="shared" si="449"/>
        <v>1276014646.34</v>
      </c>
      <c r="AG2002" s="9">
        <f t="shared" si="450"/>
        <v>12464186.7299999</v>
      </c>
      <c r="AH2002" s="9">
        <f t="shared" si="451"/>
        <v>12238417.1599999</v>
      </c>
      <c r="AI2002" s="9">
        <f t="shared" si="452"/>
        <v>9156822.2799999</v>
      </c>
      <c r="AJ2002" s="12" t="e">
        <f>#REF!-A2002</f>
        <v>#REF!</v>
      </c>
      <c r="AK2002" s="16"/>
      <c r="AL2002" s="9">
        <f t="shared" si="442"/>
        <v>276569346.07</v>
      </c>
      <c r="AM2002" s="16"/>
      <c r="AN2002" s="16"/>
      <c r="AO2002" s="16"/>
      <c r="AP2002" s="16"/>
      <c r="AQ2002" s="12" t="e">
        <f>#REF!+#REF!+#REF!</f>
        <v>#REF!</v>
      </c>
      <c r="AR2002" s="12">
        <f t="shared" si="439"/>
        <v>-143235.71</v>
      </c>
      <c r="AS2002" s="12" t="e">
        <f>#REF!-AU2002+#REF!+#REF!</f>
        <v>#REF!</v>
      </c>
      <c r="AT2002" s="12" t="e">
        <f>AS2002-VLOOKUP(A2002,[1]选股结果!$A$2:$BJ$3005,48,FALSE)*0.08</f>
        <v>#REF!</v>
      </c>
      <c r="AU2002" s="12">
        <f t="shared" si="443"/>
        <v>3081594.88</v>
      </c>
      <c r="AV2002" s="12" t="e">
        <f>#REF!+S2002+H2002</f>
        <v>#REF!</v>
      </c>
      <c r="AW2002" s="12" t="e">
        <f t="shared" si="444"/>
        <v>#REF!</v>
      </c>
      <c r="AX2002" s="12" t="e">
        <f t="shared" si="445"/>
        <v>#REF!</v>
      </c>
      <c r="AY2002" s="12" t="e">
        <f t="shared" si="446"/>
        <v>#REF!</v>
      </c>
      <c r="AZ2002" s="12">
        <f t="shared" si="440"/>
        <v>-1288844561.29</v>
      </c>
      <c r="BA2002" s="12">
        <f t="shared" si="441"/>
        <v>12464186.7299999</v>
      </c>
      <c r="BB2002" s="12" t="e">
        <f t="shared" si="447"/>
        <v>#REF!</v>
      </c>
    </row>
    <row r="2003" spans="1:54">
      <c r="A2003" s="5" t="s">
        <v>4055</v>
      </c>
      <c r="B2003" s="5" t="s">
        <v>4056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448"/>
        <v>1295786831.12</v>
      </c>
      <c r="AF2003" s="9">
        <f t="shared" si="449"/>
        <v>1151194826.55</v>
      </c>
      <c r="AG2003" s="9">
        <f t="shared" si="450"/>
        <v>348188168.43</v>
      </c>
      <c r="AH2003" s="9">
        <f t="shared" si="451"/>
        <v>347423321.79</v>
      </c>
      <c r="AI2003" s="9">
        <f t="shared" si="452"/>
        <v>143702712.21</v>
      </c>
      <c r="AJ2003" s="12" t="e">
        <f>#REF!-A2003</f>
        <v>#REF!</v>
      </c>
      <c r="AK2003" s="16"/>
      <c r="AL2003" s="9">
        <f t="shared" si="442"/>
        <v>404692858.03</v>
      </c>
      <c r="AM2003" s="16"/>
      <c r="AN2003" s="16"/>
      <c r="AO2003" s="16"/>
      <c r="AP2003" s="16"/>
      <c r="AQ2003" s="12" t="e">
        <f>#REF!+#REF!+#REF!</f>
        <v>#REF!</v>
      </c>
      <c r="AR2003" s="12">
        <f t="shared" si="439"/>
        <v>-7923884.57</v>
      </c>
      <c r="AS2003" s="12" t="e">
        <f>#REF!-AU2003+#REF!+#REF!</f>
        <v>#REF!</v>
      </c>
      <c r="AT2003" s="12" t="e">
        <f>AS2003-VLOOKUP(A2003,[1]选股结果!$A$2:$BJ$3005,48,FALSE)*0.08</f>
        <v>#REF!</v>
      </c>
      <c r="AU2003" s="12">
        <f t="shared" si="443"/>
        <v>203720609.58</v>
      </c>
      <c r="AV2003" s="12" t="e">
        <f>#REF!+S2003+H2003</f>
        <v>#REF!</v>
      </c>
      <c r="AW2003" s="12" t="e">
        <f t="shared" si="444"/>
        <v>#REF!</v>
      </c>
      <c r="AX2003" s="12" t="e">
        <f t="shared" si="445"/>
        <v>#REF!</v>
      </c>
      <c r="AY2003" s="12" t="e">
        <f t="shared" si="446"/>
        <v>#REF!</v>
      </c>
      <c r="AZ2003" s="12">
        <f t="shared" si="440"/>
        <v>-1536407991.33</v>
      </c>
      <c r="BA2003" s="12">
        <f t="shared" si="441"/>
        <v>348188168.43</v>
      </c>
      <c r="BB2003" s="12" t="e">
        <f t="shared" si="447"/>
        <v>#REF!</v>
      </c>
    </row>
    <row r="2004" spans="1:54">
      <c r="A2004" s="5" t="s">
        <v>4057</v>
      </c>
      <c r="B2004" s="5" t="s">
        <v>4058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448"/>
        <v>1295396961.86</v>
      </c>
      <c r="AF2004" s="9">
        <f t="shared" si="449"/>
        <v>975050144.51</v>
      </c>
      <c r="AG2004" s="9">
        <f t="shared" si="450"/>
        <v>336721269.16</v>
      </c>
      <c r="AH2004" s="9">
        <f t="shared" si="451"/>
        <v>335104179.12</v>
      </c>
      <c r="AI2004" s="9">
        <f t="shared" si="452"/>
        <v>250584771.33</v>
      </c>
      <c r="AJ2004" s="12" t="e">
        <f>#REF!-A2004</f>
        <v>#REF!</v>
      </c>
      <c r="AK2004" s="16"/>
      <c r="AL2004" s="9">
        <f t="shared" si="442"/>
        <v>41011328.68</v>
      </c>
      <c r="AM2004" s="16"/>
      <c r="AN2004" s="16"/>
      <c r="AO2004" s="16"/>
      <c r="AP2004" s="16"/>
      <c r="AQ2004" s="12" t="e">
        <f>#REF!+#REF!+#REF!</f>
        <v>#REF!</v>
      </c>
      <c r="AR2004" s="12">
        <f t="shared" si="439"/>
        <v>-607010.23</v>
      </c>
      <c r="AS2004" s="12" t="e">
        <f>#REF!-AU2004+#REF!+#REF!</f>
        <v>#REF!</v>
      </c>
      <c r="AT2004" s="12" t="e">
        <f>AS2004-VLOOKUP(A2004,[1]选股结果!$A$2:$BJ$3005,48,FALSE)*0.08</f>
        <v>#REF!</v>
      </c>
      <c r="AU2004" s="12">
        <f t="shared" si="443"/>
        <v>84519407.79</v>
      </c>
      <c r="AV2004" s="12" t="e">
        <f>#REF!+S2004+H2004</f>
        <v>#REF!</v>
      </c>
      <c r="AW2004" s="12" t="e">
        <f t="shared" si="444"/>
        <v>#REF!</v>
      </c>
      <c r="AX2004" s="12" t="e">
        <f t="shared" si="445"/>
        <v>#REF!</v>
      </c>
      <c r="AY2004" s="12" t="e">
        <f t="shared" si="446"/>
        <v>#REF!</v>
      </c>
      <c r="AZ2004" s="12">
        <f t="shared" si="440"/>
        <v>-1373575859.27</v>
      </c>
      <c r="BA2004" s="12">
        <f t="shared" si="441"/>
        <v>336721269.16</v>
      </c>
      <c r="BB2004" s="12" t="e">
        <f t="shared" si="447"/>
        <v>#REF!</v>
      </c>
    </row>
    <row r="2005" spans="1:54">
      <c r="A2005" s="5" t="s">
        <v>4059</v>
      </c>
      <c r="B2005" s="5" t="s">
        <v>4060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448"/>
        <v>1292325179.97</v>
      </c>
      <c r="AF2005" s="9">
        <f t="shared" si="449"/>
        <v>1358493778.12</v>
      </c>
      <c r="AG2005" s="9">
        <f t="shared" si="450"/>
        <v>-66825093.2299999</v>
      </c>
      <c r="AH2005" s="9">
        <f t="shared" si="451"/>
        <v>-66746369.6799999</v>
      </c>
      <c r="AI2005" s="9">
        <f t="shared" si="452"/>
        <v>-52691370.5499999</v>
      </c>
      <c r="AJ2005" s="12" t="e">
        <f>#REF!-A2005</f>
        <v>#REF!</v>
      </c>
      <c r="AK2005" s="16"/>
      <c r="AL2005" s="9">
        <f t="shared" si="442"/>
        <v>164199370.35</v>
      </c>
      <c r="AM2005" s="16"/>
      <c r="AN2005" s="16"/>
      <c r="AO2005" s="16"/>
      <c r="AP2005" s="16"/>
      <c r="AQ2005" s="12" t="e">
        <f>#REF!+#REF!+#REF!</f>
        <v>#REF!</v>
      </c>
      <c r="AR2005" s="12">
        <f t="shared" si="439"/>
        <v>-2922589.67</v>
      </c>
      <c r="AS2005" s="12" t="e">
        <f>#REF!-AU2005+#REF!+#REF!</f>
        <v>#REF!</v>
      </c>
      <c r="AT2005" s="12" t="e">
        <f>AS2005-VLOOKUP(A2005,[1]选股结果!$A$2:$BJ$3005,48,FALSE)*0.08</f>
        <v>#REF!</v>
      </c>
      <c r="AU2005" s="12">
        <f t="shared" si="443"/>
        <v>-14054999.13</v>
      </c>
      <c r="AV2005" s="12" t="e">
        <f>#REF!+S2005+H2005</f>
        <v>#REF!</v>
      </c>
      <c r="AW2005" s="12" t="e">
        <f t="shared" si="444"/>
        <v>#REF!</v>
      </c>
      <c r="AX2005" s="12" t="e">
        <f t="shared" si="445"/>
        <v>#REF!</v>
      </c>
      <c r="AY2005" s="12" t="e">
        <f t="shared" si="446"/>
        <v>#REF!</v>
      </c>
      <c r="AZ2005" s="12">
        <f t="shared" si="440"/>
        <v>-1321130933.69</v>
      </c>
      <c r="BA2005" s="12">
        <f t="shared" si="441"/>
        <v>-66825093.2299999</v>
      </c>
      <c r="BB2005" s="12" t="e">
        <f t="shared" si="447"/>
        <v>#REF!</v>
      </c>
    </row>
    <row r="2006" spans="1:54">
      <c r="A2006" s="5" t="s">
        <v>4061</v>
      </c>
      <c r="B2006" s="5" t="s">
        <v>4062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448"/>
        <v>1284780131.34</v>
      </c>
      <c r="AF2006" s="9">
        <f t="shared" si="449"/>
        <v>1197093799.37</v>
      </c>
      <c r="AG2006" s="9">
        <f t="shared" si="450"/>
        <v>80609572.5799998</v>
      </c>
      <c r="AH2006" s="9">
        <f t="shared" si="451"/>
        <v>80651110.2699998</v>
      </c>
      <c r="AI2006" s="9">
        <f t="shared" si="452"/>
        <v>68789045.5399998</v>
      </c>
      <c r="AJ2006" s="12" t="e">
        <f>#REF!-A2006</f>
        <v>#REF!</v>
      </c>
      <c r="AK2006" s="16"/>
      <c r="AL2006" s="9">
        <f t="shared" si="442"/>
        <v>463598168.37</v>
      </c>
      <c r="AM2006" s="16"/>
      <c r="AN2006" s="16"/>
      <c r="AO2006" s="16"/>
      <c r="AP2006" s="16"/>
      <c r="AQ2006" s="12" t="e">
        <f>#REF!+#REF!+#REF!</f>
        <v>#REF!</v>
      </c>
      <c r="AR2006" s="12">
        <f t="shared" si="439"/>
        <v>-936917.02</v>
      </c>
      <c r="AS2006" s="12" t="e">
        <f>#REF!-AU2006+#REF!+#REF!</f>
        <v>#REF!</v>
      </c>
      <c r="AT2006" s="12" t="e">
        <f>AS2006-VLOOKUP(A2006,[1]选股结果!$A$2:$BJ$3005,48,FALSE)*0.08</f>
        <v>#REF!</v>
      </c>
      <c r="AU2006" s="12">
        <f t="shared" si="443"/>
        <v>11862064.73</v>
      </c>
      <c r="AV2006" s="12" t="e">
        <f>#REF!+S2006+H2006</f>
        <v>#REF!</v>
      </c>
      <c r="AW2006" s="12" t="e">
        <f t="shared" si="444"/>
        <v>#REF!</v>
      </c>
      <c r="AX2006" s="12" t="e">
        <f t="shared" si="445"/>
        <v>#REF!</v>
      </c>
      <c r="AY2006" s="12" t="e">
        <f t="shared" si="446"/>
        <v>#REF!</v>
      </c>
      <c r="AZ2006" s="12">
        <f t="shared" si="440"/>
        <v>-1305095491.89</v>
      </c>
      <c r="BA2006" s="12">
        <f t="shared" si="441"/>
        <v>80609572.5799998</v>
      </c>
      <c r="BB2006" s="12" t="e">
        <f t="shared" si="447"/>
        <v>#REF!</v>
      </c>
    </row>
    <row r="2007" spans="1:54">
      <c r="A2007" s="5" t="s">
        <v>4063</v>
      </c>
      <c r="B2007" s="5" t="s">
        <v>4064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448"/>
        <v>1284528261.57</v>
      </c>
      <c r="AF2007" s="9">
        <f t="shared" si="449"/>
        <v>1042963562.33</v>
      </c>
      <c r="AG2007" s="9">
        <f t="shared" si="450"/>
        <v>254899905.58</v>
      </c>
      <c r="AH2007" s="9">
        <f t="shared" si="451"/>
        <v>255913383.11</v>
      </c>
      <c r="AI2007" s="9">
        <f t="shared" si="452"/>
        <v>214962268.46</v>
      </c>
      <c r="AJ2007" s="12" t="e">
        <f>#REF!-A2007</f>
        <v>#REF!</v>
      </c>
      <c r="AK2007" s="16"/>
      <c r="AL2007" s="9">
        <f t="shared" si="442"/>
        <v>94527404.84</v>
      </c>
      <c r="AM2007" s="16"/>
      <c r="AN2007" s="16"/>
      <c r="AO2007" s="16"/>
      <c r="AP2007" s="16"/>
      <c r="AQ2007" s="12" t="e">
        <f>#REF!+#REF!+#REF!</f>
        <v>#REF!</v>
      </c>
      <c r="AR2007" s="12">
        <f t="shared" si="439"/>
        <v>-1330289.71</v>
      </c>
      <c r="AS2007" s="12" t="e">
        <f>#REF!-AU2007+#REF!+#REF!</f>
        <v>#REF!</v>
      </c>
      <c r="AT2007" s="12" t="e">
        <f>AS2007-VLOOKUP(A2007,[1]选股结果!$A$2:$BJ$3005,48,FALSE)*0.08</f>
        <v>#REF!</v>
      </c>
      <c r="AU2007" s="12">
        <f t="shared" si="443"/>
        <v>40951114.65</v>
      </c>
      <c r="AV2007" s="12" t="e">
        <f>#REF!+S2007+H2007</f>
        <v>#REF!</v>
      </c>
      <c r="AW2007" s="12" t="e">
        <f t="shared" si="444"/>
        <v>#REF!</v>
      </c>
      <c r="AX2007" s="12" t="e">
        <f t="shared" si="445"/>
        <v>#REF!</v>
      </c>
      <c r="AY2007" s="12" t="e">
        <f t="shared" si="446"/>
        <v>#REF!</v>
      </c>
      <c r="AZ2007" s="12">
        <f t="shared" si="440"/>
        <v>-1322584908.39</v>
      </c>
      <c r="BA2007" s="12">
        <f t="shared" si="441"/>
        <v>254899905.58</v>
      </c>
      <c r="BB2007" s="12" t="e">
        <f t="shared" si="447"/>
        <v>#REF!</v>
      </c>
    </row>
    <row r="2008" spans="1:54">
      <c r="A2008" s="5" t="s">
        <v>4065</v>
      </c>
      <c r="B2008" s="5" t="s">
        <v>4066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448"/>
        <v>1284053972.71</v>
      </c>
      <c r="AF2008" s="9">
        <f t="shared" si="449"/>
        <v>1243531179.92</v>
      </c>
      <c r="AG2008" s="9">
        <f t="shared" si="450"/>
        <v>45355027.72</v>
      </c>
      <c r="AH2008" s="9">
        <f t="shared" si="451"/>
        <v>46300041.28</v>
      </c>
      <c r="AI2008" s="9">
        <f t="shared" si="452"/>
        <v>36363919.62</v>
      </c>
      <c r="AJ2008" s="12" t="e">
        <f>#REF!-A2008</f>
        <v>#REF!</v>
      </c>
      <c r="AK2008" s="16"/>
      <c r="AL2008" s="9">
        <f t="shared" si="442"/>
        <v>68332909.33</v>
      </c>
      <c r="AM2008" s="16"/>
      <c r="AN2008" s="16"/>
      <c r="AO2008" s="16"/>
      <c r="AP2008" s="16"/>
      <c r="AQ2008" s="12" t="e">
        <f>#REF!+#REF!+#REF!</f>
        <v>#REF!</v>
      </c>
      <c r="AR2008" s="12">
        <f t="shared" si="439"/>
        <v>-1460173.72</v>
      </c>
      <c r="AS2008" s="12" t="e">
        <f>#REF!-AU2008+#REF!+#REF!</f>
        <v>#REF!</v>
      </c>
      <c r="AT2008" s="12" t="e">
        <f>AS2008-VLOOKUP(A2008,[1]选股结果!$A$2:$BJ$3005,48,FALSE)*0.08</f>
        <v>#REF!</v>
      </c>
      <c r="AU2008" s="12">
        <f t="shared" si="443"/>
        <v>9936121.66</v>
      </c>
      <c r="AV2008" s="12" t="e">
        <f>#REF!+S2008+H2008</f>
        <v>#REF!</v>
      </c>
      <c r="AW2008" s="12" t="e">
        <f t="shared" si="444"/>
        <v>#REF!</v>
      </c>
      <c r="AX2008" s="12" t="e">
        <f t="shared" si="445"/>
        <v>#REF!</v>
      </c>
      <c r="AY2008" s="12" t="e">
        <f t="shared" si="446"/>
        <v>#REF!</v>
      </c>
      <c r="AZ2008" s="12">
        <f t="shared" si="440"/>
        <v>-1289089972.8</v>
      </c>
      <c r="BA2008" s="12">
        <f t="shared" si="441"/>
        <v>45355027.72</v>
      </c>
      <c r="BB2008" s="12" t="e">
        <f t="shared" si="447"/>
        <v>#REF!</v>
      </c>
    </row>
    <row r="2009" spans="1:54">
      <c r="A2009" s="5" t="s">
        <v>4067</v>
      </c>
      <c r="B2009" s="5" t="s">
        <v>4068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448"/>
        <v>1283306321.67</v>
      </c>
      <c r="AF2009" s="9">
        <f t="shared" si="449"/>
        <v>1139758204.74</v>
      </c>
      <c r="AG2009" s="9">
        <f t="shared" si="450"/>
        <v>126485778.94</v>
      </c>
      <c r="AH2009" s="9">
        <f t="shared" si="451"/>
        <v>126681755.44</v>
      </c>
      <c r="AI2009" s="9">
        <f t="shared" si="452"/>
        <v>106321617.91</v>
      </c>
      <c r="AJ2009" s="12" t="e">
        <f>#REF!-A2009</f>
        <v>#REF!</v>
      </c>
      <c r="AK2009" s="16"/>
      <c r="AL2009" s="9">
        <f t="shared" si="442"/>
        <v>239927232.16</v>
      </c>
      <c r="AM2009" s="16"/>
      <c r="AN2009" s="16"/>
      <c r="AO2009" s="16"/>
      <c r="AP2009" s="16"/>
      <c r="AQ2009" s="12" t="e">
        <f>#REF!+#REF!+#REF!</f>
        <v>#REF!</v>
      </c>
      <c r="AR2009" s="12">
        <f t="shared" si="439"/>
        <v>-645350</v>
      </c>
      <c r="AS2009" s="12" t="e">
        <f>#REF!-AU2009+#REF!+#REF!</f>
        <v>#REF!</v>
      </c>
      <c r="AT2009" s="12" t="e">
        <f>AS2009-VLOOKUP(A2009,[1]选股结果!$A$2:$BJ$3005,48,FALSE)*0.08</f>
        <v>#REF!</v>
      </c>
      <c r="AU2009" s="12">
        <f t="shared" si="443"/>
        <v>20360137.53</v>
      </c>
      <c r="AV2009" s="12" t="e">
        <f>#REF!+S2009+H2009</f>
        <v>#REF!</v>
      </c>
      <c r="AW2009" s="12" t="e">
        <f t="shared" si="444"/>
        <v>#REF!</v>
      </c>
      <c r="AX2009" s="12" t="e">
        <f t="shared" si="445"/>
        <v>#REF!</v>
      </c>
      <c r="AY2009" s="12" t="e">
        <f t="shared" si="446"/>
        <v>#REF!</v>
      </c>
      <c r="AZ2009" s="12">
        <f t="shared" si="440"/>
        <v>-1299670688.62</v>
      </c>
      <c r="BA2009" s="12">
        <f t="shared" si="441"/>
        <v>126485778.94</v>
      </c>
      <c r="BB2009" s="12" t="e">
        <f t="shared" si="447"/>
        <v>#REF!</v>
      </c>
    </row>
    <row r="2010" spans="1:54">
      <c r="A2010" s="5" t="s">
        <v>4069</v>
      </c>
      <c r="B2010" s="5" t="s">
        <v>4070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448"/>
        <v>1282514063.03</v>
      </c>
      <c r="AF2010" s="9">
        <f t="shared" si="449"/>
        <v>1157820328.08</v>
      </c>
      <c r="AG2010" s="9">
        <f t="shared" si="450"/>
        <v>157978703.64</v>
      </c>
      <c r="AH2010" s="9">
        <f t="shared" si="451"/>
        <v>157903677.55</v>
      </c>
      <c r="AI2010" s="9">
        <f t="shared" si="452"/>
        <v>105717126.6</v>
      </c>
      <c r="AJ2010" s="12" t="e">
        <f>#REF!-A2010</f>
        <v>#REF!</v>
      </c>
      <c r="AK2010" s="16"/>
      <c r="AL2010" s="9">
        <f t="shared" si="442"/>
        <v>203224903.67</v>
      </c>
      <c r="AM2010" s="16"/>
      <c r="AN2010" s="16"/>
      <c r="AO2010" s="16"/>
      <c r="AP2010" s="16"/>
      <c r="AQ2010" s="12" t="e">
        <f>#REF!+#REF!+#REF!</f>
        <v>#REF!</v>
      </c>
      <c r="AR2010" s="12">
        <f t="shared" si="439"/>
        <v>-218370.48</v>
      </c>
      <c r="AS2010" s="12" t="e">
        <f>#REF!-AU2010+#REF!+#REF!</f>
        <v>#REF!</v>
      </c>
      <c r="AT2010" s="12" t="e">
        <f>AS2010-VLOOKUP(A2010,[1]选股结果!$A$2:$BJ$3005,48,FALSE)*0.08</f>
        <v>#REF!</v>
      </c>
      <c r="AU2010" s="12">
        <f t="shared" si="443"/>
        <v>52186550.95</v>
      </c>
      <c r="AV2010" s="12" t="e">
        <f>#REF!+S2010+H2010</f>
        <v>#REF!</v>
      </c>
      <c r="AW2010" s="12" t="e">
        <f t="shared" si="444"/>
        <v>#REF!</v>
      </c>
      <c r="AX2010" s="12" t="e">
        <f t="shared" si="445"/>
        <v>#REF!</v>
      </c>
      <c r="AY2010" s="12" t="e">
        <f t="shared" si="446"/>
        <v>#REF!</v>
      </c>
      <c r="AZ2010" s="12">
        <f t="shared" si="440"/>
        <v>-1386963376.31</v>
      </c>
      <c r="BA2010" s="12">
        <f t="shared" si="441"/>
        <v>157978703.64</v>
      </c>
      <c r="BB2010" s="12" t="e">
        <f t="shared" si="447"/>
        <v>#REF!</v>
      </c>
    </row>
    <row r="2011" spans="1:54">
      <c r="A2011" s="5" t="s">
        <v>4071</v>
      </c>
      <c r="B2011" s="5" t="s">
        <v>4072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448"/>
        <v>1281536666.84</v>
      </c>
      <c r="AF2011" s="9">
        <f t="shared" si="449"/>
        <v>1149283676.67</v>
      </c>
      <c r="AG2011" s="9">
        <f t="shared" si="450"/>
        <v>133247804.62</v>
      </c>
      <c r="AH2011" s="9">
        <f t="shared" si="451"/>
        <v>135417720.94</v>
      </c>
      <c r="AI2011" s="9">
        <f t="shared" si="452"/>
        <v>106570817.58</v>
      </c>
      <c r="AJ2011" s="12" t="e">
        <f>#REF!-A2011</f>
        <v>#REF!</v>
      </c>
      <c r="AK2011" s="16"/>
      <c r="AL2011" s="9">
        <f t="shared" si="442"/>
        <v>130919562.14</v>
      </c>
      <c r="AM2011" s="16"/>
      <c r="AN2011" s="16"/>
      <c r="AO2011" s="16"/>
      <c r="AP2011" s="16"/>
      <c r="AQ2011" s="12" t="e">
        <f>#REF!+#REF!+#REF!</f>
        <v>#REF!</v>
      </c>
      <c r="AR2011" s="12">
        <f t="shared" si="439"/>
        <v>-2252484.53</v>
      </c>
      <c r="AS2011" s="12" t="e">
        <f>#REF!-AU2011+#REF!+#REF!</f>
        <v>#REF!</v>
      </c>
      <c r="AT2011" s="12" t="e">
        <f>AS2011-VLOOKUP(A2011,[1]选股结果!$A$2:$BJ$3005,48,FALSE)*0.08</f>
        <v>#REF!</v>
      </c>
      <c r="AU2011" s="12">
        <f t="shared" si="443"/>
        <v>28846903.36</v>
      </c>
      <c r="AV2011" s="12" t="e">
        <f>#REF!+S2011+H2011</f>
        <v>#REF!</v>
      </c>
      <c r="AW2011" s="12" t="e">
        <f t="shared" si="444"/>
        <v>#REF!</v>
      </c>
      <c r="AX2011" s="12" t="e">
        <f t="shared" si="445"/>
        <v>#REF!</v>
      </c>
      <c r="AY2011" s="12" t="e">
        <f t="shared" si="446"/>
        <v>#REF!</v>
      </c>
      <c r="AZ2011" s="12">
        <f t="shared" si="440"/>
        <v>-1491865441.17</v>
      </c>
      <c r="BA2011" s="12">
        <f t="shared" si="441"/>
        <v>133247804.62</v>
      </c>
      <c r="BB2011" s="12" t="e">
        <f t="shared" si="447"/>
        <v>#REF!</v>
      </c>
    </row>
    <row r="2012" spans="1:54">
      <c r="A2012" s="5" t="s">
        <v>4073</v>
      </c>
      <c r="B2012" s="5" t="s">
        <v>4074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448"/>
        <v>1278488628.16</v>
      </c>
      <c r="AF2012" s="9">
        <f t="shared" si="449"/>
        <v>1256076347.98</v>
      </c>
      <c r="AG2012" s="9">
        <f t="shared" si="450"/>
        <v>25125089.1600003</v>
      </c>
      <c r="AH2012" s="9">
        <f t="shared" si="451"/>
        <v>24597547.6100003</v>
      </c>
      <c r="AI2012" s="9">
        <f t="shared" si="452"/>
        <v>19317303.0200003</v>
      </c>
      <c r="AJ2012" s="12" t="e">
        <f>#REF!-A2012</f>
        <v>#REF!</v>
      </c>
      <c r="AK2012" s="16"/>
      <c r="AL2012" s="9">
        <f t="shared" si="442"/>
        <v>105925719.51</v>
      </c>
      <c r="AM2012" s="16"/>
      <c r="AN2012" s="16"/>
      <c r="AO2012" s="16"/>
      <c r="AP2012" s="16"/>
      <c r="AQ2012" s="12" t="e">
        <f>#REF!+#REF!+#REF!</f>
        <v>#REF!</v>
      </c>
      <c r="AR2012" s="12">
        <f t="shared" si="439"/>
        <v>-281079.45</v>
      </c>
      <c r="AS2012" s="12" t="e">
        <f>#REF!-AU2012+#REF!+#REF!</f>
        <v>#REF!</v>
      </c>
      <c r="AT2012" s="12" t="e">
        <f>AS2012-VLOOKUP(A2012,[1]选股结果!$A$2:$BJ$3005,48,FALSE)*0.08</f>
        <v>#REF!</v>
      </c>
      <c r="AU2012" s="12">
        <f t="shared" si="443"/>
        <v>5280244.59</v>
      </c>
      <c r="AV2012" s="12" t="e">
        <f>#REF!+S2012+H2012</f>
        <v>#REF!</v>
      </c>
      <c r="AW2012" s="12" t="e">
        <f t="shared" si="444"/>
        <v>#REF!</v>
      </c>
      <c r="AX2012" s="12" t="e">
        <f t="shared" si="445"/>
        <v>#REF!</v>
      </c>
      <c r="AY2012" s="12" t="e">
        <f t="shared" si="446"/>
        <v>#REF!</v>
      </c>
      <c r="AZ2012" s="12">
        <f t="shared" si="440"/>
        <v>-1295376790.57</v>
      </c>
      <c r="BA2012" s="12">
        <f t="shared" si="441"/>
        <v>25125089.1600003</v>
      </c>
      <c r="BB2012" s="12" t="e">
        <f t="shared" si="447"/>
        <v>#REF!</v>
      </c>
    </row>
    <row r="2013" spans="1:54">
      <c r="A2013" s="5" t="s">
        <v>4075</v>
      </c>
      <c r="B2013" s="5" t="s">
        <v>4076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448"/>
        <v>1276733935.43</v>
      </c>
      <c r="AF2013" s="9">
        <f t="shared" si="449"/>
        <v>8580526.03</v>
      </c>
      <c r="AG2013" s="9">
        <f t="shared" si="450"/>
        <v>1868613483.46</v>
      </c>
      <c r="AH2013" s="9">
        <f t="shared" si="451"/>
        <v>1867484496.06</v>
      </c>
      <c r="AI2013" s="9">
        <f t="shared" si="452"/>
        <v>1764907781.86</v>
      </c>
      <c r="AJ2013" s="12" t="e">
        <f>#REF!-A2013</f>
        <v>#REF!</v>
      </c>
      <c r="AK2013" s="16"/>
      <c r="AL2013" s="9">
        <f t="shared" si="442"/>
        <v>9709513.43</v>
      </c>
      <c r="AM2013" s="16"/>
      <c r="AN2013" s="16"/>
      <c r="AO2013" s="16"/>
      <c r="AP2013" s="16"/>
      <c r="AQ2013" s="12" t="e">
        <f>#REF!+#REF!+#REF!</f>
        <v>#REF!</v>
      </c>
      <c r="AR2013" s="12">
        <f t="shared" si="439"/>
        <v>-129828.03</v>
      </c>
      <c r="AS2013" s="12" t="e">
        <f>#REF!-AU2013+#REF!+#REF!</f>
        <v>#REF!</v>
      </c>
      <c r="AT2013" s="12" t="e">
        <f>AS2013-VLOOKUP(A2013,[1]选股结果!$A$2:$BJ$3005,48,FALSE)*0.08</f>
        <v>#REF!</v>
      </c>
      <c r="AU2013" s="12">
        <f t="shared" si="443"/>
        <v>102576714.2</v>
      </c>
      <c r="AV2013" s="12" t="e">
        <f>#REF!+S2013+H2013</f>
        <v>#REF!</v>
      </c>
      <c r="AW2013" s="12" t="e">
        <f t="shared" si="444"/>
        <v>#REF!</v>
      </c>
      <c r="AX2013" s="12" t="e">
        <f t="shared" si="445"/>
        <v>#REF!</v>
      </c>
      <c r="AY2013" s="12" t="e">
        <f t="shared" si="446"/>
        <v>#REF!</v>
      </c>
      <c r="AZ2013" s="12">
        <f t="shared" si="440"/>
        <v>-1372118767.06</v>
      </c>
      <c r="BA2013" s="12">
        <f t="shared" si="441"/>
        <v>1868613483.46</v>
      </c>
      <c r="BB2013" s="12" t="e">
        <f t="shared" si="447"/>
        <v>#REF!</v>
      </c>
    </row>
    <row r="2014" spans="1:54">
      <c r="A2014" s="5" t="s">
        <v>4077</v>
      </c>
      <c r="B2014" s="5" t="s">
        <v>4078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448"/>
        <v>1276128241.82</v>
      </c>
      <c r="AF2014" s="9">
        <f t="shared" si="449"/>
        <v>1115236338.03</v>
      </c>
      <c r="AG2014" s="9">
        <f t="shared" si="450"/>
        <v>155394620.71</v>
      </c>
      <c r="AH2014" s="9">
        <f t="shared" si="451"/>
        <v>157312848.9</v>
      </c>
      <c r="AI2014" s="9">
        <f t="shared" si="452"/>
        <v>141997797.78</v>
      </c>
      <c r="AJ2014" s="12" t="e">
        <f>#REF!-A2014</f>
        <v>#REF!</v>
      </c>
      <c r="AK2014" s="16"/>
      <c r="AL2014" s="9">
        <f t="shared" si="442"/>
        <v>142247948.39</v>
      </c>
      <c r="AM2014" s="16"/>
      <c r="AN2014" s="16"/>
      <c r="AO2014" s="16"/>
      <c r="AP2014" s="16"/>
      <c r="AQ2014" s="12" t="e">
        <f>#REF!+#REF!+#REF!</f>
        <v>#REF!</v>
      </c>
      <c r="AR2014" s="12">
        <f t="shared" si="439"/>
        <v>-2404083.22</v>
      </c>
      <c r="AS2014" s="12" t="e">
        <f>#REF!-AU2014+#REF!+#REF!</f>
        <v>#REF!</v>
      </c>
      <c r="AT2014" s="12" t="e">
        <f>AS2014-VLOOKUP(A2014,[1]选股结果!$A$2:$BJ$3005,48,FALSE)*0.08</f>
        <v>#REF!</v>
      </c>
      <c r="AU2014" s="12">
        <f t="shared" si="443"/>
        <v>15315051.12</v>
      </c>
      <c r="AV2014" s="12" t="e">
        <f>#REF!+S2014+H2014</f>
        <v>#REF!</v>
      </c>
      <c r="AW2014" s="12" t="e">
        <f t="shared" si="444"/>
        <v>#REF!</v>
      </c>
      <c r="AX2014" s="12" t="e">
        <f t="shared" si="445"/>
        <v>#REF!</v>
      </c>
      <c r="AY2014" s="12" t="e">
        <f t="shared" si="446"/>
        <v>#REF!</v>
      </c>
      <c r="AZ2014" s="12">
        <f t="shared" si="440"/>
        <v>-1292000552.07</v>
      </c>
      <c r="BA2014" s="12">
        <f t="shared" si="441"/>
        <v>155394620.71</v>
      </c>
      <c r="BB2014" s="12" t="e">
        <f t="shared" si="447"/>
        <v>#REF!</v>
      </c>
    </row>
    <row r="2015" spans="1:54">
      <c r="A2015" s="5" t="s">
        <v>4079</v>
      </c>
      <c r="B2015" s="5" t="s">
        <v>4080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448"/>
        <v>1276011814.5</v>
      </c>
      <c r="AF2015" s="9">
        <f t="shared" si="449"/>
        <v>1157607915.64</v>
      </c>
      <c r="AG2015" s="9">
        <f t="shared" si="450"/>
        <v>107011304.7</v>
      </c>
      <c r="AH2015" s="9">
        <f t="shared" si="451"/>
        <v>118936649.37</v>
      </c>
      <c r="AI2015" s="9">
        <f t="shared" si="452"/>
        <v>99905686.69</v>
      </c>
      <c r="AJ2015" s="12" t="e">
        <f>#REF!-A2015</f>
        <v>#REF!</v>
      </c>
      <c r="AK2015" s="16"/>
      <c r="AL2015" s="9">
        <f t="shared" si="442"/>
        <v>274703081.89</v>
      </c>
      <c r="AM2015" s="16"/>
      <c r="AN2015" s="16"/>
      <c r="AO2015" s="16"/>
      <c r="AP2015" s="16"/>
      <c r="AQ2015" s="12" t="e">
        <f>#REF!+#REF!+#REF!</f>
        <v>#REF!</v>
      </c>
      <c r="AR2015" s="12">
        <f t="shared" si="439"/>
        <v>-13862711.61</v>
      </c>
      <c r="AS2015" s="12" t="e">
        <f>#REF!-AU2015+#REF!+#REF!</f>
        <v>#REF!</v>
      </c>
      <c r="AT2015" s="12" t="e">
        <f>AS2015-VLOOKUP(A2015,[1]选股结果!$A$2:$BJ$3005,48,FALSE)*0.08</f>
        <v>#REF!</v>
      </c>
      <c r="AU2015" s="12">
        <f t="shared" si="443"/>
        <v>19030962.68</v>
      </c>
      <c r="AV2015" s="12" t="e">
        <f>#REF!+S2015+H2015</f>
        <v>#REF!</v>
      </c>
      <c r="AW2015" s="12" t="e">
        <f t="shared" si="444"/>
        <v>#REF!</v>
      </c>
      <c r="AX2015" s="12" t="e">
        <f t="shared" si="445"/>
        <v>#REF!</v>
      </c>
      <c r="AY2015" s="12" t="e">
        <f t="shared" si="446"/>
        <v>#REF!</v>
      </c>
      <c r="AZ2015" s="12">
        <f t="shared" si="440"/>
        <v>-1310810716.66</v>
      </c>
      <c r="BA2015" s="12">
        <f t="shared" si="441"/>
        <v>107011304.7</v>
      </c>
      <c r="BB2015" s="12" t="e">
        <f t="shared" si="447"/>
        <v>#REF!</v>
      </c>
    </row>
    <row r="2016" spans="1:54">
      <c r="A2016" s="5" t="s">
        <v>4081</v>
      </c>
      <c r="B2016" s="5" t="s">
        <v>4082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448"/>
        <v>1273883138.95</v>
      </c>
      <c r="AF2016" s="9">
        <f t="shared" si="449"/>
        <v>1227908904.64</v>
      </c>
      <c r="AG2016" s="9">
        <f t="shared" si="450"/>
        <v>48364849.0300002</v>
      </c>
      <c r="AH2016" s="9">
        <f t="shared" si="451"/>
        <v>48802146.4800002</v>
      </c>
      <c r="AI2016" s="9">
        <f t="shared" si="452"/>
        <v>42480266.8800002</v>
      </c>
      <c r="AJ2016" s="12" t="e">
        <f>#REF!-A2016</f>
        <v>#REF!</v>
      </c>
      <c r="AK2016" s="16"/>
      <c r="AL2016" s="9">
        <f t="shared" si="442"/>
        <v>110646255.32</v>
      </c>
      <c r="AM2016" s="16"/>
      <c r="AN2016" s="16"/>
      <c r="AO2016" s="16"/>
      <c r="AP2016" s="16"/>
      <c r="AQ2016" s="12" t="e">
        <f>#REF!+#REF!+#REF!</f>
        <v>#REF!</v>
      </c>
      <c r="AR2016" s="12">
        <f t="shared" si="439"/>
        <v>-1405024.8</v>
      </c>
      <c r="AS2016" s="12" t="e">
        <f>#REF!-AU2016+#REF!+#REF!</f>
        <v>#REF!</v>
      </c>
      <c r="AT2016" s="12" t="e">
        <f>AS2016-VLOOKUP(A2016,[1]选股结果!$A$2:$BJ$3005,48,FALSE)*0.08</f>
        <v>#REF!</v>
      </c>
      <c r="AU2016" s="12">
        <f t="shared" si="443"/>
        <v>6321879.6</v>
      </c>
      <c r="AV2016" s="12" t="e">
        <f>#REF!+S2016+H2016</f>
        <v>#REF!</v>
      </c>
      <c r="AW2016" s="12" t="e">
        <f t="shared" si="444"/>
        <v>#REF!</v>
      </c>
      <c r="AX2016" s="12" t="e">
        <f t="shared" si="445"/>
        <v>#REF!</v>
      </c>
      <c r="AY2016" s="12" t="e">
        <f t="shared" si="446"/>
        <v>#REF!</v>
      </c>
      <c r="AZ2016" s="12">
        <f t="shared" si="440"/>
        <v>-1300642026.35</v>
      </c>
      <c r="BA2016" s="12">
        <f t="shared" si="441"/>
        <v>48364849.0300002</v>
      </c>
      <c r="BB2016" s="12" t="e">
        <f t="shared" si="447"/>
        <v>#REF!</v>
      </c>
    </row>
    <row r="2017" spans="1:54">
      <c r="A2017" s="5" t="s">
        <v>4083</v>
      </c>
      <c r="B2017" s="5" t="s">
        <v>4084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448"/>
        <v>1273589489.18</v>
      </c>
      <c r="AF2017" s="9">
        <f t="shared" si="449"/>
        <v>1430509319.35</v>
      </c>
      <c r="AG2017" s="9">
        <f t="shared" si="450"/>
        <v>-224647434.22</v>
      </c>
      <c r="AH2017" s="9">
        <f t="shared" si="451"/>
        <v>-237512845.92</v>
      </c>
      <c r="AI2017" s="9">
        <f t="shared" si="452"/>
        <v>-213072149.4</v>
      </c>
      <c r="AJ2017" s="12" t="e">
        <f>#REF!-A2017</f>
        <v>#REF!</v>
      </c>
      <c r="AK2017" s="16"/>
      <c r="AL2017" s="9">
        <f t="shared" si="442"/>
        <v>143686819.12</v>
      </c>
      <c r="AM2017" s="16"/>
      <c r="AN2017" s="16"/>
      <c r="AO2017" s="16"/>
      <c r="AP2017" s="16"/>
      <c r="AQ2017" s="12" t="e">
        <f>#REF!+#REF!+#REF!</f>
        <v>#REF!</v>
      </c>
      <c r="AR2017" s="12">
        <f t="shared" si="439"/>
        <v>-326482.96</v>
      </c>
      <c r="AS2017" s="12" t="e">
        <f>#REF!-AU2017+#REF!+#REF!</f>
        <v>#REF!</v>
      </c>
      <c r="AT2017" s="12" t="e">
        <f>AS2017-VLOOKUP(A2017,[1]选股结果!$A$2:$BJ$3005,48,FALSE)*0.08</f>
        <v>#REF!</v>
      </c>
      <c r="AU2017" s="12">
        <f t="shared" si="443"/>
        <v>-24440696.52</v>
      </c>
      <c r="AV2017" s="12" t="e">
        <f>#REF!+S2017+H2017</f>
        <v>#REF!</v>
      </c>
      <c r="AW2017" s="12" t="e">
        <f t="shared" si="444"/>
        <v>#REF!</v>
      </c>
      <c r="AX2017" s="12" t="e">
        <f t="shared" si="445"/>
        <v>#REF!</v>
      </c>
      <c r="AY2017" s="12" t="e">
        <f t="shared" si="446"/>
        <v>#REF!</v>
      </c>
      <c r="AZ2017" s="12">
        <f t="shared" si="440"/>
        <v>-1483425663.01</v>
      </c>
      <c r="BA2017" s="12">
        <f t="shared" si="441"/>
        <v>-224647434.22</v>
      </c>
      <c r="BB2017" s="12" t="e">
        <f t="shared" si="447"/>
        <v>#REF!</v>
      </c>
    </row>
    <row r="2018" spans="1:54">
      <c r="A2018" s="5" t="s">
        <v>4085</v>
      </c>
      <c r="B2018" s="5" t="s">
        <v>4086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448"/>
        <v>1269832407.7</v>
      </c>
      <c r="AF2018" s="9">
        <f t="shared" si="449"/>
        <v>1139062898.33</v>
      </c>
      <c r="AG2018" s="9">
        <f t="shared" si="450"/>
        <v>131749862.72</v>
      </c>
      <c r="AH2018" s="9">
        <f t="shared" si="451"/>
        <v>131180231.74</v>
      </c>
      <c r="AI2018" s="9">
        <f t="shared" si="452"/>
        <v>102208007.87</v>
      </c>
      <c r="AJ2018" s="12" t="e">
        <f>#REF!-A2018</f>
        <v>#REF!</v>
      </c>
      <c r="AK2018" s="16"/>
      <c r="AL2018" s="9">
        <f t="shared" si="442"/>
        <v>34539378.46</v>
      </c>
      <c r="AM2018" s="16"/>
      <c r="AN2018" s="16"/>
      <c r="AO2018" s="16"/>
      <c r="AP2018" s="16"/>
      <c r="AQ2018" s="12" t="e">
        <f>#REF!+#REF!+#REF!</f>
        <v>#REF!</v>
      </c>
      <c r="AR2018" s="12">
        <f t="shared" si="439"/>
        <v>-10232.74</v>
      </c>
      <c r="AS2018" s="12" t="e">
        <f>#REF!-AU2018+#REF!+#REF!</f>
        <v>#REF!</v>
      </c>
      <c r="AT2018" s="12" t="e">
        <f>AS2018-VLOOKUP(A2018,[1]选股结果!$A$2:$BJ$3005,48,FALSE)*0.08</f>
        <v>#REF!</v>
      </c>
      <c r="AU2018" s="12">
        <f t="shared" si="443"/>
        <v>28972223.87</v>
      </c>
      <c r="AV2018" s="12" t="e">
        <f>#REF!+S2018+H2018</f>
        <v>#REF!</v>
      </c>
      <c r="AW2018" s="12" t="e">
        <f t="shared" si="444"/>
        <v>#REF!</v>
      </c>
      <c r="AX2018" s="12" t="e">
        <f t="shared" si="445"/>
        <v>#REF!</v>
      </c>
      <c r="AY2018" s="12" t="e">
        <f t="shared" si="446"/>
        <v>#REF!</v>
      </c>
      <c r="AZ2018" s="12">
        <f t="shared" si="440"/>
        <v>-1294648769.76</v>
      </c>
      <c r="BA2018" s="12">
        <f t="shared" si="441"/>
        <v>131749862.72</v>
      </c>
      <c r="BB2018" s="12" t="e">
        <f t="shared" si="447"/>
        <v>#REF!</v>
      </c>
    </row>
    <row r="2019" spans="1:54">
      <c r="A2019" s="5" t="s">
        <v>4087</v>
      </c>
      <c r="B2019" s="5" t="s">
        <v>4088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448"/>
        <v>1269246889.25</v>
      </c>
      <c r="AF2019" s="9">
        <f t="shared" si="449"/>
        <v>1111181181.21</v>
      </c>
      <c r="AG2019" s="9">
        <f t="shared" si="450"/>
        <v>143086849.95</v>
      </c>
      <c r="AH2019" s="9">
        <f t="shared" si="451"/>
        <v>139869634.05</v>
      </c>
      <c r="AI2019" s="9">
        <f t="shared" si="452"/>
        <v>122327696.74</v>
      </c>
      <c r="AJ2019" s="12" t="e">
        <f>#REF!-A2019</f>
        <v>#REF!</v>
      </c>
      <c r="AK2019" s="16"/>
      <c r="AL2019" s="9">
        <f t="shared" si="442"/>
        <v>89427088.12</v>
      </c>
      <c r="AM2019" s="16"/>
      <c r="AN2019" s="16"/>
      <c r="AO2019" s="16"/>
      <c r="AP2019" s="16"/>
      <c r="AQ2019" s="12" t="e">
        <f>#REF!+#REF!+#REF!</f>
        <v>#REF!</v>
      </c>
      <c r="AR2019" s="12">
        <f t="shared" si="439"/>
        <v>-491269.25</v>
      </c>
      <c r="AS2019" s="12" t="e">
        <f>#REF!-AU2019+#REF!+#REF!</f>
        <v>#REF!</v>
      </c>
      <c r="AT2019" s="12" t="e">
        <f>AS2019-VLOOKUP(A2019,[1]选股结果!$A$2:$BJ$3005,48,FALSE)*0.08</f>
        <v>#REF!</v>
      </c>
      <c r="AU2019" s="12">
        <f t="shared" si="443"/>
        <v>17541937.31</v>
      </c>
      <c r="AV2019" s="12" t="e">
        <f>#REF!+S2019+H2019</f>
        <v>#REF!</v>
      </c>
      <c r="AW2019" s="12" t="e">
        <f t="shared" si="444"/>
        <v>#REF!</v>
      </c>
      <c r="AX2019" s="12" t="e">
        <f t="shared" si="445"/>
        <v>#REF!</v>
      </c>
      <c r="AY2019" s="12" t="e">
        <f t="shared" si="446"/>
        <v>#REF!</v>
      </c>
      <c r="AZ2019" s="12">
        <f t="shared" si="440"/>
        <v>-1303192369.58</v>
      </c>
      <c r="BA2019" s="12">
        <f t="shared" si="441"/>
        <v>143086849.95</v>
      </c>
      <c r="BB2019" s="12" t="e">
        <f t="shared" si="447"/>
        <v>#REF!</v>
      </c>
    </row>
    <row r="2020" spans="1:54">
      <c r="A2020" s="5" t="s">
        <v>4089</v>
      </c>
      <c r="B2020" s="5" t="s">
        <v>4090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448"/>
        <v>1267777359.13</v>
      </c>
      <c r="AF2020" s="9">
        <f t="shared" si="449"/>
        <v>1190795265.11</v>
      </c>
      <c r="AG2020" s="9">
        <f t="shared" si="450"/>
        <v>68008395.78</v>
      </c>
      <c r="AH2020" s="9">
        <f t="shared" si="451"/>
        <v>67788755.82</v>
      </c>
      <c r="AI2020" s="9">
        <f t="shared" si="452"/>
        <v>61240615.92</v>
      </c>
      <c r="AJ2020" s="12" t="e">
        <f>#REF!-A2020</f>
        <v>#REF!</v>
      </c>
      <c r="AK2020" s="16"/>
      <c r="AL2020" s="9">
        <f t="shared" si="442"/>
        <v>128674801.48</v>
      </c>
      <c r="AM2020" s="16"/>
      <c r="AN2020" s="16"/>
      <c r="AO2020" s="16"/>
      <c r="AP2020" s="16"/>
      <c r="AQ2020" s="12" t="e">
        <f>#REF!+#REF!+#REF!</f>
        <v>#REF!</v>
      </c>
      <c r="AR2020" s="12">
        <f t="shared" si="439"/>
        <v>-1582441</v>
      </c>
      <c r="AS2020" s="12" t="e">
        <f>#REF!-AU2020+#REF!+#REF!</f>
        <v>#REF!</v>
      </c>
      <c r="AT2020" s="12" t="e">
        <f>AS2020-VLOOKUP(A2020,[1]选股结果!$A$2:$BJ$3005,48,FALSE)*0.08</f>
        <v>#REF!</v>
      </c>
      <c r="AU2020" s="12">
        <f t="shared" si="443"/>
        <v>6548139.89999999</v>
      </c>
      <c r="AV2020" s="12" t="e">
        <f>#REF!+S2020+H2020</f>
        <v>#REF!</v>
      </c>
      <c r="AW2020" s="12" t="e">
        <f t="shared" si="444"/>
        <v>#REF!</v>
      </c>
      <c r="AX2020" s="12" t="e">
        <f t="shared" si="445"/>
        <v>#REF!</v>
      </c>
      <c r="AY2020" s="12" t="e">
        <f t="shared" si="446"/>
        <v>#REF!</v>
      </c>
      <c r="AZ2020" s="12">
        <f t="shared" si="440"/>
        <v>-1270907933.32</v>
      </c>
      <c r="BA2020" s="12">
        <f t="shared" si="441"/>
        <v>68008395.78</v>
      </c>
      <c r="BB2020" s="12" t="e">
        <f t="shared" si="447"/>
        <v>#REF!</v>
      </c>
    </row>
    <row r="2021" spans="1:54">
      <c r="A2021" s="5" t="s">
        <v>4091</v>
      </c>
      <c r="B2021" s="5" t="s">
        <v>4092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448"/>
        <v>1262839583.86</v>
      </c>
      <c r="AF2021" s="9">
        <f t="shared" si="449"/>
        <v>1177105765.1</v>
      </c>
      <c r="AG2021" s="9">
        <f t="shared" si="450"/>
        <v>112628687.96</v>
      </c>
      <c r="AH2021" s="9">
        <f t="shared" si="451"/>
        <v>112516689.25</v>
      </c>
      <c r="AI2021" s="9">
        <f t="shared" si="452"/>
        <v>101832480.32</v>
      </c>
      <c r="AJ2021" s="12" t="e">
        <f>#REF!-A2021</f>
        <v>#REF!</v>
      </c>
      <c r="AK2021" s="16"/>
      <c r="AL2021" s="9">
        <f t="shared" si="442"/>
        <v>126402545.51</v>
      </c>
      <c r="AM2021" s="16"/>
      <c r="AN2021" s="16"/>
      <c r="AO2021" s="16"/>
      <c r="AP2021" s="16"/>
      <c r="AQ2021" s="12" t="e">
        <f>#REF!+#REF!+#REF!</f>
        <v>#REF!</v>
      </c>
      <c r="AR2021" s="12">
        <f t="shared" si="439"/>
        <v>-219813.07</v>
      </c>
      <c r="AS2021" s="12" t="e">
        <f>#REF!-AU2021+#REF!+#REF!</f>
        <v>#REF!</v>
      </c>
      <c r="AT2021" s="12" t="e">
        <f>AS2021-VLOOKUP(A2021,[1]选股结果!$A$2:$BJ$3005,48,FALSE)*0.08</f>
        <v>#REF!</v>
      </c>
      <c r="AU2021" s="12">
        <f t="shared" si="443"/>
        <v>10684208.93</v>
      </c>
      <c r="AV2021" s="12" t="e">
        <f>#REF!+S2021+H2021</f>
        <v>#REF!</v>
      </c>
      <c r="AW2021" s="12" t="e">
        <f t="shared" si="444"/>
        <v>#REF!</v>
      </c>
      <c r="AX2021" s="12" t="e">
        <f t="shared" si="445"/>
        <v>#REF!</v>
      </c>
      <c r="AY2021" s="12" t="e">
        <f t="shared" si="446"/>
        <v>#REF!</v>
      </c>
      <c r="AZ2021" s="12">
        <f t="shared" si="440"/>
        <v>-1312990304.39</v>
      </c>
      <c r="BA2021" s="12">
        <f t="shared" si="441"/>
        <v>112628687.96</v>
      </c>
      <c r="BB2021" s="12" t="e">
        <f t="shared" si="447"/>
        <v>#REF!</v>
      </c>
    </row>
    <row r="2022" spans="1:54">
      <c r="A2022" s="5" t="s">
        <v>4093</v>
      </c>
      <c r="B2022" s="5" t="s">
        <v>4094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448"/>
        <v>1256180168.76</v>
      </c>
      <c r="AF2022" s="9">
        <f t="shared" si="449"/>
        <v>1144435204.37</v>
      </c>
      <c r="AG2022" s="9">
        <f t="shared" si="450"/>
        <v>110699043.26</v>
      </c>
      <c r="AH2022" s="9">
        <f t="shared" si="451"/>
        <v>115633674.45</v>
      </c>
      <c r="AI2022" s="9">
        <f t="shared" si="452"/>
        <v>103992701.06</v>
      </c>
      <c r="AJ2022" s="12" t="e">
        <f>#REF!-A2022</f>
        <v>#REF!</v>
      </c>
      <c r="AK2022" s="16"/>
      <c r="AL2022" s="9">
        <f t="shared" si="442"/>
        <v>73001391.97</v>
      </c>
      <c r="AM2022" s="16"/>
      <c r="AN2022" s="16"/>
      <c r="AO2022" s="16"/>
      <c r="AP2022" s="16"/>
      <c r="AQ2022" s="12" t="e">
        <f>#REF!+#REF!+#REF!</f>
        <v>#REF!</v>
      </c>
      <c r="AR2022" s="12">
        <f t="shared" si="439"/>
        <v>-5125453.77</v>
      </c>
      <c r="AS2022" s="12" t="e">
        <f>#REF!-AU2022+#REF!+#REF!</f>
        <v>#REF!</v>
      </c>
      <c r="AT2022" s="12" t="e">
        <f>AS2022-VLOOKUP(A2022,[1]选股结果!$A$2:$BJ$3005,48,FALSE)*0.08</f>
        <v>#REF!</v>
      </c>
      <c r="AU2022" s="12">
        <f t="shared" si="443"/>
        <v>11640973.39</v>
      </c>
      <c r="AV2022" s="12" t="e">
        <f>#REF!+S2022+H2022</f>
        <v>#REF!</v>
      </c>
      <c r="AW2022" s="12" t="e">
        <f t="shared" si="444"/>
        <v>#REF!</v>
      </c>
      <c r="AX2022" s="12" t="e">
        <f t="shared" si="445"/>
        <v>#REF!</v>
      </c>
      <c r="AY2022" s="12" t="e">
        <f t="shared" si="446"/>
        <v>#REF!</v>
      </c>
      <c r="AZ2022" s="12">
        <f t="shared" si="440"/>
        <v>-1269096798.17</v>
      </c>
      <c r="BA2022" s="12">
        <f t="shared" si="441"/>
        <v>110699043.26</v>
      </c>
      <c r="BB2022" s="12" t="e">
        <f t="shared" si="447"/>
        <v>#REF!</v>
      </c>
    </row>
    <row r="2023" spans="1:54">
      <c r="A2023" s="5" t="s">
        <v>4095</v>
      </c>
      <c r="B2023" s="5" t="s">
        <v>4096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448"/>
        <v>1255950368.62</v>
      </c>
      <c r="AF2023" s="9">
        <f t="shared" si="449"/>
        <v>1072023477.36</v>
      </c>
      <c r="AG2023" s="9">
        <f t="shared" si="450"/>
        <v>177653182.7</v>
      </c>
      <c r="AH2023" s="9">
        <f t="shared" si="451"/>
        <v>177687093.93</v>
      </c>
      <c r="AI2023" s="9">
        <f t="shared" si="452"/>
        <v>150631605.44</v>
      </c>
      <c r="AJ2023" s="12" t="e">
        <f>#REF!-A2023</f>
        <v>#REF!</v>
      </c>
      <c r="AK2023" s="16"/>
      <c r="AL2023" s="9">
        <f t="shared" si="442"/>
        <v>67853030.14</v>
      </c>
      <c r="AM2023" s="16"/>
      <c r="AN2023" s="16"/>
      <c r="AO2023" s="16"/>
      <c r="AP2023" s="16"/>
      <c r="AQ2023" s="12" t="e">
        <f>#REF!+#REF!+#REF!</f>
        <v>#REF!</v>
      </c>
      <c r="AR2023" s="12">
        <f t="shared" si="439"/>
        <v>-215287.24</v>
      </c>
      <c r="AS2023" s="12" t="e">
        <f>#REF!-AU2023+#REF!+#REF!</f>
        <v>#REF!</v>
      </c>
      <c r="AT2023" s="12" t="e">
        <f>AS2023-VLOOKUP(A2023,[1]选股结果!$A$2:$BJ$3005,48,FALSE)*0.08</f>
        <v>#REF!</v>
      </c>
      <c r="AU2023" s="12">
        <f t="shared" si="443"/>
        <v>27055488.49</v>
      </c>
      <c r="AV2023" s="12" t="e">
        <f>#REF!+S2023+H2023</f>
        <v>#REF!</v>
      </c>
      <c r="AW2023" s="12" t="e">
        <f t="shared" si="444"/>
        <v>#REF!</v>
      </c>
      <c r="AX2023" s="12" t="e">
        <f t="shared" si="445"/>
        <v>#REF!</v>
      </c>
      <c r="AY2023" s="12" t="e">
        <f t="shared" si="446"/>
        <v>#REF!</v>
      </c>
      <c r="AZ2023" s="12">
        <f t="shared" si="440"/>
        <v>-1254363645.93</v>
      </c>
      <c r="BA2023" s="12">
        <f t="shared" si="441"/>
        <v>177653182.7</v>
      </c>
      <c r="BB2023" s="12" t="e">
        <f t="shared" si="447"/>
        <v>#REF!</v>
      </c>
    </row>
    <row r="2024" spans="1:54">
      <c r="A2024" s="5" t="s">
        <v>4097</v>
      </c>
      <c r="B2024" s="5" t="s">
        <v>4098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448"/>
        <v>1255654767.18</v>
      </c>
      <c r="AF2024" s="9">
        <f t="shared" si="449"/>
        <v>961048966.73</v>
      </c>
      <c r="AG2024" s="9">
        <f t="shared" si="450"/>
        <v>303821948.24</v>
      </c>
      <c r="AH2024" s="9">
        <f t="shared" si="451"/>
        <v>304052708.92</v>
      </c>
      <c r="AI2024" s="9">
        <f t="shared" si="452"/>
        <v>235482648.8</v>
      </c>
      <c r="AJ2024" s="12" t="e">
        <f>#REF!-A2024</f>
        <v>#REF!</v>
      </c>
      <c r="AK2024" s="16"/>
      <c r="AL2024" s="9">
        <f t="shared" si="442"/>
        <v>440099886.07</v>
      </c>
      <c r="AM2024" s="16"/>
      <c r="AN2024" s="16"/>
      <c r="AO2024" s="16"/>
      <c r="AP2024" s="16"/>
      <c r="AQ2024" s="12" t="e">
        <f>#REF!+#REF!+#REF!</f>
        <v>#REF!</v>
      </c>
      <c r="AR2024" s="12">
        <f t="shared" si="439"/>
        <v>-655187.24</v>
      </c>
      <c r="AS2024" s="12" t="e">
        <f>#REF!-AU2024+#REF!+#REF!</f>
        <v>#REF!</v>
      </c>
      <c r="AT2024" s="12" t="e">
        <f>AS2024-VLOOKUP(A2024,[1]选股结果!$A$2:$BJ$3005,48,FALSE)*0.08</f>
        <v>#REF!</v>
      </c>
      <c r="AU2024" s="12">
        <f t="shared" si="443"/>
        <v>68570060.12</v>
      </c>
      <c r="AV2024" s="12" t="e">
        <f>#REF!+S2024+H2024</f>
        <v>#REF!</v>
      </c>
      <c r="AW2024" s="12" t="e">
        <f t="shared" si="444"/>
        <v>#REF!</v>
      </c>
      <c r="AX2024" s="12" t="e">
        <f t="shared" si="445"/>
        <v>#REF!</v>
      </c>
      <c r="AY2024" s="12" t="e">
        <f t="shared" si="446"/>
        <v>#REF!</v>
      </c>
      <c r="AZ2024" s="12">
        <f t="shared" si="440"/>
        <v>-1287935298.36</v>
      </c>
      <c r="BA2024" s="12">
        <f t="shared" si="441"/>
        <v>303821948.24</v>
      </c>
      <c r="BB2024" s="12" t="e">
        <f t="shared" si="447"/>
        <v>#REF!</v>
      </c>
    </row>
    <row r="2025" spans="1:54">
      <c r="A2025" s="5" t="s">
        <v>4099</v>
      </c>
      <c r="B2025" s="5" t="s">
        <v>4100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448"/>
        <v>1249736870.68</v>
      </c>
      <c r="AF2025" s="9">
        <f t="shared" si="449"/>
        <v>1205573010.63</v>
      </c>
      <c r="AG2025" s="9">
        <f t="shared" si="450"/>
        <v>43462803.4899997</v>
      </c>
      <c r="AH2025" s="9">
        <f t="shared" si="451"/>
        <v>45265747.6499997</v>
      </c>
      <c r="AI2025" s="9">
        <f t="shared" si="452"/>
        <v>38426239.0899997</v>
      </c>
      <c r="AJ2025" s="12" t="e">
        <f>#REF!-A2025</f>
        <v>#REF!</v>
      </c>
      <c r="AK2025" s="16"/>
      <c r="AL2025" s="9">
        <f t="shared" si="442"/>
        <v>166881943.18</v>
      </c>
      <c r="AM2025" s="16"/>
      <c r="AN2025" s="16"/>
      <c r="AO2025" s="16"/>
      <c r="AP2025" s="16"/>
      <c r="AQ2025" s="12" t="e">
        <f>#REF!+#REF!+#REF!</f>
        <v>#REF!</v>
      </c>
      <c r="AR2025" s="12">
        <f t="shared" si="439"/>
        <v>-2305207.35</v>
      </c>
      <c r="AS2025" s="12" t="e">
        <f>#REF!-AU2025+#REF!+#REF!</f>
        <v>#REF!</v>
      </c>
      <c r="AT2025" s="12" t="e">
        <f>AS2025-VLOOKUP(A2025,[1]选股结果!$A$2:$BJ$3005,48,FALSE)*0.08</f>
        <v>#REF!</v>
      </c>
      <c r="AU2025" s="12">
        <f t="shared" si="443"/>
        <v>6839508.56</v>
      </c>
      <c r="AV2025" s="12" t="e">
        <f>#REF!+S2025+H2025</f>
        <v>#REF!</v>
      </c>
      <c r="AW2025" s="12" t="e">
        <f t="shared" si="444"/>
        <v>#REF!</v>
      </c>
      <c r="AX2025" s="12" t="e">
        <f t="shared" si="445"/>
        <v>#REF!</v>
      </c>
      <c r="AY2025" s="12" t="e">
        <f t="shared" si="446"/>
        <v>#REF!</v>
      </c>
      <c r="AZ2025" s="12">
        <f t="shared" si="440"/>
        <v>-1273532807.9</v>
      </c>
      <c r="BA2025" s="12">
        <f t="shared" si="441"/>
        <v>43462803.4899997</v>
      </c>
      <c r="BB2025" s="12" t="e">
        <f t="shared" si="447"/>
        <v>#REF!</v>
      </c>
    </row>
    <row r="2026" spans="1:54">
      <c r="A2026" s="5" t="s">
        <v>4101</v>
      </c>
      <c r="B2026" s="5" t="s">
        <v>4102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448"/>
        <v>1249205421.52</v>
      </c>
      <c r="AF2026" s="9">
        <f t="shared" si="449"/>
        <v>1186583203.21</v>
      </c>
      <c r="AG2026" s="9">
        <f t="shared" si="450"/>
        <v>60800606.5999999</v>
      </c>
      <c r="AH2026" s="9">
        <f t="shared" si="451"/>
        <v>60358769.4499999</v>
      </c>
      <c r="AI2026" s="9">
        <f t="shared" si="452"/>
        <v>53802986.2299999</v>
      </c>
      <c r="AJ2026" s="12" t="e">
        <f>#REF!-A2026</f>
        <v>#REF!</v>
      </c>
      <c r="AK2026" s="16"/>
      <c r="AL2026" s="9">
        <f t="shared" si="442"/>
        <v>77556248.32</v>
      </c>
      <c r="AM2026" s="16"/>
      <c r="AN2026" s="16"/>
      <c r="AO2026" s="16"/>
      <c r="AP2026" s="16"/>
      <c r="AQ2026" s="12" t="e">
        <f>#REF!+#REF!+#REF!</f>
        <v>#REF!</v>
      </c>
      <c r="AR2026" s="12">
        <f t="shared" si="439"/>
        <v>-824416.72</v>
      </c>
      <c r="AS2026" s="12" t="e">
        <f>#REF!-AU2026+#REF!+#REF!</f>
        <v>#REF!</v>
      </c>
      <c r="AT2026" s="12" t="e">
        <f>AS2026-VLOOKUP(A2026,[1]选股结果!$A$2:$BJ$3005,48,FALSE)*0.08</f>
        <v>#REF!</v>
      </c>
      <c r="AU2026" s="12">
        <f t="shared" si="443"/>
        <v>6555783.22</v>
      </c>
      <c r="AV2026" s="12" t="e">
        <f>#REF!+S2026+H2026</f>
        <v>#REF!</v>
      </c>
      <c r="AW2026" s="12" t="e">
        <f t="shared" si="444"/>
        <v>#REF!</v>
      </c>
      <c r="AX2026" s="12" t="e">
        <f t="shared" si="445"/>
        <v>#REF!</v>
      </c>
      <c r="AY2026" s="12" t="e">
        <f t="shared" si="446"/>
        <v>#REF!</v>
      </c>
      <c r="AZ2026" s="12">
        <f t="shared" si="440"/>
        <v>-1278925205.01</v>
      </c>
      <c r="BA2026" s="12">
        <f t="shared" si="441"/>
        <v>60800606.5999999</v>
      </c>
      <c r="BB2026" s="12" t="e">
        <f t="shared" si="447"/>
        <v>#REF!</v>
      </c>
    </row>
    <row r="2027" spans="1:54">
      <c r="A2027" s="5" t="s">
        <v>4103</v>
      </c>
      <c r="B2027" s="5" t="s">
        <v>4104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448"/>
        <v>1241859257.51</v>
      </c>
      <c r="AF2027" s="9">
        <f t="shared" si="449"/>
        <v>1141341344.68</v>
      </c>
      <c r="AG2027" s="9">
        <f t="shared" si="450"/>
        <v>85541628.0099999</v>
      </c>
      <c r="AH2027" s="9">
        <f t="shared" si="451"/>
        <v>84415234.8099999</v>
      </c>
      <c r="AI2027" s="9">
        <f t="shared" si="452"/>
        <v>70054700.0799999</v>
      </c>
      <c r="AJ2027" s="12" t="e">
        <f>#REF!-A2027</f>
        <v>#REF!</v>
      </c>
      <c r="AK2027" s="16"/>
      <c r="AL2027" s="9">
        <f t="shared" si="442"/>
        <v>356999225.53</v>
      </c>
      <c r="AM2027" s="16"/>
      <c r="AN2027" s="16"/>
      <c r="AO2027" s="16"/>
      <c r="AP2027" s="16"/>
      <c r="AQ2027" s="12" t="e">
        <f>#REF!+#REF!+#REF!</f>
        <v>#REF!</v>
      </c>
      <c r="AR2027" s="12">
        <f t="shared" si="439"/>
        <v>-376067.47</v>
      </c>
      <c r="AS2027" s="12" t="e">
        <f>#REF!-AU2027+#REF!+#REF!</f>
        <v>#REF!</v>
      </c>
      <c r="AT2027" s="12" t="e">
        <f>AS2027-VLOOKUP(A2027,[1]选股结果!$A$2:$BJ$3005,48,FALSE)*0.08</f>
        <v>#REF!</v>
      </c>
      <c r="AU2027" s="12">
        <f t="shared" si="443"/>
        <v>14360534.73</v>
      </c>
      <c r="AV2027" s="12" t="e">
        <f>#REF!+S2027+H2027</f>
        <v>#REF!</v>
      </c>
      <c r="AW2027" s="12" t="e">
        <f t="shared" si="444"/>
        <v>#REF!</v>
      </c>
      <c r="AX2027" s="12" t="e">
        <f t="shared" si="445"/>
        <v>#REF!</v>
      </c>
      <c r="AY2027" s="12" t="e">
        <f t="shared" si="446"/>
        <v>#REF!</v>
      </c>
      <c r="AZ2027" s="12">
        <f t="shared" si="440"/>
        <v>-1254508444.06</v>
      </c>
      <c r="BA2027" s="12">
        <f t="shared" si="441"/>
        <v>85541628.0099999</v>
      </c>
      <c r="BB2027" s="12" t="e">
        <f t="shared" si="447"/>
        <v>#REF!</v>
      </c>
    </row>
    <row r="2028" spans="1:54">
      <c r="A2028" s="5" t="s">
        <v>4105</v>
      </c>
      <c r="B2028" s="5" t="s">
        <v>4106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448"/>
        <v>1238483111.91</v>
      </c>
      <c r="AF2028" s="9">
        <f t="shared" si="449"/>
        <v>1196462333.18</v>
      </c>
      <c r="AG2028" s="9">
        <f t="shared" si="450"/>
        <v>44597822.25</v>
      </c>
      <c r="AH2028" s="9">
        <f t="shared" si="451"/>
        <v>44517243.26</v>
      </c>
      <c r="AI2028" s="9">
        <f t="shared" si="452"/>
        <v>41562718.13</v>
      </c>
      <c r="AJ2028" s="12" t="e">
        <f>#REF!-A2028</f>
        <v>#REF!</v>
      </c>
      <c r="AK2028" s="16"/>
      <c r="AL2028" s="9">
        <f t="shared" si="442"/>
        <v>134183941.63</v>
      </c>
      <c r="AM2028" s="16"/>
      <c r="AN2028" s="16"/>
      <c r="AO2028" s="16"/>
      <c r="AP2028" s="16"/>
      <c r="AQ2028" s="12" t="e">
        <f>#REF!+#REF!+#REF!</f>
        <v>#REF!</v>
      </c>
      <c r="AR2028" s="12">
        <f t="shared" si="439"/>
        <v>0</v>
      </c>
      <c r="AS2028" s="12" t="e">
        <f>#REF!-AU2028+#REF!+#REF!</f>
        <v>#REF!</v>
      </c>
      <c r="AT2028" s="12" t="e">
        <f>AS2028-VLOOKUP(A2028,[1]选股结果!$A$2:$BJ$3005,48,FALSE)*0.08</f>
        <v>#REF!</v>
      </c>
      <c r="AU2028" s="12">
        <f t="shared" si="443"/>
        <v>2954525.13</v>
      </c>
      <c r="AV2028" s="12" t="e">
        <f>#REF!+S2028+H2028</f>
        <v>#REF!</v>
      </c>
      <c r="AW2028" s="12" t="e">
        <f t="shared" si="444"/>
        <v>#REF!</v>
      </c>
      <c r="AX2028" s="12" t="e">
        <f t="shared" si="445"/>
        <v>#REF!</v>
      </c>
      <c r="AY2028" s="12" t="e">
        <f t="shared" si="446"/>
        <v>#REF!</v>
      </c>
      <c r="AZ2028" s="12">
        <f t="shared" si="440"/>
        <v>-1254162566.83</v>
      </c>
      <c r="BA2028" s="12">
        <f t="shared" si="441"/>
        <v>44597822.25</v>
      </c>
      <c r="BB2028" s="12" t="e">
        <f t="shared" si="447"/>
        <v>#REF!</v>
      </c>
    </row>
    <row r="2029" spans="1:54">
      <c r="A2029" s="5" t="s">
        <v>4107</v>
      </c>
      <c r="B2029" s="5" t="s">
        <v>4108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448"/>
        <v>1238418517.76</v>
      </c>
      <c r="AF2029" s="9">
        <f t="shared" si="449"/>
        <v>1139493424.71</v>
      </c>
      <c r="AG2029" s="9">
        <f t="shared" si="450"/>
        <v>105781288.43</v>
      </c>
      <c r="AH2029" s="9">
        <f t="shared" si="451"/>
        <v>106244891.9</v>
      </c>
      <c r="AI2029" s="9">
        <f t="shared" si="452"/>
        <v>96360166.29</v>
      </c>
      <c r="AJ2029" s="12" t="e">
        <f>#REF!-A2029</f>
        <v>#REF!</v>
      </c>
      <c r="AK2029" s="16"/>
      <c r="AL2029" s="9">
        <f t="shared" si="442"/>
        <v>95064526.47</v>
      </c>
      <c r="AM2029" s="16"/>
      <c r="AN2029" s="16"/>
      <c r="AO2029" s="16"/>
      <c r="AP2029" s="16"/>
      <c r="AQ2029" s="12" t="e">
        <f>#REF!+#REF!+#REF!</f>
        <v>#REF!</v>
      </c>
      <c r="AR2029" s="12">
        <f t="shared" si="439"/>
        <v>-728232.55</v>
      </c>
      <c r="AS2029" s="12" t="e">
        <f>#REF!-AU2029+#REF!+#REF!</f>
        <v>#REF!</v>
      </c>
      <c r="AT2029" s="12" t="e">
        <f>AS2029-VLOOKUP(A2029,[1]选股结果!$A$2:$BJ$3005,48,FALSE)*0.08</f>
        <v>#REF!</v>
      </c>
      <c r="AU2029" s="12">
        <f t="shared" si="443"/>
        <v>9884725.61</v>
      </c>
      <c r="AV2029" s="12" t="e">
        <f>#REF!+S2029+H2029</f>
        <v>#REF!</v>
      </c>
      <c r="AW2029" s="12" t="e">
        <f t="shared" si="444"/>
        <v>#REF!</v>
      </c>
      <c r="AX2029" s="12" t="e">
        <f t="shared" si="445"/>
        <v>#REF!</v>
      </c>
      <c r="AY2029" s="12" t="e">
        <f t="shared" si="446"/>
        <v>#REF!</v>
      </c>
      <c r="AZ2029" s="12">
        <f t="shared" si="440"/>
        <v>-1245335091.75</v>
      </c>
      <c r="BA2029" s="12">
        <f t="shared" si="441"/>
        <v>105781288.43</v>
      </c>
      <c r="BB2029" s="12" t="e">
        <f t="shared" si="447"/>
        <v>#REF!</v>
      </c>
    </row>
    <row r="2030" spans="1:54">
      <c r="A2030" s="5" t="s">
        <v>4109</v>
      </c>
      <c r="B2030" s="5" t="s">
        <v>4110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448"/>
        <v>1235431425.99</v>
      </c>
      <c r="AF2030" s="9">
        <f t="shared" si="449"/>
        <v>1030212478.68</v>
      </c>
      <c r="AG2030" s="9">
        <f t="shared" si="450"/>
        <v>201019751.54</v>
      </c>
      <c r="AH2030" s="9">
        <f t="shared" si="451"/>
        <v>198537228.17</v>
      </c>
      <c r="AI2030" s="9">
        <f t="shared" si="452"/>
        <v>168297908.2</v>
      </c>
      <c r="AJ2030" s="12" t="e">
        <f>#REF!-A2030</f>
        <v>#REF!</v>
      </c>
      <c r="AK2030" s="16"/>
      <c r="AL2030" s="9">
        <f t="shared" si="442"/>
        <v>92816556.6</v>
      </c>
      <c r="AM2030" s="16"/>
      <c r="AN2030" s="16"/>
      <c r="AO2030" s="16"/>
      <c r="AP2030" s="16"/>
      <c r="AQ2030" s="12" t="e">
        <f>#REF!+#REF!+#REF!</f>
        <v>#REF!</v>
      </c>
      <c r="AR2030" s="12">
        <f t="shared" si="439"/>
        <v>-83524.94</v>
      </c>
      <c r="AS2030" s="12" t="e">
        <f>#REF!-AU2030+#REF!+#REF!</f>
        <v>#REF!</v>
      </c>
      <c r="AT2030" s="12" t="e">
        <f>AS2030-VLOOKUP(A2030,[1]选股结果!$A$2:$BJ$3005,48,FALSE)*0.08</f>
        <v>#REF!</v>
      </c>
      <c r="AU2030" s="12">
        <f t="shared" si="443"/>
        <v>30239319.97</v>
      </c>
      <c r="AV2030" s="12" t="e">
        <f>#REF!+S2030+H2030</f>
        <v>#REF!</v>
      </c>
      <c r="AW2030" s="12" t="e">
        <f t="shared" si="444"/>
        <v>#REF!</v>
      </c>
      <c r="AX2030" s="12" t="e">
        <f t="shared" si="445"/>
        <v>#REF!</v>
      </c>
      <c r="AY2030" s="12" t="e">
        <f t="shared" si="446"/>
        <v>#REF!</v>
      </c>
      <c r="AZ2030" s="12">
        <f t="shared" si="440"/>
        <v>-1263519178.15</v>
      </c>
      <c r="BA2030" s="12">
        <f t="shared" si="441"/>
        <v>201019751.54</v>
      </c>
      <c r="BB2030" s="12" t="e">
        <f t="shared" si="447"/>
        <v>#REF!</v>
      </c>
    </row>
    <row r="2031" spans="1:54">
      <c r="A2031" s="5" t="s">
        <v>4111</v>
      </c>
      <c r="B2031" s="5" t="s">
        <v>4112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448"/>
        <v>1235231195.11</v>
      </c>
      <c r="AF2031" s="9">
        <f t="shared" si="449"/>
        <v>1201241932.21</v>
      </c>
      <c r="AG2031" s="9">
        <f t="shared" si="450"/>
        <v>24921946.1100001</v>
      </c>
      <c r="AH2031" s="9">
        <f t="shared" si="451"/>
        <v>26059441.2700001</v>
      </c>
      <c r="AI2031" s="9">
        <f t="shared" si="452"/>
        <v>19894266.4800001</v>
      </c>
      <c r="AJ2031" s="12" t="e">
        <f>#REF!-A2031</f>
        <v>#REF!</v>
      </c>
      <c r="AK2031" s="16"/>
      <c r="AL2031" s="9">
        <f t="shared" si="442"/>
        <v>154313759.5</v>
      </c>
      <c r="AM2031" s="16"/>
      <c r="AN2031" s="16"/>
      <c r="AO2031" s="16"/>
      <c r="AP2031" s="16"/>
      <c r="AQ2031" s="12" t="e">
        <f>#REF!+#REF!+#REF!</f>
        <v>#REF!</v>
      </c>
      <c r="AR2031" s="12">
        <f t="shared" si="439"/>
        <v>-1884513.07</v>
      </c>
      <c r="AS2031" s="12" t="e">
        <f>#REF!-AU2031+#REF!+#REF!</f>
        <v>#REF!</v>
      </c>
      <c r="AT2031" s="12" t="e">
        <f>AS2031-VLOOKUP(A2031,[1]选股结果!$A$2:$BJ$3005,48,FALSE)*0.08</f>
        <v>#REF!</v>
      </c>
      <c r="AU2031" s="12">
        <f t="shared" si="443"/>
        <v>6165174.79</v>
      </c>
      <c r="AV2031" s="12" t="e">
        <f>#REF!+S2031+H2031</f>
        <v>#REF!</v>
      </c>
      <c r="AW2031" s="12" t="e">
        <f t="shared" si="444"/>
        <v>#REF!</v>
      </c>
      <c r="AX2031" s="12" t="e">
        <f t="shared" si="445"/>
        <v>#REF!</v>
      </c>
      <c r="AY2031" s="12" t="e">
        <f t="shared" si="446"/>
        <v>#REF!</v>
      </c>
      <c r="AZ2031" s="12">
        <f t="shared" si="440"/>
        <v>-1245720959.64</v>
      </c>
      <c r="BA2031" s="12">
        <f t="shared" si="441"/>
        <v>24921946.1100001</v>
      </c>
      <c r="BB2031" s="12" t="e">
        <f t="shared" si="447"/>
        <v>#REF!</v>
      </c>
    </row>
    <row r="2032" spans="1:54">
      <c r="A2032" s="5" t="s">
        <v>4113</v>
      </c>
      <c r="B2032" s="5" t="s">
        <v>4114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448"/>
        <v>1232484926.32</v>
      </c>
      <c r="AF2032" s="9">
        <f t="shared" si="449"/>
        <v>1045213433</v>
      </c>
      <c r="AG2032" s="9">
        <f t="shared" si="450"/>
        <v>172218180.92</v>
      </c>
      <c r="AH2032" s="9">
        <f t="shared" si="451"/>
        <v>172690685.43</v>
      </c>
      <c r="AI2032" s="9">
        <f t="shared" si="452"/>
        <v>137226167.66</v>
      </c>
      <c r="AJ2032" s="12" t="e">
        <f>#REF!-A2032</f>
        <v>#REF!</v>
      </c>
      <c r="AK2032" s="16"/>
      <c r="AL2032" s="9">
        <f t="shared" si="442"/>
        <v>127907783.29</v>
      </c>
      <c r="AM2032" s="16"/>
      <c r="AN2032" s="16"/>
      <c r="AO2032" s="16"/>
      <c r="AP2032" s="16"/>
      <c r="AQ2032" s="12" t="e">
        <f>#REF!+#REF!+#REF!</f>
        <v>#REF!</v>
      </c>
      <c r="AR2032" s="12">
        <f t="shared" si="439"/>
        <v>-762205.19</v>
      </c>
      <c r="AS2032" s="12" t="e">
        <f>#REF!-AU2032+#REF!+#REF!</f>
        <v>#REF!</v>
      </c>
      <c r="AT2032" s="12" t="e">
        <f>AS2032-VLOOKUP(A2032,[1]选股结果!$A$2:$BJ$3005,48,FALSE)*0.08</f>
        <v>#REF!</v>
      </c>
      <c r="AU2032" s="12">
        <f t="shared" si="443"/>
        <v>35464517.77</v>
      </c>
      <c r="AV2032" s="12" t="e">
        <f>#REF!+S2032+H2032</f>
        <v>#REF!</v>
      </c>
      <c r="AW2032" s="12" t="e">
        <f t="shared" si="444"/>
        <v>#REF!</v>
      </c>
      <c r="AX2032" s="12" t="e">
        <f t="shared" si="445"/>
        <v>#REF!</v>
      </c>
      <c r="AY2032" s="12" t="e">
        <f t="shared" si="446"/>
        <v>#REF!</v>
      </c>
      <c r="AZ2032" s="12">
        <f t="shared" si="440"/>
        <v>-1255161208.57</v>
      </c>
      <c r="BA2032" s="12">
        <f t="shared" si="441"/>
        <v>172218180.92</v>
      </c>
      <c r="BB2032" s="12" t="e">
        <f t="shared" si="447"/>
        <v>#REF!</v>
      </c>
    </row>
    <row r="2033" spans="1:54">
      <c r="A2033" s="5" t="s">
        <v>4115</v>
      </c>
      <c r="B2033" s="5" t="s">
        <v>4116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448"/>
        <v>1223291649.17</v>
      </c>
      <c r="AF2033" s="9">
        <f t="shared" si="449"/>
        <v>826377792.9</v>
      </c>
      <c r="AG2033" s="9">
        <f t="shared" si="450"/>
        <v>396864836.93</v>
      </c>
      <c r="AH2033" s="9">
        <f t="shared" si="451"/>
        <v>390548293.91</v>
      </c>
      <c r="AI2033" s="9">
        <f t="shared" si="452"/>
        <v>336581324.79</v>
      </c>
      <c r="AJ2033" s="12" t="e">
        <f>#REF!-A2033</f>
        <v>#REF!</v>
      </c>
      <c r="AK2033" s="16"/>
      <c r="AL2033" s="9">
        <f t="shared" si="442"/>
        <v>49289967.44</v>
      </c>
      <c r="AM2033" s="16"/>
      <c r="AN2033" s="16"/>
      <c r="AO2033" s="16"/>
      <c r="AP2033" s="16"/>
      <c r="AQ2033" s="12" t="e">
        <f>#REF!+#REF!+#REF!</f>
        <v>#REF!</v>
      </c>
      <c r="AR2033" s="12">
        <f t="shared" si="439"/>
        <v>-488452.74</v>
      </c>
      <c r="AS2033" s="12" t="e">
        <f>#REF!-AU2033+#REF!+#REF!</f>
        <v>#REF!</v>
      </c>
      <c r="AT2033" s="12" t="e">
        <f>AS2033-VLOOKUP(A2033,[1]选股结果!$A$2:$BJ$3005,48,FALSE)*0.08</f>
        <v>#REF!</v>
      </c>
      <c r="AU2033" s="12">
        <f t="shared" si="443"/>
        <v>53966969.12</v>
      </c>
      <c r="AV2033" s="12" t="e">
        <f>#REF!+S2033+H2033</f>
        <v>#REF!</v>
      </c>
      <c r="AW2033" s="12" t="e">
        <f t="shared" si="444"/>
        <v>#REF!</v>
      </c>
      <c r="AX2033" s="12" t="e">
        <f t="shared" si="445"/>
        <v>#REF!</v>
      </c>
      <c r="AY2033" s="12" t="e">
        <f t="shared" si="446"/>
        <v>#REF!</v>
      </c>
      <c r="AZ2033" s="12">
        <f t="shared" si="440"/>
        <v>-1585842721.74</v>
      </c>
      <c r="BA2033" s="12">
        <f t="shared" si="441"/>
        <v>396864836.93</v>
      </c>
      <c r="BB2033" s="12" t="e">
        <f t="shared" si="447"/>
        <v>#REF!</v>
      </c>
    </row>
    <row r="2034" spans="1:54">
      <c r="A2034" s="5" t="s">
        <v>4117</v>
      </c>
      <c r="B2034" s="5" t="s">
        <v>4118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448"/>
        <v>1213892116.92</v>
      </c>
      <c r="AF2034" s="9">
        <f t="shared" si="449"/>
        <v>1037558573.27</v>
      </c>
      <c r="AG2034" s="9">
        <f t="shared" si="450"/>
        <v>174254039.15</v>
      </c>
      <c r="AH2034" s="9">
        <f t="shared" si="451"/>
        <v>173727998.91</v>
      </c>
      <c r="AI2034" s="9">
        <f t="shared" si="452"/>
        <v>149542485.68</v>
      </c>
      <c r="AJ2034" s="12" t="e">
        <f>#REF!-A2034</f>
        <v>#REF!</v>
      </c>
      <c r="AK2034" s="16"/>
      <c r="AL2034" s="9">
        <f t="shared" si="442"/>
        <v>77922639.17</v>
      </c>
      <c r="AM2034" s="16"/>
      <c r="AN2034" s="16"/>
      <c r="AO2034" s="16"/>
      <c r="AP2034" s="16"/>
      <c r="AQ2034" s="12" t="e">
        <f>#REF!+#REF!+#REF!</f>
        <v>#REF!</v>
      </c>
      <c r="AR2034" s="12">
        <f t="shared" si="439"/>
        <v>-103597.24</v>
      </c>
      <c r="AS2034" s="12" t="e">
        <f>#REF!-AU2034+#REF!+#REF!</f>
        <v>#REF!</v>
      </c>
      <c r="AT2034" s="12" t="e">
        <f>AS2034-VLOOKUP(A2034,[1]选股结果!$A$2:$BJ$3005,48,FALSE)*0.08</f>
        <v>#REF!</v>
      </c>
      <c r="AU2034" s="12">
        <f t="shared" si="443"/>
        <v>24185513.23</v>
      </c>
      <c r="AV2034" s="12" t="e">
        <f>#REF!+S2034+H2034</f>
        <v>#REF!</v>
      </c>
      <c r="AW2034" s="12" t="e">
        <f t="shared" si="444"/>
        <v>#REF!</v>
      </c>
      <c r="AX2034" s="12" t="e">
        <f t="shared" si="445"/>
        <v>#REF!</v>
      </c>
      <c r="AY2034" s="12" t="e">
        <f t="shared" si="446"/>
        <v>#REF!</v>
      </c>
      <c r="AZ2034" s="12">
        <f t="shared" si="440"/>
        <v>-1233711323.09</v>
      </c>
      <c r="BA2034" s="12">
        <f t="shared" si="441"/>
        <v>174254039.15</v>
      </c>
      <c r="BB2034" s="12" t="e">
        <f t="shared" si="447"/>
        <v>#REF!</v>
      </c>
    </row>
    <row r="2035" spans="1:54">
      <c r="A2035" s="5" t="s">
        <v>4119</v>
      </c>
      <c r="B2035" s="5" t="s">
        <v>4120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448"/>
        <v>1212826452.64</v>
      </c>
      <c r="AF2035" s="9">
        <f t="shared" si="449"/>
        <v>995946802.91</v>
      </c>
      <c r="AG2035" s="9">
        <f t="shared" si="450"/>
        <v>191462790.36</v>
      </c>
      <c r="AH2035" s="9">
        <f t="shared" si="451"/>
        <v>190746926.85</v>
      </c>
      <c r="AI2035" s="9">
        <f t="shared" si="452"/>
        <v>169979275.53</v>
      </c>
      <c r="AJ2035" s="12" t="e">
        <f>#REF!-A2035</f>
        <v>#REF!</v>
      </c>
      <c r="AK2035" s="16"/>
      <c r="AL2035" s="9">
        <f t="shared" si="442"/>
        <v>104438293.69</v>
      </c>
      <c r="AM2035" s="16"/>
      <c r="AN2035" s="16"/>
      <c r="AO2035" s="16"/>
      <c r="AP2035" s="16"/>
      <c r="AQ2035" s="12" t="e">
        <f>#REF!+#REF!+#REF!</f>
        <v>#REF!</v>
      </c>
      <c r="AR2035" s="12">
        <f t="shared" si="439"/>
        <v>-90070.52</v>
      </c>
      <c r="AS2035" s="12" t="e">
        <f>#REF!-AU2035+#REF!+#REF!</f>
        <v>#REF!</v>
      </c>
      <c r="AT2035" s="12" t="e">
        <f>AS2035-VLOOKUP(A2035,[1]选股结果!$A$2:$BJ$3005,48,FALSE)*0.08</f>
        <v>#REF!</v>
      </c>
      <c r="AU2035" s="12">
        <f t="shared" si="443"/>
        <v>20767651.32</v>
      </c>
      <c r="AV2035" s="12" t="e">
        <f>#REF!+S2035+H2035</f>
        <v>#REF!</v>
      </c>
      <c r="AW2035" s="12" t="e">
        <f t="shared" si="444"/>
        <v>#REF!</v>
      </c>
      <c r="AX2035" s="12" t="e">
        <f t="shared" si="445"/>
        <v>#REF!</v>
      </c>
      <c r="AY2035" s="12" t="e">
        <f t="shared" si="446"/>
        <v>#REF!</v>
      </c>
      <c r="AZ2035" s="12">
        <f t="shared" si="440"/>
        <v>-1230239889.75</v>
      </c>
      <c r="BA2035" s="12">
        <f t="shared" si="441"/>
        <v>191462790.36</v>
      </c>
      <c r="BB2035" s="12" t="e">
        <f t="shared" si="447"/>
        <v>#REF!</v>
      </c>
    </row>
    <row r="2036" spans="1:54">
      <c r="A2036" s="5" t="s">
        <v>4121</v>
      </c>
      <c r="B2036" s="5" t="s">
        <v>4122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448"/>
        <v>1208264314.33</v>
      </c>
      <c r="AF2036" s="9">
        <f t="shared" si="449"/>
        <v>1065337840.95</v>
      </c>
      <c r="AG2036" s="9">
        <f t="shared" si="450"/>
        <v>147547109.42</v>
      </c>
      <c r="AH2036" s="9">
        <f t="shared" si="451"/>
        <v>146885805.5</v>
      </c>
      <c r="AI2036" s="9">
        <f t="shared" si="452"/>
        <v>109982491.31</v>
      </c>
      <c r="AJ2036" s="12" t="e">
        <f>#REF!-A2036</f>
        <v>#REF!</v>
      </c>
      <c r="AK2036" s="16"/>
      <c r="AL2036" s="9">
        <f t="shared" si="442"/>
        <v>312546027.28</v>
      </c>
      <c r="AM2036" s="16"/>
      <c r="AN2036" s="16"/>
      <c r="AO2036" s="16"/>
      <c r="AP2036" s="16"/>
      <c r="AQ2036" s="12" t="e">
        <f>#REF!+#REF!+#REF!</f>
        <v>#REF!</v>
      </c>
      <c r="AR2036" s="12">
        <f t="shared" si="439"/>
        <v>-510644.33</v>
      </c>
      <c r="AS2036" s="12" t="e">
        <f>#REF!-AU2036+#REF!+#REF!</f>
        <v>#REF!</v>
      </c>
      <c r="AT2036" s="12" t="e">
        <f>AS2036-VLOOKUP(A2036,[1]选股结果!$A$2:$BJ$3005,48,FALSE)*0.08</f>
        <v>#REF!</v>
      </c>
      <c r="AU2036" s="12">
        <f t="shared" si="443"/>
        <v>36903314.19</v>
      </c>
      <c r="AV2036" s="12" t="e">
        <f>#REF!+S2036+H2036</f>
        <v>#REF!</v>
      </c>
      <c r="AW2036" s="12" t="e">
        <f t="shared" si="444"/>
        <v>#REF!</v>
      </c>
      <c r="AX2036" s="12" t="e">
        <f t="shared" si="445"/>
        <v>#REF!</v>
      </c>
      <c r="AY2036" s="12" t="e">
        <f t="shared" si="446"/>
        <v>#REF!</v>
      </c>
      <c r="AZ2036" s="12">
        <f t="shared" si="440"/>
        <v>-1238369537.23</v>
      </c>
      <c r="BA2036" s="12">
        <f t="shared" si="441"/>
        <v>147547109.42</v>
      </c>
      <c r="BB2036" s="12" t="e">
        <f t="shared" si="447"/>
        <v>#REF!</v>
      </c>
    </row>
    <row r="2037" spans="1:54">
      <c r="A2037" s="5" t="s">
        <v>4123</v>
      </c>
      <c r="B2037" s="5" t="s">
        <v>4124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448"/>
        <v>1207286099.45</v>
      </c>
      <c r="AF2037" s="9">
        <f t="shared" si="449"/>
        <v>1081726392.36</v>
      </c>
      <c r="AG2037" s="9">
        <f t="shared" si="450"/>
        <v>136896394.45</v>
      </c>
      <c r="AH2037" s="9">
        <f t="shared" si="451"/>
        <v>138468877.63</v>
      </c>
      <c r="AI2037" s="9">
        <f t="shared" si="452"/>
        <v>116555398.12</v>
      </c>
      <c r="AJ2037" s="12" t="e">
        <f>#REF!-A2037</f>
        <v>#REF!</v>
      </c>
      <c r="AK2037" s="16"/>
      <c r="AL2037" s="9">
        <f t="shared" si="442"/>
        <v>75448916.84</v>
      </c>
      <c r="AM2037" s="16"/>
      <c r="AN2037" s="16"/>
      <c r="AO2037" s="16"/>
      <c r="AP2037" s="16"/>
      <c r="AQ2037" s="12" t="e">
        <f>#REF!+#REF!+#REF!</f>
        <v>#REF!</v>
      </c>
      <c r="AR2037" s="12">
        <f t="shared" si="439"/>
        <v>-2572483.18</v>
      </c>
      <c r="AS2037" s="12" t="e">
        <f>#REF!-AU2037+#REF!+#REF!</f>
        <v>#REF!</v>
      </c>
      <c r="AT2037" s="12" t="e">
        <f>AS2037-VLOOKUP(A2037,[1]选股结果!$A$2:$BJ$3005,48,FALSE)*0.08</f>
        <v>#REF!</v>
      </c>
      <c r="AU2037" s="12">
        <f t="shared" si="443"/>
        <v>21913479.51</v>
      </c>
      <c r="AV2037" s="12" t="e">
        <f>#REF!+S2037+H2037</f>
        <v>#REF!</v>
      </c>
      <c r="AW2037" s="12" t="e">
        <f t="shared" si="444"/>
        <v>#REF!</v>
      </c>
      <c r="AX2037" s="12" t="e">
        <f t="shared" si="445"/>
        <v>#REF!</v>
      </c>
      <c r="AY2037" s="12" t="e">
        <f t="shared" si="446"/>
        <v>#REF!</v>
      </c>
      <c r="AZ2037" s="12">
        <f t="shared" si="440"/>
        <v>-1216630023.13</v>
      </c>
      <c r="BA2037" s="12">
        <f t="shared" si="441"/>
        <v>136896394.45</v>
      </c>
      <c r="BB2037" s="12" t="e">
        <f t="shared" si="447"/>
        <v>#REF!</v>
      </c>
    </row>
    <row r="2038" spans="1:54">
      <c r="A2038" s="5" t="s">
        <v>4125</v>
      </c>
      <c r="B2038" s="5" t="s">
        <v>4126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448"/>
        <v>1206696202.34</v>
      </c>
      <c r="AF2038" s="9">
        <f t="shared" si="449"/>
        <v>1133761449.77</v>
      </c>
      <c r="AG2038" s="9">
        <f t="shared" si="450"/>
        <v>60169752.6399997</v>
      </c>
      <c r="AH2038" s="9">
        <f t="shared" si="451"/>
        <v>63475697.3899997</v>
      </c>
      <c r="AI2038" s="9">
        <f t="shared" si="452"/>
        <v>63180219.4199997</v>
      </c>
      <c r="AJ2038" s="12" t="e">
        <f>#REF!-A2038</f>
        <v>#REF!</v>
      </c>
      <c r="AK2038" s="16"/>
      <c r="AL2038" s="9">
        <f t="shared" si="442"/>
        <v>252310598.93</v>
      </c>
      <c r="AM2038" s="16"/>
      <c r="AN2038" s="16"/>
      <c r="AO2038" s="16"/>
      <c r="AP2038" s="16"/>
      <c r="AQ2038" s="12" t="e">
        <f>#REF!+#REF!+#REF!</f>
        <v>#REF!</v>
      </c>
      <c r="AR2038" s="12">
        <f t="shared" si="439"/>
        <v>-4481534.75</v>
      </c>
      <c r="AS2038" s="12" t="e">
        <f>#REF!-AU2038+#REF!+#REF!</f>
        <v>#REF!</v>
      </c>
      <c r="AT2038" s="12" t="e">
        <f>AS2038-VLOOKUP(A2038,[1]选股结果!$A$2:$BJ$3005,48,FALSE)*0.08</f>
        <v>#REF!</v>
      </c>
      <c r="AU2038" s="12">
        <f t="shared" si="443"/>
        <v>295477.970000006</v>
      </c>
      <c r="AV2038" s="12" t="e">
        <f>#REF!+S2038+H2038</f>
        <v>#REF!</v>
      </c>
      <c r="AW2038" s="12" t="e">
        <f t="shared" si="444"/>
        <v>#REF!</v>
      </c>
      <c r="AX2038" s="12" t="e">
        <f t="shared" si="445"/>
        <v>#REF!</v>
      </c>
      <c r="AY2038" s="12" t="e">
        <f t="shared" si="446"/>
        <v>#REF!</v>
      </c>
      <c r="AZ2038" s="12">
        <f t="shared" si="440"/>
        <v>-1197126491.58</v>
      </c>
      <c r="BA2038" s="12">
        <f t="shared" si="441"/>
        <v>60169752.6399997</v>
      </c>
      <c r="BB2038" s="12" t="e">
        <f t="shared" si="447"/>
        <v>#REF!</v>
      </c>
    </row>
    <row r="2039" spans="1:54">
      <c r="A2039" s="5" t="s">
        <v>4127</v>
      </c>
      <c r="B2039" s="5" t="s">
        <v>4128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448"/>
        <v>1205831404.97</v>
      </c>
      <c r="AF2039" s="9">
        <f t="shared" si="449"/>
        <v>1107300140.95</v>
      </c>
      <c r="AG2039" s="9">
        <f t="shared" si="450"/>
        <v>91122425.43</v>
      </c>
      <c r="AH2039" s="9">
        <f t="shared" si="451"/>
        <v>91934022.93</v>
      </c>
      <c r="AI2039" s="9">
        <f t="shared" si="452"/>
        <v>83240588.3</v>
      </c>
      <c r="AJ2039" s="12" t="e">
        <f>#REF!-A2039</f>
        <v>#REF!</v>
      </c>
      <c r="AK2039" s="16"/>
      <c r="AL2039" s="9">
        <f t="shared" si="442"/>
        <v>42245682.84</v>
      </c>
      <c r="AM2039" s="16"/>
      <c r="AN2039" s="16"/>
      <c r="AO2039" s="16"/>
      <c r="AP2039" s="16"/>
      <c r="AQ2039" s="12" t="e">
        <f>#REF!+#REF!+#REF!</f>
        <v>#REF!</v>
      </c>
      <c r="AR2039" s="12">
        <f t="shared" si="439"/>
        <v>-1011760</v>
      </c>
      <c r="AS2039" s="12" t="e">
        <f>#REF!-AU2039+#REF!+#REF!</f>
        <v>#REF!</v>
      </c>
      <c r="AT2039" s="12" t="e">
        <f>AS2039-VLOOKUP(A2039,[1]选股结果!$A$2:$BJ$3005,48,FALSE)*0.08</f>
        <v>#REF!</v>
      </c>
      <c r="AU2039" s="12">
        <f t="shared" si="443"/>
        <v>8693434.63000001</v>
      </c>
      <c r="AV2039" s="12" t="e">
        <f>#REF!+S2039+H2039</f>
        <v>#REF!</v>
      </c>
      <c r="AW2039" s="12" t="e">
        <f t="shared" si="444"/>
        <v>#REF!</v>
      </c>
      <c r="AX2039" s="12" t="e">
        <f t="shared" si="445"/>
        <v>#REF!</v>
      </c>
      <c r="AY2039" s="12" t="e">
        <f t="shared" si="446"/>
        <v>#REF!</v>
      </c>
      <c r="AZ2039" s="12">
        <f t="shared" si="440"/>
        <v>-1216652904.19</v>
      </c>
      <c r="BA2039" s="12">
        <f t="shared" si="441"/>
        <v>91122425.43</v>
      </c>
      <c r="BB2039" s="12" t="e">
        <f t="shared" si="447"/>
        <v>#REF!</v>
      </c>
    </row>
    <row r="2040" spans="1:54">
      <c r="A2040" s="5" t="s">
        <v>4129</v>
      </c>
      <c r="B2040" s="5" t="s">
        <v>4130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448"/>
        <v>1202634404.38</v>
      </c>
      <c r="AF2040" s="9">
        <f t="shared" si="449"/>
        <v>1132090113.89</v>
      </c>
      <c r="AG2040" s="9">
        <f t="shared" si="450"/>
        <v>66362511.87</v>
      </c>
      <c r="AH2040" s="9">
        <f t="shared" si="451"/>
        <v>66813116.33</v>
      </c>
      <c r="AI2040" s="9">
        <f t="shared" si="452"/>
        <v>66372803.42</v>
      </c>
      <c r="AJ2040" s="12" t="e">
        <f>#REF!-A2040</f>
        <v>#REF!</v>
      </c>
      <c r="AK2040" s="16"/>
      <c r="AL2040" s="9">
        <f t="shared" si="442"/>
        <v>127889538.26</v>
      </c>
      <c r="AM2040" s="16"/>
      <c r="AN2040" s="16"/>
      <c r="AO2040" s="16"/>
      <c r="AP2040" s="16"/>
      <c r="AQ2040" s="12" t="e">
        <f>#REF!+#REF!+#REF!</f>
        <v>#REF!</v>
      </c>
      <c r="AR2040" s="12">
        <f t="shared" si="439"/>
        <v>-485763.96</v>
      </c>
      <c r="AS2040" s="12" t="e">
        <f>#REF!-AU2040+#REF!+#REF!</f>
        <v>#REF!</v>
      </c>
      <c r="AT2040" s="12" t="e">
        <f>AS2040-VLOOKUP(A2040,[1]选股结果!$A$2:$BJ$3005,48,FALSE)*0.08</f>
        <v>#REF!</v>
      </c>
      <c r="AU2040" s="12">
        <f t="shared" si="443"/>
        <v>440312.909999996</v>
      </c>
      <c r="AV2040" s="12" t="e">
        <f>#REF!+S2040+H2040</f>
        <v>#REF!</v>
      </c>
      <c r="AW2040" s="12" t="e">
        <f t="shared" si="444"/>
        <v>#REF!</v>
      </c>
      <c r="AX2040" s="12" t="e">
        <f t="shared" si="445"/>
        <v>#REF!</v>
      </c>
      <c r="AY2040" s="12" t="e">
        <f t="shared" si="446"/>
        <v>#REF!</v>
      </c>
      <c r="AZ2040" s="12">
        <f t="shared" si="440"/>
        <v>-1197319256.34</v>
      </c>
      <c r="BA2040" s="12">
        <f t="shared" si="441"/>
        <v>66362511.87</v>
      </c>
      <c r="BB2040" s="12" t="e">
        <f t="shared" si="447"/>
        <v>#REF!</v>
      </c>
    </row>
    <row r="2041" spans="1:54">
      <c r="A2041" s="5" t="s">
        <v>4131</v>
      </c>
      <c r="B2041" s="5" t="s">
        <v>4132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448"/>
        <v>1200455573.61</v>
      </c>
      <c r="AF2041" s="9">
        <f t="shared" si="449"/>
        <v>1017180974.6</v>
      </c>
      <c r="AG2041" s="9">
        <f t="shared" si="450"/>
        <v>173278630.62</v>
      </c>
      <c r="AH2041" s="9">
        <f t="shared" si="451"/>
        <v>171741260.3</v>
      </c>
      <c r="AI2041" s="9">
        <f t="shared" si="452"/>
        <v>147952241.21</v>
      </c>
      <c r="AJ2041" s="12" t="e">
        <f>#REF!-A2041</f>
        <v>#REF!</v>
      </c>
      <c r="AK2041" s="16"/>
      <c r="AL2041" s="9">
        <f t="shared" si="442"/>
        <v>124784442.48</v>
      </c>
      <c r="AM2041" s="16"/>
      <c r="AN2041" s="16"/>
      <c r="AO2041" s="16"/>
      <c r="AP2041" s="16"/>
      <c r="AQ2041" s="12" t="e">
        <f>#REF!+#REF!+#REF!</f>
        <v>#REF!</v>
      </c>
      <c r="AR2041" s="12">
        <f t="shared" si="439"/>
        <v>-444432.77</v>
      </c>
      <c r="AS2041" s="12" t="e">
        <f>#REF!-AU2041+#REF!+#REF!</f>
        <v>#REF!</v>
      </c>
      <c r="AT2041" s="12" t="e">
        <f>AS2041-VLOOKUP(A2041,[1]选股结果!$A$2:$BJ$3005,48,FALSE)*0.08</f>
        <v>#REF!</v>
      </c>
      <c r="AU2041" s="12">
        <f t="shared" si="443"/>
        <v>23789019.09</v>
      </c>
      <c r="AV2041" s="12" t="e">
        <f>#REF!+S2041+H2041</f>
        <v>#REF!</v>
      </c>
      <c r="AW2041" s="12" t="e">
        <f t="shared" si="444"/>
        <v>#REF!</v>
      </c>
      <c r="AX2041" s="12" t="e">
        <f t="shared" si="445"/>
        <v>#REF!</v>
      </c>
      <c r="AY2041" s="12" t="e">
        <f t="shared" si="446"/>
        <v>#REF!</v>
      </c>
      <c r="AZ2041" s="12">
        <f t="shared" si="440"/>
        <v>-1205037957.36</v>
      </c>
      <c r="BA2041" s="12">
        <f t="shared" si="441"/>
        <v>173278630.62</v>
      </c>
      <c r="BB2041" s="12" t="e">
        <f t="shared" si="447"/>
        <v>#REF!</v>
      </c>
    </row>
    <row r="2042" spans="1:54">
      <c r="A2042" s="5" t="s">
        <v>4133</v>
      </c>
      <c r="B2042" s="5" t="s">
        <v>4134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448"/>
        <v>1198271099.9</v>
      </c>
      <c r="AF2042" s="9">
        <f t="shared" si="449"/>
        <v>1228171458.54</v>
      </c>
      <c r="AG2042" s="9">
        <f t="shared" si="450"/>
        <v>-36010813.6999999</v>
      </c>
      <c r="AH2042" s="9">
        <f t="shared" si="451"/>
        <v>27330250.6000001</v>
      </c>
      <c r="AI2042" s="9">
        <f t="shared" si="452"/>
        <v>18176648.6100001</v>
      </c>
      <c r="AJ2042" s="12" t="e">
        <f>#REF!-A2042</f>
        <v>#REF!</v>
      </c>
      <c r="AK2042" s="16"/>
      <c r="AL2042" s="9">
        <f t="shared" si="442"/>
        <v>124898085.09</v>
      </c>
      <c r="AM2042" s="16"/>
      <c r="AN2042" s="16"/>
      <c r="AO2042" s="16"/>
      <c r="AP2042" s="16"/>
      <c r="AQ2042" s="12" t="e">
        <f>#REF!+#REF!+#REF!</f>
        <v>#REF!</v>
      </c>
      <c r="AR2042" s="12">
        <f t="shared" si="439"/>
        <v>-63832442.45</v>
      </c>
      <c r="AS2042" s="12" t="e">
        <f>#REF!-AU2042+#REF!+#REF!</f>
        <v>#REF!</v>
      </c>
      <c r="AT2042" s="12" t="e">
        <f>AS2042-VLOOKUP(A2042,[1]选股结果!$A$2:$BJ$3005,48,FALSE)*0.08</f>
        <v>#REF!</v>
      </c>
      <c r="AU2042" s="12">
        <f t="shared" si="443"/>
        <v>9153601.99</v>
      </c>
      <c r="AV2042" s="12" t="e">
        <f>#REF!+S2042+H2042</f>
        <v>#REF!</v>
      </c>
      <c r="AW2042" s="12" t="e">
        <f t="shared" si="444"/>
        <v>#REF!</v>
      </c>
      <c r="AX2042" s="12" t="e">
        <f t="shared" si="445"/>
        <v>#REF!</v>
      </c>
      <c r="AY2042" s="12" t="e">
        <f t="shared" si="446"/>
        <v>#REF!</v>
      </c>
      <c r="AZ2042" s="12">
        <f t="shared" si="440"/>
        <v>-1271642421.42</v>
      </c>
      <c r="BA2042" s="12">
        <f t="shared" si="441"/>
        <v>-36010813.6999999</v>
      </c>
      <c r="BB2042" s="12" t="e">
        <f t="shared" si="447"/>
        <v>#REF!</v>
      </c>
    </row>
    <row r="2043" spans="1:54">
      <c r="A2043" s="5" t="s">
        <v>4135</v>
      </c>
      <c r="B2043" s="5" t="s">
        <v>4136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448"/>
        <v>1198187608.16</v>
      </c>
      <c r="AF2043" s="9">
        <f t="shared" si="449"/>
        <v>1033843890</v>
      </c>
      <c r="AG2043" s="9">
        <f t="shared" si="450"/>
        <v>162955275.16</v>
      </c>
      <c r="AH2043" s="9">
        <f t="shared" si="451"/>
        <v>-134669704.31</v>
      </c>
      <c r="AI2043" s="9">
        <f t="shared" si="452"/>
        <v>-157252865.78</v>
      </c>
      <c r="AJ2043" s="12" t="e">
        <f>#REF!-A2043</f>
        <v>#REF!</v>
      </c>
      <c r="AK2043" s="16"/>
      <c r="AL2043" s="9">
        <f t="shared" si="442"/>
        <v>397158249.1</v>
      </c>
      <c r="AM2043" s="16"/>
      <c r="AN2043" s="16"/>
      <c r="AO2043" s="16"/>
      <c r="AP2043" s="16"/>
      <c r="AQ2043" s="12" t="e">
        <f>#REF!+#REF!+#REF!</f>
        <v>#REF!</v>
      </c>
      <c r="AR2043" s="12">
        <f t="shared" si="439"/>
        <v>-139614.33</v>
      </c>
      <c r="AS2043" s="12" t="e">
        <f>#REF!-AU2043+#REF!+#REF!</f>
        <v>#REF!</v>
      </c>
      <c r="AT2043" s="12" t="e">
        <f>AS2043-VLOOKUP(A2043,[1]选股结果!$A$2:$BJ$3005,48,FALSE)*0.08</f>
        <v>#REF!</v>
      </c>
      <c r="AU2043" s="12">
        <f t="shared" si="443"/>
        <v>22583161.47</v>
      </c>
      <c r="AV2043" s="12" t="e">
        <f>#REF!+S2043+H2043</f>
        <v>#REF!</v>
      </c>
      <c r="AW2043" s="12" t="e">
        <f t="shared" si="444"/>
        <v>#REF!</v>
      </c>
      <c r="AX2043" s="12" t="e">
        <f t="shared" si="445"/>
        <v>#REF!</v>
      </c>
      <c r="AY2043" s="12" t="e">
        <f t="shared" si="446"/>
        <v>#REF!</v>
      </c>
      <c r="AZ2043" s="12">
        <f t="shared" si="440"/>
        <v>-1523684020.1</v>
      </c>
      <c r="BA2043" s="12">
        <f t="shared" si="441"/>
        <v>162955275.16</v>
      </c>
      <c r="BB2043" s="12" t="e">
        <f t="shared" si="447"/>
        <v>#REF!</v>
      </c>
    </row>
    <row r="2044" spans="1:54">
      <c r="A2044" s="5" t="s">
        <v>4137</v>
      </c>
      <c r="B2044" s="5" t="s">
        <v>4138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448"/>
        <v>1196796593.05</v>
      </c>
      <c r="AF2044" s="9">
        <f t="shared" si="449"/>
        <v>897507531.24</v>
      </c>
      <c r="AG2044" s="9">
        <f t="shared" si="450"/>
        <v>293575191.82</v>
      </c>
      <c r="AH2044" s="9">
        <f t="shared" si="451"/>
        <v>298412477.99</v>
      </c>
      <c r="AI2044" s="9">
        <f t="shared" si="452"/>
        <v>256362514.78</v>
      </c>
      <c r="AJ2044" s="12" t="e">
        <f>#REF!-A2044</f>
        <v>#REF!</v>
      </c>
      <c r="AK2044" s="16"/>
      <c r="AL2044" s="9">
        <f t="shared" si="442"/>
        <v>45750738.49</v>
      </c>
      <c r="AM2044" s="16"/>
      <c r="AN2044" s="16"/>
      <c r="AO2044" s="16"/>
      <c r="AP2044" s="16"/>
      <c r="AQ2044" s="12" t="e">
        <f>#REF!+#REF!+#REF!</f>
        <v>#REF!</v>
      </c>
      <c r="AR2044" s="12">
        <f t="shared" si="439"/>
        <v>-5008136.17</v>
      </c>
      <c r="AS2044" s="12" t="e">
        <f>#REF!-AU2044+#REF!+#REF!</f>
        <v>#REF!</v>
      </c>
      <c r="AT2044" s="12" t="e">
        <f>AS2044-VLOOKUP(A2044,[1]选股结果!$A$2:$BJ$3005,48,FALSE)*0.08</f>
        <v>#REF!</v>
      </c>
      <c r="AU2044" s="12">
        <f t="shared" si="443"/>
        <v>42049963.21</v>
      </c>
      <c r="AV2044" s="12" t="e">
        <f>#REF!+S2044+H2044</f>
        <v>#REF!</v>
      </c>
      <c r="AW2044" s="12" t="e">
        <f t="shared" si="444"/>
        <v>#REF!</v>
      </c>
      <c r="AX2044" s="12" t="e">
        <f t="shared" si="445"/>
        <v>#REF!</v>
      </c>
      <c r="AY2044" s="12" t="e">
        <f t="shared" si="446"/>
        <v>#REF!</v>
      </c>
      <c r="AZ2044" s="12">
        <f t="shared" si="440"/>
        <v>-1239440419.26</v>
      </c>
      <c r="BA2044" s="12">
        <f t="shared" si="441"/>
        <v>293575191.82</v>
      </c>
      <c r="BB2044" s="12" t="e">
        <f t="shared" si="447"/>
        <v>#REF!</v>
      </c>
    </row>
    <row r="2045" spans="1:54">
      <c r="A2045" s="5" t="s">
        <v>4139</v>
      </c>
      <c r="B2045" s="5" t="s">
        <v>4140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448"/>
        <v>1195679072.31</v>
      </c>
      <c r="AF2045" s="9">
        <f t="shared" si="449"/>
        <v>1208193927.04</v>
      </c>
      <c r="AG2045" s="9">
        <f t="shared" si="450"/>
        <v>-12368080.7200005</v>
      </c>
      <c r="AH2045" s="9">
        <f t="shared" si="451"/>
        <v>-9997521.0300005</v>
      </c>
      <c r="AI2045" s="9">
        <f t="shared" si="452"/>
        <v>-7122591.0300005</v>
      </c>
      <c r="AJ2045" s="12" t="e">
        <f>#REF!-A2045</f>
        <v>#REF!</v>
      </c>
      <c r="AK2045" s="16"/>
      <c r="AL2045" s="9">
        <f t="shared" si="442"/>
        <v>256049779.42</v>
      </c>
      <c r="AM2045" s="16"/>
      <c r="AN2045" s="16"/>
      <c r="AO2045" s="16"/>
      <c r="AP2045" s="16"/>
      <c r="AQ2045" s="12" t="e">
        <f>#REF!+#REF!+#REF!</f>
        <v>#REF!</v>
      </c>
      <c r="AR2045" s="12">
        <f t="shared" si="439"/>
        <v>-2705558.21</v>
      </c>
      <c r="AS2045" s="12" t="e">
        <f>#REF!-AU2045+#REF!+#REF!</f>
        <v>#REF!</v>
      </c>
      <c r="AT2045" s="12" t="e">
        <f>AS2045-VLOOKUP(A2045,[1]选股结果!$A$2:$BJ$3005,48,FALSE)*0.08</f>
        <v>#REF!</v>
      </c>
      <c r="AU2045" s="12">
        <f t="shared" si="443"/>
        <v>-2874930</v>
      </c>
      <c r="AV2045" s="12" t="e">
        <f>#REF!+S2045+H2045</f>
        <v>#REF!</v>
      </c>
      <c r="AW2045" s="12" t="e">
        <f t="shared" si="444"/>
        <v>#REF!</v>
      </c>
      <c r="AX2045" s="12" t="e">
        <f t="shared" si="445"/>
        <v>#REF!</v>
      </c>
      <c r="AY2045" s="12" t="e">
        <f t="shared" si="446"/>
        <v>#REF!</v>
      </c>
      <c r="AZ2045" s="12">
        <f t="shared" si="440"/>
        <v>-1172340652.18</v>
      </c>
      <c r="BA2045" s="12">
        <f t="shared" si="441"/>
        <v>-12368080.7200005</v>
      </c>
      <c r="BB2045" s="12" t="e">
        <f t="shared" si="447"/>
        <v>#REF!</v>
      </c>
    </row>
    <row r="2046" spans="1:54">
      <c r="A2046" s="5" t="s">
        <v>4141</v>
      </c>
      <c r="B2046" s="5" t="s">
        <v>4142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448"/>
        <v>1194928071.77</v>
      </c>
      <c r="AF2046" s="9">
        <f t="shared" si="449"/>
        <v>1232501387.21</v>
      </c>
      <c r="AG2046" s="9">
        <f t="shared" si="450"/>
        <v>-17066704.8500001</v>
      </c>
      <c r="AH2046" s="9">
        <f t="shared" si="451"/>
        <v>-15963426.5800001</v>
      </c>
      <c r="AI2046" s="9">
        <f t="shared" si="452"/>
        <v>-36178587.1100001</v>
      </c>
      <c r="AJ2046" s="12" t="e">
        <f>#REF!-A2046</f>
        <v>#REF!</v>
      </c>
      <c r="AK2046" s="16"/>
      <c r="AL2046" s="9">
        <f t="shared" si="442"/>
        <v>198774297.49</v>
      </c>
      <c r="AM2046" s="16"/>
      <c r="AN2046" s="16"/>
      <c r="AO2046" s="16"/>
      <c r="AP2046" s="16"/>
      <c r="AQ2046" s="12" t="e">
        <f>#REF!+#REF!+#REF!</f>
        <v>#REF!</v>
      </c>
      <c r="AR2046" s="12">
        <f t="shared" si="439"/>
        <v>-1282141.95</v>
      </c>
      <c r="AS2046" s="12" t="e">
        <f>#REF!-AU2046+#REF!+#REF!</f>
        <v>#REF!</v>
      </c>
      <c r="AT2046" s="12" t="e">
        <f>AS2046-VLOOKUP(A2046,[1]选股结果!$A$2:$BJ$3005,48,FALSE)*0.08</f>
        <v>#REF!</v>
      </c>
      <c r="AU2046" s="12">
        <f t="shared" si="443"/>
        <v>20215160.53</v>
      </c>
      <c r="AV2046" s="12" t="e">
        <f>#REF!+S2046+H2046</f>
        <v>#REF!</v>
      </c>
      <c r="AW2046" s="12" t="e">
        <f t="shared" si="444"/>
        <v>#REF!</v>
      </c>
      <c r="AX2046" s="12" t="e">
        <f t="shared" si="445"/>
        <v>#REF!</v>
      </c>
      <c r="AY2046" s="12" t="e">
        <f t="shared" si="446"/>
        <v>#REF!</v>
      </c>
      <c r="AZ2046" s="12">
        <f t="shared" si="440"/>
        <v>-1295820694.99</v>
      </c>
      <c r="BA2046" s="12">
        <f t="shared" si="441"/>
        <v>-17066704.8500001</v>
      </c>
      <c r="BB2046" s="12" t="e">
        <f t="shared" si="447"/>
        <v>#REF!</v>
      </c>
    </row>
    <row r="2047" spans="1:54">
      <c r="A2047" s="5" t="s">
        <v>4143</v>
      </c>
      <c r="B2047" s="5" t="s">
        <v>4144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448"/>
        <v>1194615806.17</v>
      </c>
      <c r="AF2047" s="9">
        <f t="shared" si="449"/>
        <v>1159935449.38</v>
      </c>
      <c r="AG2047" s="9">
        <f t="shared" si="450"/>
        <v>41874815.74</v>
      </c>
      <c r="AH2047" s="9">
        <f t="shared" si="451"/>
        <v>43589080.61</v>
      </c>
      <c r="AI2047" s="9">
        <f t="shared" si="452"/>
        <v>34875557.27</v>
      </c>
      <c r="AJ2047" s="12" t="e">
        <f>#REF!-A2047</f>
        <v>#REF!</v>
      </c>
      <c r="AK2047" s="16"/>
      <c r="AL2047" s="9">
        <f t="shared" si="442"/>
        <v>102092739.19</v>
      </c>
      <c r="AM2047" s="16"/>
      <c r="AN2047" s="16"/>
      <c r="AO2047" s="16"/>
      <c r="AP2047" s="16"/>
      <c r="AQ2047" s="12" t="e">
        <f>#REF!+#REF!+#REF!</f>
        <v>#REF!</v>
      </c>
      <c r="AR2047" s="12">
        <f t="shared" si="439"/>
        <v>-2149565.51</v>
      </c>
      <c r="AS2047" s="12" t="e">
        <f>#REF!-AU2047+#REF!+#REF!</f>
        <v>#REF!</v>
      </c>
      <c r="AT2047" s="12" t="e">
        <f>AS2047-VLOOKUP(A2047,[1]选股结果!$A$2:$BJ$3005,48,FALSE)*0.08</f>
        <v>#REF!</v>
      </c>
      <c r="AU2047" s="12">
        <f t="shared" si="443"/>
        <v>8713523.34</v>
      </c>
      <c r="AV2047" s="12" t="e">
        <f>#REF!+S2047+H2047</f>
        <v>#REF!</v>
      </c>
      <c r="AW2047" s="12" t="e">
        <f t="shared" si="444"/>
        <v>#REF!</v>
      </c>
      <c r="AX2047" s="12" t="e">
        <f t="shared" si="445"/>
        <v>#REF!</v>
      </c>
      <c r="AY2047" s="12" t="e">
        <f t="shared" si="446"/>
        <v>#REF!</v>
      </c>
      <c r="AZ2047" s="12">
        <f t="shared" si="440"/>
        <v>-1208398420.95</v>
      </c>
      <c r="BA2047" s="12">
        <f t="shared" si="441"/>
        <v>41874815.74</v>
      </c>
      <c r="BB2047" s="12" t="e">
        <f t="shared" si="447"/>
        <v>#REF!</v>
      </c>
    </row>
    <row r="2048" spans="1:54">
      <c r="A2048" s="5" t="s">
        <v>4145</v>
      </c>
      <c r="B2048" s="5" t="s">
        <v>4146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448"/>
        <v>1193917542.3</v>
      </c>
      <c r="AF2048" s="9">
        <f t="shared" si="449"/>
        <v>1124614979.65</v>
      </c>
      <c r="AG2048" s="9">
        <f t="shared" si="450"/>
        <v>70417090.4800001</v>
      </c>
      <c r="AH2048" s="9">
        <f t="shared" si="451"/>
        <v>68780973.1600001</v>
      </c>
      <c r="AI2048" s="9">
        <f t="shared" si="452"/>
        <v>47027218.4200001</v>
      </c>
      <c r="AJ2048" s="12" t="e">
        <f>#REF!-A2048</f>
        <v>#REF!</v>
      </c>
      <c r="AK2048" s="16"/>
      <c r="AL2048" s="9">
        <f t="shared" si="442"/>
        <v>143274096.77</v>
      </c>
      <c r="AM2048" s="16"/>
      <c r="AN2048" s="16"/>
      <c r="AO2048" s="16"/>
      <c r="AP2048" s="16"/>
      <c r="AQ2048" s="12" t="e">
        <f>#REF!+#REF!+#REF!</f>
        <v>#REF!</v>
      </c>
      <c r="AR2048" s="12">
        <f t="shared" si="439"/>
        <v>-971684.43</v>
      </c>
      <c r="AS2048" s="12" t="e">
        <f>#REF!-AU2048+#REF!+#REF!</f>
        <v>#REF!</v>
      </c>
      <c r="AT2048" s="12" t="e">
        <f>AS2048-VLOOKUP(A2048,[1]选股结果!$A$2:$BJ$3005,48,FALSE)*0.08</f>
        <v>#REF!</v>
      </c>
      <c r="AU2048" s="12">
        <f t="shared" si="443"/>
        <v>21753754.74</v>
      </c>
      <c r="AV2048" s="12" t="e">
        <f>#REF!+S2048+H2048</f>
        <v>#REF!</v>
      </c>
      <c r="AW2048" s="12" t="e">
        <f t="shared" si="444"/>
        <v>#REF!</v>
      </c>
      <c r="AX2048" s="12" t="e">
        <f t="shared" si="445"/>
        <v>#REF!</v>
      </c>
      <c r="AY2048" s="12" t="e">
        <f t="shared" si="446"/>
        <v>#REF!</v>
      </c>
      <c r="AZ2048" s="12">
        <f t="shared" si="440"/>
        <v>-1215439717.89</v>
      </c>
      <c r="BA2048" s="12">
        <f t="shared" si="441"/>
        <v>70417090.4800001</v>
      </c>
      <c r="BB2048" s="12" t="e">
        <f t="shared" si="447"/>
        <v>#REF!</v>
      </c>
    </row>
    <row r="2049" spans="1:54">
      <c r="A2049" s="5" t="s">
        <v>4147</v>
      </c>
      <c r="B2049" s="5" t="s">
        <v>4148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448"/>
        <v>1191807940.03</v>
      </c>
      <c r="AF2049" s="9">
        <f t="shared" si="449"/>
        <v>1077629084.4</v>
      </c>
      <c r="AG2049" s="9">
        <f t="shared" si="450"/>
        <v>135744328.69</v>
      </c>
      <c r="AH2049" s="9">
        <f t="shared" si="451"/>
        <v>136417502.51</v>
      </c>
      <c r="AI2049" s="9">
        <f t="shared" si="452"/>
        <v>109557398.67</v>
      </c>
      <c r="AJ2049" s="12" t="e">
        <f>#REF!-A2049</f>
        <v>#REF!</v>
      </c>
      <c r="AK2049" s="16"/>
      <c r="AL2049" s="9">
        <f t="shared" si="442"/>
        <v>89816239.43</v>
      </c>
      <c r="AM2049" s="16"/>
      <c r="AN2049" s="16"/>
      <c r="AO2049" s="16"/>
      <c r="AP2049" s="16"/>
      <c r="AQ2049" s="12" t="e">
        <f>#REF!+#REF!+#REF!</f>
        <v>#REF!</v>
      </c>
      <c r="AR2049" s="12">
        <f t="shared" si="439"/>
        <v>-1106306.59</v>
      </c>
      <c r="AS2049" s="12" t="e">
        <f>#REF!-AU2049+#REF!+#REF!</f>
        <v>#REF!</v>
      </c>
      <c r="AT2049" s="12" t="e">
        <f>AS2049-VLOOKUP(A2049,[1]选股结果!$A$2:$BJ$3005,48,FALSE)*0.08</f>
        <v>#REF!</v>
      </c>
      <c r="AU2049" s="12">
        <f t="shared" si="443"/>
        <v>26860103.84</v>
      </c>
      <c r="AV2049" s="12" t="e">
        <f>#REF!+S2049+H2049</f>
        <v>#REF!</v>
      </c>
      <c r="AW2049" s="12" t="e">
        <f t="shared" si="444"/>
        <v>#REF!</v>
      </c>
      <c r="AX2049" s="12" t="e">
        <f t="shared" si="445"/>
        <v>#REF!</v>
      </c>
      <c r="AY2049" s="12" t="e">
        <f t="shared" si="446"/>
        <v>#REF!</v>
      </c>
      <c r="AZ2049" s="12">
        <f t="shared" si="440"/>
        <v>-1218797481.56</v>
      </c>
      <c r="BA2049" s="12">
        <f t="shared" si="441"/>
        <v>135744328.69</v>
      </c>
      <c r="BB2049" s="12" t="e">
        <f t="shared" si="447"/>
        <v>#REF!</v>
      </c>
    </row>
    <row r="2050" spans="1:54">
      <c r="A2050" s="5" t="s">
        <v>4149</v>
      </c>
      <c r="B2050" s="5" t="s">
        <v>4150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448"/>
        <v>1191761917.34</v>
      </c>
      <c r="AF2050" s="9">
        <f t="shared" si="449"/>
        <v>1322267262.95</v>
      </c>
      <c r="AG2050" s="9">
        <f t="shared" si="450"/>
        <v>-126892579.34</v>
      </c>
      <c r="AH2050" s="9">
        <f t="shared" si="451"/>
        <v>-125913167.29</v>
      </c>
      <c r="AI2050" s="9">
        <f t="shared" si="452"/>
        <v>-125100036.95</v>
      </c>
      <c r="AJ2050" s="12" t="e">
        <f>#REF!-A2050</f>
        <v>#REF!</v>
      </c>
      <c r="AK2050" s="16"/>
      <c r="AL2050" s="9">
        <f t="shared" si="442"/>
        <v>366513887.81</v>
      </c>
      <c r="AM2050" s="16"/>
      <c r="AN2050" s="16"/>
      <c r="AO2050" s="16"/>
      <c r="AP2050" s="16"/>
      <c r="AQ2050" s="12" t="e">
        <f>#REF!+#REF!+#REF!</f>
        <v>#REF!</v>
      </c>
      <c r="AR2050" s="12">
        <f t="shared" ref="AR2050:AR2113" si="453">AA2050-AB2050</f>
        <v>-1103531.41</v>
      </c>
      <c r="AS2050" s="12" t="e">
        <f>#REF!-AU2050+#REF!+#REF!</f>
        <v>#REF!</v>
      </c>
      <c r="AT2050" s="12" t="e">
        <f>AS2050-VLOOKUP(A2050,[1]选股结果!$A$2:$BJ$3005,48,FALSE)*0.08</f>
        <v>#REF!</v>
      </c>
      <c r="AU2050" s="12">
        <f t="shared" si="443"/>
        <v>-813130.340000004</v>
      </c>
      <c r="AV2050" s="12" t="e">
        <f>#REF!+S2050+H2050</f>
        <v>#REF!</v>
      </c>
      <c r="AW2050" s="12" t="e">
        <f t="shared" si="444"/>
        <v>#REF!</v>
      </c>
      <c r="AX2050" s="12" t="e">
        <f t="shared" si="445"/>
        <v>#REF!</v>
      </c>
      <c r="AY2050" s="12" t="e">
        <f t="shared" si="446"/>
        <v>#REF!</v>
      </c>
      <c r="AZ2050" s="12">
        <f t="shared" ref="AZ2050:AZ2113" si="454">O2050-S2050-AA2050-AB2050-AC2050-AD2050+AK2050-AE2050</f>
        <v>-1154824548.47</v>
      </c>
      <c r="BA2050" s="12">
        <f t="shared" ref="BA2050:BA2113" si="455">AG2050</f>
        <v>-126892579.34</v>
      </c>
      <c r="BB2050" s="12" t="e">
        <f t="shared" si="447"/>
        <v>#REF!</v>
      </c>
    </row>
    <row r="2051" spans="1:54">
      <c r="A2051" s="5" t="s">
        <v>4151</v>
      </c>
      <c r="B2051" s="5" t="s">
        <v>4152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448"/>
        <v>1191626743.48</v>
      </c>
      <c r="AF2051" s="9">
        <f t="shared" si="449"/>
        <v>889768410.03</v>
      </c>
      <c r="AG2051" s="9">
        <f t="shared" si="450"/>
        <v>308756442.71</v>
      </c>
      <c r="AH2051" s="9">
        <f t="shared" si="451"/>
        <v>312507980.1</v>
      </c>
      <c r="AI2051" s="9">
        <f t="shared" si="452"/>
        <v>265022779.4</v>
      </c>
      <c r="AJ2051" s="12" t="e">
        <f>#REF!-A2051</f>
        <v>#REF!</v>
      </c>
      <c r="AK2051" s="16"/>
      <c r="AL2051" s="9">
        <f t="shared" ref="AL2051:AL2114" si="456">O2051+P2051+Q2051+Y2051-AB2051+AC2051</f>
        <v>85509604.95</v>
      </c>
      <c r="AM2051" s="16"/>
      <c r="AN2051" s="16"/>
      <c r="AO2051" s="16"/>
      <c r="AP2051" s="16"/>
      <c r="AQ2051" s="12" t="e">
        <f>#REF!+#REF!+#REF!</f>
        <v>#REF!</v>
      </c>
      <c r="AR2051" s="12">
        <f t="shared" si="453"/>
        <v>-3961073.63</v>
      </c>
      <c r="AS2051" s="12" t="e">
        <f>#REF!-AU2051+#REF!+#REF!</f>
        <v>#REF!</v>
      </c>
      <c r="AT2051" s="12" t="e">
        <f>AS2051-VLOOKUP(A2051,[1]选股结果!$A$2:$BJ$3005,48,FALSE)*0.08</f>
        <v>#REF!</v>
      </c>
      <c r="AU2051" s="12">
        <f t="shared" ref="AU2051:AU2114" si="457">AH2051-AI2051</f>
        <v>47485200.7</v>
      </c>
      <c r="AV2051" s="12" t="e">
        <f>#REF!+S2051+H2051</f>
        <v>#REF!</v>
      </c>
      <c r="AW2051" s="12" t="e">
        <f t="shared" ref="AW2051:AW2114" si="458">AV2051-AU2051</f>
        <v>#REF!</v>
      </c>
      <c r="AX2051" s="12" t="e">
        <f t="shared" ref="AX2051:AX2114" si="459">AV2051-H2051</f>
        <v>#REF!</v>
      </c>
      <c r="AY2051" s="12" t="e">
        <f t="shared" ref="AY2051:AY2114" si="460">AV2051-H2051-AU2051</f>
        <v>#REF!</v>
      </c>
      <c r="AZ2051" s="12">
        <f t="shared" si="454"/>
        <v>-1220442366.31</v>
      </c>
      <c r="BA2051" s="12">
        <f t="shared" si="455"/>
        <v>308756442.71</v>
      </c>
      <c r="BB2051" s="12" t="e">
        <f t="shared" ref="BB2051:BB2114" si="461">AF2051-AG2051+AH2051+AI2051-AJ2051+AL2051+AM2051-AO2051+AN2051</f>
        <v>#REF!</v>
      </c>
    </row>
    <row r="2052" spans="1:54">
      <c r="A2052" s="5" t="s">
        <v>4153</v>
      </c>
      <c r="B2052" s="5" t="s">
        <v>4154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448"/>
        <v>1191147472.92</v>
      </c>
      <c r="AF2052" s="9">
        <f t="shared" si="449"/>
        <v>967371509.3</v>
      </c>
      <c r="AG2052" s="9">
        <f t="shared" si="450"/>
        <v>216784336.62</v>
      </c>
      <c r="AH2052" s="9">
        <f t="shared" si="451"/>
        <v>217849627.34</v>
      </c>
      <c r="AI2052" s="9">
        <f t="shared" si="452"/>
        <v>162923516.45</v>
      </c>
      <c r="AJ2052" s="12" t="e">
        <f>#REF!-A2052</f>
        <v>#REF!</v>
      </c>
      <c r="AK2052" s="16"/>
      <c r="AL2052" s="9">
        <f t="shared" si="456"/>
        <v>68917587.35</v>
      </c>
      <c r="AM2052" s="16"/>
      <c r="AN2052" s="16"/>
      <c r="AO2052" s="16"/>
      <c r="AP2052" s="16"/>
      <c r="AQ2052" s="12" t="e">
        <f>#REF!+#REF!+#REF!</f>
        <v>#REF!</v>
      </c>
      <c r="AR2052" s="12">
        <f t="shared" si="453"/>
        <v>-1551000.1</v>
      </c>
      <c r="AS2052" s="12" t="e">
        <f>#REF!-AU2052+#REF!+#REF!</f>
        <v>#REF!</v>
      </c>
      <c r="AT2052" s="12" t="e">
        <f>AS2052-VLOOKUP(A2052,[1]选股结果!$A$2:$BJ$3005,48,FALSE)*0.08</f>
        <v>#REF!</v>
      </c>
      <c r="AU2052" s="12">
        <f t="shared" si="457"/>
        <v>54926110.89</v>
      </c>
      <c r="AV2052" s="12" t="e">
        <f>#REF!+S2052+H2052</f>
        <v>#REF!</v>
      </c>
      <c r="AW2052" s="12" t="e">
        <f t="shared" si="458"/>
        <v>#REF!</v>
      </c>
      <c r="AX2052" s="12" t="e">
        <f t="shared" si="459"/>
        <v>#REF!</v>
      </c>
      <c r="AY2052" s="12" t="e">
        <f t="shared" si="460"/>
        <v>#REF!</v>
      </c>
      <c r="AZ2052" s="12">
        <f t="shared" si="454"/>
        <v>-1247907017.89</v>
      </c>
      <c r="BA2052" s="12">
        <f t="shared" si="455"/>
        <v>216784336.62</v>
      </c>
      <c r="BB2052" s="12" t="e">
        <f t="shared" si="461"/>
        <v>#REF!</v>
      </c>
    </row>
    <row r="2053" spans="1:54">
      <c r="A2053" s="5" t="s">
        <v>4155</v>
      </c>
      <c r="B2053" s="5" t="s">
        <v>4156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448"/>
        <v>1189965846.89</v>
      </c>
      <c r="AF2053" s="9">
        <f t="shared" si="449"/>
        <v>1094477968</v>
      </c>
      <c r="AG2053" s="9">
        <f t="shared" si="450"/>
        <v>103382103.28</v>
      </c>
      <c r="AH2053" s="9">
        <f t="shared" si="451"/>
        <v>102332141.25</v>
      </c>
      <c r="AI2053" s="9">
        <f t="shared" si="452"/>
        <v>86564568.94</v>
      </c>
      <c r="AJ2053" s="12" t="e">
        <f>#REF!-A2053</f>
        <v>#REF!</v>
      </c>
      <c r="AK2053" s="16"/>
      <c r="AL2053" s="9">
        <f t="shared" si="456"/>
        <v>120336829.43</v>
      </c>
      <c r="AM2053" s="16"/>
      <c r="AN2053" s="16"/>
      <c r="AO2053" s="16"/>
      <c r="AP2053" s="16"/>
      <c r="AQ2053" s="12" t="e">
        <f>#REF!+#REF!+#REF!</f>
        <v>#REF!</v>
      </c>
      <c r="AR2053" s="12">
        <f t="shared" si="453"/>
        <v>-10102.34</v>
      </c>
      <c r="AS2053" s="12" t="e">
        <f>#REF!-AU2053+#REF!+#REF!</f>
        <v>#REF!</v>
      </c>
      <c r="AT2053" s="12" t="e">
        <f>AS2053-VLOOKUP(A2053,[1]选股结果!$A$2:$BJ$3005,48,FALSE)*0.08</f>
        <v>#REF!</v>
      </c>
      <c r="AU2053" s="12">
        <f t="shared" si="457"/>
        <v>15767572.31</v>
      </c>
      <c r="AV2053" s="12" t="e">
        <f>#REF!+S2053+H2053</f>
        <v>#REF!</v>
      </c>
      <c r="AW2053" s="12" t="e">
        <f t="shared" si="458"/>
        <v>#REF!</v>
      </c>
      <c r="AX2053" s="12" t="e">
        <f t="shared" si="459"/>
        <v>#REF!</v>
      </c>
      <c r="AY2053" s="12" t="e">
        <f t="shared" si="460"/>
        <v>#REF!</v>
      </c>
      <c r="AZ2053" s="12">
        <f t="shared" si="454"/>
        <v>-1210756672.39</v>
      </c>
      <c r="BA2053" s="12">
        <f t="shared" si="455"/>
        <v>103382103.28</v>
      </c>
      <c r="BB2053" s="12" t="e">
        <f t="shared" si="461"/>
        <v>#REF!</v>
      </c>
    </row>
    <row r="2054" spans="1:54">
      <c r="A2054" s="5" t="s">
        <v>4157</v>
      </c>
      <c r="B2054" s="5" t="s">
        <v>4158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448"/>
        <v>1189266190.3</v>
      </c>
      <c r="AF2054" s="9">
        <f t="shared" si="449"/>
        <v>844453879.84</v>
      </c>
      <c r="AG2054" s="9">
        <f t="shared" si="450"/>
        <v>647548407.85</v>
      </c>
      <c r="AH2054" s="9">
        <f t="shared" si="451"/>
        <v>645983608.66</v>
      </c>
      <c r="AI2054" s="9">
        <f t="shared" si="452"/>
        <v>580718532.1</v>
      </c>
      <c r="AJ2054" s="12" t="e">
        <f>#REF!-A2054</f>
        <v>#REF!</v>
      </c>
      <c r="AK2054" s="16"/>
      <c r="AL2054" s="9">
        <f t="shared" si="456"/>
        <v>616752765.89</v>
      </c>
      <c r="AM2054" s="16"/>
      <c r="AN2054" s="16"/>
      <c r="AO2054" s="16"/>
      <c r="AP2054" s="16"/>
      <c r="AQ2054" s="12" t="e">
        <f>#REF!+#REF!+#REF!</f>
        <v>#REF!</v>
      </c>
      <c r="AR2054" s="12">
        <f t="shared" si="453"/>
        <v>-15279.63</v>
      </c>
      <c r="AS2054" s="12" t="e">
        <f>#REF!-AU2054+#REF!+#REF!</f>
        <v>#REF!</v>
      </c>
      <c r="AT2054" s="12" t="e">
        <f>AS2054-VLOOKUP(A2054,[1]选股结果!$A$2:$BJ$3005,48,FALSE)*0.08</f>
        <v>#REF!</v>
      </c>
      <c r="AU2054" s="12">
        <f t="shared" si="457"/>
        <v>65265076.5599999</v>
      </c>
      <c r="AV2054" s="12" t="e">
        <f>#REF!+S2054+H2054</f>
        <v>#REF!</v>
      </c>
      <c r="AW2054" s="12" t="e">
        <f t="shared" si="458"/>
        <v>#REF!</v>
      </c>
      <c r="AX2054" s="12" t="e">
        <f t="shared" si="459"/>
        <v>#REF!</v>
      </c>
      <c r="AY2054" s="12" t="e">
        <f t="shared" si="460"/>
        <v>#REF!</v>
      </c>
      <c r="AZ2054" s="12">
        <f t="shared" si="454"/>
        <v>-1250342127.7</v>
      </c>
      <c r="BA2054" s="12">
        <f t="shared" si="455"/>
        <v>647548407.85</v>
      </c>
      <c r="BB2054" s="12" t="e">
        <f t="shared" si="461"/>
        <v>#REF!</v>
      </c>
    </row>
    <row r="2055" spans="1:54">
      <c r="A2055" s="5" t="s">
        <v>4159</v>
      </c>
      <c r="B2055" s="5" t="s">
        <v>4160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448"/>
        <v>1188816927.04</v>
      </c>
      <c r="AF2055" s="9">
        <f t="shared" si="449"/>
        <v>1108803453.85</v>
      </c>
      <c r="AG2055" s="9">
        <f t="shared" si="450"/>
        <v>84724529.3500001</v>
      </c>
      <c r="AH2055" s="9">
        <f t="shared" si="451"/>
        <v>84333762.4900001</v>
      </c>
      <c r="AI2055" s="9">
        <f t="shared" si="452"/>
        <v>72699102.0700001</v>
      </c>
      <c r="AJ2055" s="12" t="e">
        <f>#REF!-A2055</f>
        <v>#REF!</v>
      </c>
      <c r="AK2055" s="16"/>
      <c r="AL2055" s="9">
        <f t="shared" si="456"/>
        <v>118517392.6</v>
      </c>
      <c r="AM2055" s="16"/>
      <c r="AN2055" s="16"/>
      <c r="AO2055" s="16"/>
      <c r="AP2055" s="16"/>
      <c r="AQ2055" s="12" t="e">
        <f>#REF!+#REF!+#REF!</f>
        <v>#REF!</v>
      </c>
      <c r="AR2055" s="12">
        <f t="shared" si="453"/>
        <v>-508191.42</v>
      </c>
      <c r="AS2055" s="12" t="e">
        <f>#REF!-AU2055+#REF!+#REF!</f>
        <v>#REF!</v>
      </c>
      <c r="AT2055" s="12" t="e">
        <f>AS2055-VLOOKUP(A2055,[1]选股结果!$A$2:$BJ$3005,48,FALSE)*0.08</f>
        <v>#REF!</v>
      </c>
      <c r="AU2055" s="12">
        <f t="shared" si="457"/>
        <v>11634660.42</v>
      </c>
      <c r="AV2055" s="12" t="e">
        <f>#REF!+S2055+H2055</f>
        <v>#REF!</v>
      </c>
      <c r="AW2055" s="12" t="e">
        <f t="shared" si="458"/>
        <v>#REF!</v>
      </c>
      <c r="AX2055" s="12" t="e">
        <f t="shared" si="459"/>
        <v>#REF!</v>
      </c>
      <c r="AY2055" s="12" t="e">
        <f t="shared" si="460"/>
        <v>#REF!</v>
      </c>
      <c r="AZ2055" s="12">
        <f t="shared" si="454"/>
        <v>-1206527204.89</v>
      </c>
      <c r="BA2055" s="12">
        <f t="shared" si="455"/>
        <v>84724529.3500001</v>
      </c>
      <c r="BB2055" s="12" t="e">
        <f t="shared" si="461"/>
        <v>#REF!</v>
      </c>
    </row>
    <row r="2056" spans="1:54">
      <c r="A2056" s="5" t="s">
        <v>4161</v>
      </c>
      <c r="B2056" s="5" t="s">
        <v>4162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448"/>
        <v>1187930064.38</v>
      </c>
      <c r="AF2056" s="9">
        <f t="shared" si="449"/>
        <v>1018963416.67</v>
      </c>
      <c r="AG2056" s="9">
        <f t="shared" si="450"/>
        <v>194541893.05</v>
      </c>
      <c r="AH2056" s="9">
        <f t="shared" si="451"/>
        <v>192960253.72</v>
      </c>
      <c r="AI2056" s="9">
        <f t="shared" si="452"/>
        <v>171568021.88</v>
      </c>
      <c r="AJ2056" s="12" t="e">
        <f>#REF!-A2056</f>
        <v>#REF!</v>
      </c>
      <c r="AK2056" s="16"/>
      <c r="AL2056" s="9">
        <f t="shared" si="456"/>
        <v>66549645.92</v>
      </c>
      <c r="AM2056" s="16"/>
      <c r="AN2056" s="16"/>
      <c r="AO2056" s="16"/>
      <c r="AP2056" s="16"/>
      <c r="AQ2056" s="12" t="e">
        <f>#REF!+#REF!+#REF!</f>
        <v>#REF!</v>
      </c>
      <c r="AR2056" s="12">
        <f t="shared" si="453"/>
        <v>-305516.64</v>
      </c>
      <c r="AS2056" s="12" t="e">
        <f>#REF!-AU2056+#REF!+#REF!</f>
        <v>#REF!</v>
      </c>
      <c r="AT2056" s="12" t="e">
        <f>AS2056-VLOOKUP(A2056,[1]选股结果!$A$2:$BJ$3005,48,FALSE)*0.08</f>
        <v>#REF!</v>
      </c>
      <c r="AU2056" s="12">
        <f t="shared" si="457"/>
        <v>21392231.84</v>
      </c>
      <c r="AV2056" s="12" t="e">
        <f>#REF!+S2056+H2056</f>
        <v>#REF!</v>
      </c>
      <c r="AW2056" s="12" t="e">
        <f t="shared" si="458"/>
        <v>#REF!</v>
      </c>
      <c r="AX2056" s="12" t="e">
        <f t="shared" si="459"/>
        <v>#REF!</v>
      </c>
      <c r="AY2056" s="12" t="e">
        <f t="shared" si="460"/>
        <v>#REF!</v>
      </c>
      <c r="AZ2056" s="12">
        <f t="shared" si="454"/>
        <v>-1200450553.27</v>
      </c>
      <c r="BA2056" s="12">
        <f t="shared" si="455"/>
        <v>194541893.05</v>
      </c>
      <c r="BB2056" s="12" t="e">
        <f t="shared" si="461"/>
        <v>#REF!</v>
      </c>
    </row>
    <row r="2057" spans="1:54">
      <c r="A2057" s="5" t="s">
        <v>4163</v>
      </c>
      <c r="B2057" s="5" t="s">
        <v>4164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448"/>
        <v>1181979932.84</v>
      </c>
      <c r="AF2057" s="9">
        <f t="shared" si="449"/>
        <v>1301801642.49</v>
      </c>
      <c r="AG2057" s="9">
        <f t="shared" si="450"/>
        <v>-71699044.1499999</v>
      </c>
      <c r="AH2057" s="9">
        <f t="shared" si="451"/>
        <v>-72101217.6699999</v>
      </c>
      <c r="AI2057" s="9">
        <f t="shared" si="452"/>
        <v>-65794280.6699999</v>
      </c>
      <c r="AJ2057" s="12" t="e">
        <f>#REF!-A2057</f>
        <v>#REF!</v>
      </c>
      <c r="AK2057" s="16"/>
      <c r="AL2057" s="9">
        <f t="shared" si="456"/>
        <v>94279599.28</v>
      </c>
      <c r="AM2057" s="16"/>
      <c r="AN2057" s="16"/>
      <c r="AO2057" s="16"/>
      <c r="AP2057" s="16"/>
      <c r="AQ2057" s="12" t="e">
        <f>#REF!+#REF!+#REF!</f>
        <v>#REF!</v>
      </c>
      <c r="AR2057" s="12">
        <f t="shared" si="453"/>
        <v>-95475.9</v>
      </c>
      <c r="AS2057" s="12" t="e">
        <f>#REF!-AU2057+#REF!+#REF!</f>
        <v>#REF!</v>
      </c>
      <c r="AT2057" s="12" t="e">
        <f>AS2057-VLOOKUP(A2057,[1]选股结果!$A$2:$BJ$3005,48,FALSE)*0.08</f>
        <v>#REF!</v>
      </c>
      <c r="AU2057" s="12">
        <f t="shared" si="457"/>
        <v>-6306937</v>
      </c>
      <c r="AV2057" s="12" t="e">
        <f>#REF!+S2057+H2057</f>
        <v>#REF!</v>
      </c>
      <c r="AW2057" s="12" t="e">
        <f t="shared" si="458"/>
        <v>#REF!</v>
      </c>
      <c r="AX2057" s="12" t="e">
        <f t="shared" si="459"/>
        <v>#REF!</v>
      </c>
      <c r="AY2057" s="12" t="e">
        <f t="shared" si="460"/>
        <v>#REF!</v>
      </c>
      <c r="AZ2057" s="12">
        <f t="shared" si="454"/>
        <v>-1208284001.56</v>
      </c>
      <c r="BA2057" s="12">
        <f t="shared" si="455"/>
        <v>-71699044.1499999</v>
      </c>
      <c r="BB2057" s="12" t="e">
        <f t="shared" si="461"/>
        <v>#REF!</v>
      </c>
    </row>
    <row r="2058" spans="1:54">
      <c r="A2058" s="5" t="s">
        <v>4165</v>
      </c>
      <c r="B2058" s="5" t="s">
        <v>4166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448"/>
        <v>1180296580.26</v>
      </c>
      <c r="AF2058" s="9">
        <f t="shared" si="449"/>
        <v>1133131668.74</v>
      </c>
      <c r="AG2058" s="9">
        <f t="shared" si="450"/>
        <v>44925427.93</v>
      </c>
      <c r="AH2058" s="9">
        <f t="shared" si="451"/>
        <v>45059553.2</v>
      </c>
      <c r="AI2058" s="9">
        <f t="shared" si="452"/>
        <v>42214121.27</v>
      </c>
      <c r="AJ2058" s="12" t="e">
        <f>#REF!-A2058</f>
        <v>#REF!</v>
      </c>
      <c r="AK2058" s="16"/>
      <c r="AL2058" s="9">
        <f t="shared" si="456"/>
        <v>136088268.74</v>
      </c>
      <c r="AM2058" s="16"/>
      <c r="AN2058" s="16"/>
      <c r="AO2058" s="16"/>
      <c r="AP2058" s="16"/>
      <c r="AQ2058" s="12" t="e">
        <f>#REF!+#REF!+#REF!</f>
        <v>#REF!</v>
      </c>
      <c r="AR2058" s="12">
        <f t="shared" si="453"/>
        <v>-413778.78</v>
      </c>
      <c r="AS2058" s="12" t="e">
        <f>#REF!-AU2058+#REF!+#REF!</f>
        <v>#REF!</v>
      </c>
      <c r="AT2058" s="12" t="e">
        <f>AS2058-VLOOKUP(A2058,[1]选股结果!$A$2:$BJ$3005,48,FALSE)*0.08</f>
        <v>#REF!</v>
      </c>
      <c r="AU2058" s="12">
        <f t="shared" si="457"/>
        <v>2845431.93</v>
      </c>
      <c r="AV2058" s="12" t="e">
        <f>#REF!+S2058+H2058</f>
        <v>#REF!</v>
      </c>
      <c r="AW2058" s="12" t="e">
        <f t="shared" si="458"/>
        <v>#REF!</v>
      </c>
      <c r="AX2058" s="12" t="e">
        <f t="shared" si="459"/>
        <v>#REF!</v>
      </c>
      <c r="AY2058" s="12" t="e">
        <f t="shared" si="460"/>
        <v>#REF!</v>
      </c>
      <c r="AZ2058" s="12">
        <f t="shared" si="454"/>
        <v>-1192928939.45</v>
      </c>
      <c r="BA2058" s="12">
        <f t="shared" si="455"/>
        <v>44925427.93</v>
      </c>
      <c r="BB2058" s="12" t="e">
        <f t="shared" si="461"/>
        <v>#REF!</v>
      </c>
    </row>
    <row r="2059" spans="1:54">
      <c r="A2059" s="5" t="s">
        <v>4167</v>
      </c>
      <c r="B2059" s="5" t="s">
        <v>4168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462">C2059</f>
        <v>1179759008.02</v>
      </c>
      <c r="AF2059" s="9">
        <f t="shared" ref="AF2059:AF2122" si="463">(G2059+O2059+P2059+Q2059+R2059)+S2059</f>
        <v>1312519520.01</v>
      </c>
      <c r="AG2059" s="9">
        <f t="shared" ref="AG2059:AG2122" si="464">AE2059-AF2059+T2059+V2059+W2059-X2059-Y2059+Z2059+AA2059</f>
        <v>-146591529.71</v>
      </c>
      <c r="AH2059" s="9">
        <f t="shared" ref="AH2059:AH2122" si="465">AG2059+AB2059-AC2059</f>
        <v>-135139353.16</v>
      </c>
      <c r="AI2059" s="9">
        <f t="shared" ref="AI2059:AI2122" si="466">AH2059-AD2059</f>
        <v>-101639577.37</v>
      </c>
      <c r="AJ2059" s="12" t="e">
        <f>#REF!-A2059</f>
        <v>#REF!</v>
      </c>
      <c r="AK2059" s="16"/>
      <c r="AL2059" s="9">
        <f t="shared" si="456"/>
        <v>146760642.71</v>
      </c>
      <c r="AM2059" s="16"/>
      <c r="AN2059" s="16"/>
      <c r="AO2059" s="16"/>
      <c r="AP2059" s="16"/>
      <c r="AQ2059" s="12" t="e">
        <f>#REF!+#REF!+#REF!</f>
        <v>#REF!</v>
      </c>
      <c r="AR2059" s="12">
        <f t="shared" si="453"/>
        <v>-12250804.28</v>
      </c>
      <c r="AS2059" s="12" t="e">
        <f>#REF!-AU2059+#REF!+#REF!</f>
        <v>#REF!</v>
      </c>
      <c r="AT2059" s="12" t="e">
        <f>AS2059-VLOOKUP(A2059,[1]选股结果!$A$2:$BJ$3005,48,FALSE)*0.08</f>
        <v>#REF!</v>
      </c>
      <c r="AU2059" s="12">
        <f t="shared" si="457"/>
        <v>-33499775.79</v>
      </c>
      <c r="AV2059" s="12" t="e">
        <f>#REF!+S2059+H2059</f>
        <v>#REF!</v>
      </c>
      <c r="AW2059" s="12" t="e">
        <f t="shared" si="458"/>
        <v>#REF!</v>
      </c>
      <c r="AX2059" s="12" t="e">
        <f t="shared" si="459"/>
        <v>#REF!</v>
      </c>
      <c r="AY2059" s="12" t="e">
        <f t="shared" si="460"/>
        <v>#REF!</v>
      </c>
      <c r="AZ2059" s="12">
        <f t="shared" si="454"/>
        <v>-1201537855.06</v>
      </c>
      <c r="BA2059" s="12">
        <f t="shared" si="455"/>
        <v>-146591529.71</v>
      </c>
      <c r="BB2059" s="12" t="e">
        <f t="shared" si="461"/>
        <v>#REF!</v>
      </c>
    </row>
    <row r="2060" spans="1:54">
      <c r="A2060" s="5" t="s">
        <v>4169</v>
      </c>
      <c r="B2060" s="5" t="s">
        <v>4170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462"/>
        <v>1179666953.03</v>
      </c>
      <c r="AF2060" s="9">
        <f t="shared" si="463"/>
        <v>1105880575.91</v>
      </c>
      <c r="AG2060" s="9">
        <f t="shared" si="464"/>
        <v>150768556.56</v>
      </c>
      <c r="AH2060" s="9">
        <f t="shared" si="465"/>
        <v>134674020.01</v>
      </c>
      <c r="AI2060" s="9">
        <f t="shared" si="466"/>
        <v>102621757.97</v>
      </c>
      <c r="AJ2060" s="12" t="e">
        <f>#REF!-A2060</f>
        <v>#REF!</v>
      </c>
      <c r="AK2060" s="16"/>
      <c r="AL2060" s="9">
        <f t="shared" si="456"/>
        <v>130705477.92</v>
      </c>
      <c r="AM2060" s="16"/>
      <c r="AN2060" s="16"/>
      <c r="AO2060" s="16"/>
      <c r="AP2060" s="16"/>
      <c r="AQ2060" s="12" t="e">
        <f>#REF!+#REF!+#REF!</f>
        <v>#REF!</v>
      </c>
      <c r="AR2060" s="12">
        <f t="shared" si="453"/>
        <v>-2987033.07</v>
      </c>
      <c r="AS2060" s="12" t="e">
        <f>#REF!-AU2060+#REF!+#REF!</f>
        <v>#REF!</v>
      </c>
      <c r="AT2060" s="12" t="e">
        <f>AS2060-VLOOKUP(A2060,[1]选股结果!$A$2:$BJ$3005,48,FALSE)*0.08</f>
        <v>#REF!</v>
      </c>
      <c r="AU2060" s="12">
        <f t="shared" si="457"/>
        <v>32052262.04</v>
      </c>
      <c r="AV2060" s="12" t="e">
        <f>#REF!+S2060+H2060</f>
        <v>#REF!</v>
      </c>
      <c r="AW2060" s="12" t="e">
        <f t="shared" si="458"/>
        <v>#REF!</v>
      </c>
      <c r="AX2060" s="12" t="e">
        <f t="shared" si="459"/>
        <v>#REF!</v>
      </c>
      <c r="AY2060" s="12" t="e">
        <f t="shared" si="460"/>
        <v>#REF!</v>
      </c>
      <c r="AZ2060" s="12">
        <f t="shared" si="454"/>
        <v>-1295272321.05</v>
      </c>
      <c r="BA2060" s="12">
        <f t="shared" si="455"/>
        <v>150768556.56</v>
      </c>
      <c r="BB2060" s="12" t="e">
        <f t="shared" si="461"/>
        <v>#REF!</v>
      </c>
    </row>
    <row r="2061" spans="1:54">
      <c r="A2061" s="5" t="s">
        <v>4171</v>
      </c>
      <c r="B2061" s="5" t="s">
        <v>4172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462"/>
        <v>1176917820.82</v>
      </c>
      <c r="AF2061" s="9">
        <f t="shared" si="463"/>
        <v>1220409660.79</v>
      </c>
      <c r="AG2061" s="9">
        <f t="shared" si="464"/>
        <v>-22273510.08</v>
      </c>
      <c r="AH2061" s="9">
        <f t="shared" si="465"/>
        <v>-6765984.84</v>
      </c>
      <c r="AI2061" s="9">
        <f t="shared" si="466"/>
        <v>-12049995.72</v>
      </c>
      <c r="AJ2061" s="12" t="e">
        <f>#REF!-A2061</f>
        <v>#REF!</v>
      </c>
      <c r="AK2061" s="16"/>
      <c r="AL2061" s="9">
        <f t="shared" si="456"/>
        <v>106515056.68</v>
      </c>
      <c r="AM2061" s="16"/>
      <c r="AN2061" s="16"/>
      <c r="AO2061" s="16"/>
      <c r="AP2061" s="16"/>
      <c r="AQ2061" s="12" t="e">
        <f>#REF!+#REF!+#REF!</f>
        <v>#REF!</v>
      </c>
      <c r="AR2061" s="12">
        <f t="shared" si="453"/>
        <v>-15896264.22</v>
      </c>
      <c r="AS2061" s="12" t="e">
        <f>#REF!-AU2061+#REF!+#REF!</f>
        <v>#REF!</v>
      </c>
      <c r="AT2061" s="12" t="e">
        <f>AS2061-VLOOKUP(A2061,[1]选股结果!$A$2:$BJ$3005,48,FALSE)*0.08</f>
        <v>#REF!</v>
      </c>
      <c r="AU2061" s="12">
        <f t="shared" si="457"/>
        <v>5284010.88</v>
      </c>
      <c r="AV2061" s="12" t="e">
        <f>#REF!+S2061+H2061</f>
        <v>#REF!</v>
      </c>
      <c r="AW2061" s="12" t="e">
        <f t="shared" si="458"/>
        <v>#REF!</v>
      </c>
      <c r="AX2061" s="12" t="e">
        <f t="shared" si="459"/>
        <v>#REF!</v>
      </c>
      <c r="AY2061" s="12" t="e">
        <f t="shared" si="460"/>
        <v>#REF!</v>
      </c>
      <c r="AZ2061" s="12">
        <f t="shared" si="454"/>
        <v>-1189818450.35</v>
      </c>
      <c r="BA2061" s="12">
        <f t="shared" si="455"/>
        <v>-22273510.08</v>
      </c>
      <c r="BB2061" s="12" t="e">
        <f t="shared" si="461"/>
        <v>#REF!</v>
      </c>
    </row>
    <row r="2062" spans="1:54">
      <c r="A2062" s="5" t="s">
        <v>4173</v>
      </c>
      <c r="B2062" s="5" t="s">
        <v>4174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462"/>
        <v>1176826478.52</v>
      </c>
      <c r="AF2062" s="9">
        <f t="shared" si="463"/>
        <v>1149308636.96</v>
      </c>
      <c r="AG2062" s="9">
        <f t="shared" si="464"/>
        <v>30361645.79</v>
      </c>
      <c r="AH2062" s="9">
        <f t="shared" si="465"/>
        <v>29156351.59</v>
      </c>
      <c r="AI2062" s="9">
        <f t="shared" si="466"/>
        <v>20475860.94</v>
      </c>
      <c r="AJ2062" s="12" t="e">
        <f>#REF!-A2062</f>
        <v>#REF!</v>
      </c>
      <c r="AK2062" s="16"/>
      <c r="AL2062" s="9">
        <f t="shared" si="456"/>
        <v>56379975.05</v>
      </c>
      <c r="AM2062" s="16"/>
      <c r="AN2062" s="16"/>
      <c r="AO2062" s="16"/>
      <c r="AP2062" s="16"/>
      <c r="AQ2062" s="12" t="e">
        <f>#REF!+#REF!+#REF!</f>
        <v>#REF!</v>
      </c>
      <c r="AR2062" s="12">
        <f t="shared" si="453"/>
        <v>-53012.09</v>
      </c>
      <c r="AS2062" s="12" t="e">
        <f>#REF!-AU2062+#REF!+#REF!</f>
        <v>#REF!</v>
      </c>
      <c r="AT2062" s="12" t="e">
        <f>AS2062-VLOOKUP(A2062,[1]选股结果!$A$2:$BJ$3005,48,FALSE)*0.08</f>
        <v>#REF!</v>
      </c>
      <c r="AU2062" s="12">
        <f t="shared" si="457"/>
        <v>8680490.65</v>
      </c>
      <c r="AV2062" s="12" t="e">
        <f>#REF!+S2062+H2062</f>
        <v>#REF!</v>
      </c>
      <c r="AW2062" s="12" t="e">
        <f t="shared" si="458"/>
        <v>#REF!</v>
      </c>
      <c r="AX2062" s="12" t="e">
        <f t="shared" si="459"/>
        <v>#REF!</v>
      </c>
      <c r="AY2062" s="12" t="e">
        <f t="shared" si="460"/>
        <v>#REF!</v>
      </c>
      <c r="AZ2062" s="12">
        <f t="shared" si="454"/>
        <v>-1179952920.42</v>
      </c>
      <c r="BA2062" s="12">
        <f t="shared" si="455"/>
        <v>30361645.79</v>
      </c>
      <c r="BB2062" s="12" t="e">
        <f t="shared" si="461"/>
        <v>#REF!</v>
      </c>
    </row>
    <row r="2063" spans="1:54">
      <c r="A2063" s="5" t="s">
        <v>4175</v>
      </c>
      <c r="B2063" s="5" t="s">
        <v>4176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462"/>
        <v>1175996552.87</v>
      </c>
      <c r="AF2063" s="9">
        <f t="shared" si="463"/>
        <v>1009567935.19</v>
      </c>
      <c r="AG2063" s="9">
        <f t="shared" si="464"/>
        <v>151278834.79</v>
      </c>
      <c r="AH2063" s="9">
        <f t="shared" si="465"/>
        <v>161934213.96</v>
      </c>
      <c r="AI2063" s="9">
        <f t="shared" si="466"/>
        <v>137089906.1</v>
      </c>
      <c r="AJ2063" s="12" t="e">
        <f>#REF!-A2063</f>
        <v>#REF!</v>
      </c>
      <c r="AK2063" s="16"/>
      <c r="AL2063" s="9">
        <f t="shared" si="456"/>
        <v>144166048.15</v>
      </c>
      <c r="AM2063" s="16"/>
      <c r="AN2063" s="16"/>
      <c r="AO2063" s="16"/>
      <c r="AP2063" s="16"/>
      <c r="AQ2063" s="12" t="e">
        <f>#REF!+#REF!+#REF!</f>
        <v>#REF!</v>
      </c>
      <c r="AR2063" s="12">
        <f t="shared" si="453"/>
        <v>-10841190.2</v>
      </c>
      <c r="AS2063" s="12" t="e">
        <f>#REF!-AU2063+#REF!+#REF!</f>
        <v>#REF!</v>
      </c>
      <c r="AT2063" s="12" t="e">
        <f>AS2063-VLOOKUP(A2063,[1]选股结果!$A$2:$BJ$3005,48,FALSE)*0.08</f>
        <v>#REF!</v>
      </c>
      <c r="AU2063" s="12">
        <f t="shared" si="457"/>
        <v>24844307.86</v>
      </c>
      <c r="AV2063" s="12" t="e">
        <f>#REF!+S2063+H2063</f>
        <v>#REF!</v>
      </c>
      <c r="AW2063" s="12" t="e">
        <f t="shared" si="458"/>
        <v>#REF!</v>
      </c>
      <c r="AX2063" s="12" t="e">
        <f t="shared" si="459"/>
        <v>#REF!</v>
      </c>
      <c r="AY2063" s="12" t="e">
        <f t="shared" si="460"/>
        <v>#REF!</v>
      </c>
      <c r="AZ2063" s="12">
        <f t="shared" si="454"/>
        <v>-1206337104.49</v>
      </c>
      <c r="BA2063" s="12">
        <f t="shared" si="455"/>
        <v>151278834.79</v>
      </c>
      <c r="BB2063" s="12" t="e">
        <f t="shared" si="461"/>
        <v>#REF!</v>
      </c>
    </row>
    <row r="2064" spans="1:54">
      <c r="A2064" s="5" t="s">
        <v>4177</v>
      </c>
      <c r="B2064" s="5" t="s">
        <v>4178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462"/>
        <v>1174893069.94</v>
      </c>
      <c r="AF2064" s="9">
        <f t="shared" si="463"/>
        <v>1003297534.97</v>
      </c>
      <c r="AG2064" s="9">
        <f t="shared" si="464"/>
        <v>175745803.56</v>
      </c>
      <c r="AH2064" s="9">
        <f t="shared" si="465"/>
        <v>189005815.08</v>
      </c>
      <c r="AI2064" s="9">
        <f t="shared" si="466"/>
        <v>150821805.03</v>
      </c>
      <c r="AJ2064" s="12" t="e">
        <f>#REF!-A2064</f>
        <v>#REF!</v>
      </c>
      <c r="AK2064" s="16"/>
      <c r="AL2064" s="9">
        <f t="shared" si="456"/>
        <v>86265465.65</v>
      </c>
      <c r="AM2064" s="16"/>
      <c r="AN2064" s="16"/>
      <c r="AO2064" s="16"/>
      <c r="AP2064" s="16"/>
      <c r="AQ2064" s="12" t="e">
        <f>#REF!+#REF!+#REF!</f>
        <v>#REF!</v>
      </c>
      <c r="AR2064" s="12">
        <f t="shared" si="453"/>
        <v>-13375546.2</v>
      </c>
      <c r="AS2064" s="12" t="e">
        <f>#REF!-AU2064+#REF!+#REF!</f>
        <v>#REF!</v>
      </c>
      <c r="AT2064" s="12" t="e">
        <f>AS2064-VLOOKUP(A2064,[1]选股结果!$A$2:$BJ$3005,48,FALSE)*0.08</f>
        <v>#REF!</v>
      </c>
      <c r="AU2064" s="12">
        <f t="shared" si="457"/>
        <v>38184010.05</v>
      </c>
      <c r="AV2064" s="12" t="e">
        <f>#REF!+S2064+H2064</f>
        <v>#REF!</v>
      </c>
      <c r="AW2064" s="12" t="e">
        <f t="shared" si="458"/>
        <v>#REF!</v>
      </c>
      <c r="AX2064" s="12" t="e">
        <f t="shared" si="459"/>
        <v>#REF!</v>
      </c>
      <c r="AY2064" s="12" t="e">
        <f t="shared" si="460"/>
        <v>#REF!</v>
      </c>
      <c r="AZ2064" s="12">
        <f t="shared" si="454"/>
        <v>-1246265044.53</v>
      </c>
      <c r="BA2064" s="12">
        <f t="shared" si="455"/>
        <v>175745803.56</v>
      </c>
      <c r="BB2064" s="12" t="e">
        <f t="shared" si="461"/>
        <v>#REF!</v>
      </c>
    </row>
    <row r="2065" spans="1:54">
      <c r="A2065" s="5" t="s">
        <v>4179</v>
      </c>
      <c r="B2065" s="5" t="s">
        <v>4180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462"/>
        <v>1173374996.28</v>
      </c>
      <c r="AF2065" s="9">
        <f t="shared" si="463"/>
        <v>1109285928.12</v>
      </c>
      <c r="AG2065" s="9">
        <f t="shared" si="464"/>
        <v>55814505.9400001</v>
      </c>
      <c r="AH2065" s="9">
        <f t="shared" si="465"/>
        <v>59348783.6900001</v>
      </c>
      <c r="AI2065" s="9">
        <f t="shared" si="466"/>
        <v>66423096.5100001</v>
      </c>
      <c r="AJ2065" s="12" t="e">
        <f>#REF!-A2065</f>
        <v>#REF!</v>
      </c>
      <c r="AK2065" s="16"/>
      <c r="AL2065" s="9">
        <f t="shared" si="456"/>
        <v>109927802.11</v>
      </c>
      <c r="AM2065" s="16"/>
      <c r="AN2065" s="16"/>
      <c r="AO2065" s="16"/>
      <c r="AP2065" s="16"/>
      <c r="AQ2065" s="12" t="e">
        <f>#REF!+#REF!+#REF!</f>
        <v>#REF!</v>
      </c>
      <c r="AR2065" s="12">
        <f t="shared" si="453"/>
        <v>-3543948.77</v>
      </c>
      <c r="AS2065" s="12" t="e">
        <f>#REF!-AU2065+#REF!+#REF!</f>
        <v>#REF!</v>
      </c>
      <c r="AT2065" s="12" t="e">
        <f>AS2065-VLOOKUP(A2065,[1]选股结果!$A$2:$BJ$3005,48,FALSE)*0.08</f>
        <v>#REF!</v>
      </c>
      <c r="AU2065" s="12">
        <f t="shared" si="457"/>
        <v>-7074312.82</v>
      </c>
      <c r="AV2065" s="12" t="e">
        <f>#REF!+S2065+H2065</f>
        <v>#REF!</v>
      </c>
      <c r="AW2065" s="12" t="e">
        <f t="shared" si="458"/>
        <v>#REF!</v>
      </c>
      <c r="AX2065" s="12" t="e">
        <f t="shared" si="459"/>
        <v>#REF!</v>
      </c>
      <c r="AY2065" s="12" t="e">
        <f t="shared" si="460"/>
        <v>#REF!</v>
      </c>
      <c r="AZ2065" s="12">
        <f t="shared" si="454"/>
        <v>-1163897844.67</v>
      </c>
      <c r="BA2065" s="12">
        <f t="shared" si="455"/>
        <v>55814505.9400001</v>
      </c>
      <c r="BB2065" s="12" t="e">
        <f t="shared" si="461"/>
        <v>#REF!</v>
      </c>
    </row>
    <row r="2066" spans="1:54">
      <c r="A2066" s="5" t="s">
        <v>4181</v>
      </c>
      <c r="B2066" s="5" t="s">
        <v>4182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462"/>
        <v>1171832128.96</v>
      </c>
      <c r="AF2066" s="9">
        <f t="shared" si="463"/>
        <v>1071364944.59</v>
      </c>
      <c r="AG2066" s="9">
        <f t="shared" si="464"/>
        <v>106373874.15</v>
      </c>
      <c r="AH2066" s="9">
        <f t="shared" si="465"/>
        <v>106908676.14</v>
      </c>
      <c r="AI2066" s="9">
        <f t="shared" si="466"/>
        <v>97138940.81</v>
      </c>
      <c r="AJ2066" s="12" t="e">
        <f>#REF!-A2066</f>
        <v>#REF!</v>
      </c>
      <c r="AK2066" s="16"/>
      <c r="AL2066" s="9">
        <f t="shared" si="456"/>
        <v>235246060.84</v>
      </c>
      <c r="AM2066" s="16"/>
      <c r="AN2066" s="16"/>
      <c r="AO2066" s="16"/>
      <c r="AP2066" s="16"/>
      <c r="AQ2066" s="12" t="e">
        <f>#REF!+#REF!+#REF!</f>
        <v>#REF!</v>
      </c>
      <c r="AR2066" s="12">
        <f t="shared" si="453"/>
        <v>-806005.17</v>
      </c>
      <c r="AS2066" s="12" t="e">
        <f>#REF!-AU2066+#REF!+#REF!</f>
        <v>#REF!</v>
      </c>
      <c r="AT2066" s="12" t="e">
        <f>AS2066-VLOOKUP(A2066,[1]选股结果!$A$2:$BJ$3005,48,FALSE)*0.08</f>
        <v>#REF!</v>
      </c>
      <c r="AU2066" s="12">
        <f t="shared" si="457"/>
        <v>9769735.33</v>
      </c>
      <c r="AV2066" s="12" t="e">
        <f>#REF!+S2066+H2066</f>
        <v>#REF!</v>
      </c>
      <c r="AW2066" s="12" t="e">
        <f t="shared" si="458"/>
        <v>#REF!</v>
      </c>
      <c r="AX2066" s="12" t="e">
        <f t="shared" si="459"/>
        <v>#REF!</v>
      </c>
      <c r="AY2066" s="12" t="e">
        <f t="shared" si="460"/>
        <v>#REF!</v>
      </c>
      <c r="AZ2066" s="12">
        <f t="shared" si="454"/>
        <v>-1179542735.89</v>
      </c>
      <c r="BA2066" s="12">
        <f t="shared" si="455"/>
        <v>106373874.15</v>
      </c>
      <c r="BB2066" s="12" t="e">
        <f t="shared" si="461"/>
        <v>#REF!</v>
      </c>
    </row>
    <row r="2067" spans="1:54">
      <c r="A2067" s="5" t="s">
        <v>4183</v>
      </c>
      <c r="B2067" s="5" t="s">
        <v>4184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462"/>
        <v>1171018900.93</v>
      </c>
      <c r="AF2067" s="9">
        <f t="shared" si="463"/>
        <v>859215916.09</v>
      </c>
      <c r="AG2067" s="9">
        <f t="shared" si="464"/>
        <v>311016423.91</v>
      </c>
      <c r="AH2067" s="9">
        <f t="shared" si="465"/>
        <v>311590285.66</v>
      </c>
      <c r="AI2067" s="9">
        <f t="shared" si="466"/>
        <v>272223009.68</v>
      </c>
      <c r="AJ2067" s="12" t="e">
        <f>#REF!-A2067</f>
        <v>#REF!</v>
      </c>
      <c r="AK2067" s="16"/>
      <c r="AL2067" s="9">
        <f t="shared" si="456"/>
        <v>75231403.92</v>
      </c>
      <c r="AM2067" s="16"/>
      <c r="AN2067" s="16"/>
      <c r="AO2067" s="16"/>
      <c r="AP2067" s="16"/>
      <c r="AQ2067" s="12" t="e">
        <f>#REF!+#REF!+#REF!</f>
        <v>#REF!</v>
      </c>
      <c r="AR2067" s="12">
        <f t="shared" si="453"/>
        <v>-951666.25</v>
      </c>
      <c r="AS2067" s="12" t="e">
        <f>#REF!-AU2067+#REF!+#REF!</f>
        <v>#REF!</v>
      </c>
      <c r="AT2067" s="12" t="e">
        <f>AS2067-VLOOKUP(A2067,[1]选股结果!$A$2:$BJ$3005,48,FALSE)*0.08</f>
        <v>#REF!</v>
      </c>
      <c r="AU2067" s="12">
        <f t="shared" si="457"/>
        <v>39367275.98</v>
      </c>
      <c r="AV2067" s="12" t="e">
        <f>#REF!+S2067+H2067</f>
        <v>#REF!</v>
      </c>
      <c r="AW2067" s="12" t="e">
        <f t="shared" si="458"/>
        <v>#REF!</v>
      </c>
      <c r="AX2067" s="12" t="e">
        <f t="shared" si="459"/>
        <v>#REF!</v>
      </c>
      <c r="AY2067" s="12" t="e">
        <f t="shared" si="460"/>
        <v>#REF!</v>
      </c>
      <c r="AZ2067" s="12">
        <f t="shared" si="454"/>
        <v>-1204889050.71</v>
      </c>
      <c r="BA2067" s="12">
        <f t="shared" si="455"/>
        <v>311016423.91</v>
      </c>
      <c r="BB2067" s="12" t="e">
        <f t="shared" si="461"/>
        <v>#REF!</v>
      </c>
    </row>
    <row r="2068" spans="1:54">
      <c r="A2068" s="5" t="s">
        <v>4185</v>
      </c>
      <c r="B2068" s="5" t="s">
        <v>4186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462"/>
        <v>1170531066.82</v>
      </c>
      <c r="AF2068" s="9">
        <f t="shared" si="463"/>
        <v>1323512763.55</v>
      </c>
      <c r="AG2068" s="9">
        <f t="shared" si="464"/>
        <v>70681329.1300002</v>
      </c>
      <c r="AH2068" s="9">
        <f t="shared" si="465"/>
        <v>67827587.3000002</v>
      </c>
      <c r="AI2068" s="9">
        <f t="shared" si="466"/>
        <v>58781718.7700002</v>
      </c>
      <c r="AJ2068" s="12" t="e">
        <f>#REF!-A2068</f>
        <v>#REF!</v>
      </c>
      <c r="AK2068" s="16"/>
      <c r="AL2068" s="9">
        <f t="shared" si="456"/>
        <v>70686007.72</v>
      </c>
      <c r="AM2068" s="16"/>
      <c r="AN2068" s="16"/>
      <c r="AO2068" s="16"/>
      <c r="AP2068" s="16"/>
      <c r="AQ2068" s="12" t="e">
        <f>#REF!+#REF!+#REF!</f>
        <v>#REF!</v>
      </c>
      <c r="AR2068" s="12">
        <f t="shared" si="453"/>
        <v>-17668.32</v>
      </c>
      <c r="AS2068" s="12" t="e">
        <f>#REF!-AU2068+#REF!+#REF!</f>
        <v>#REF!</v>
      </c>
      <c r="AT2068" s="12" t="e">
        <f>AS2068-VLOOKUP(A2068,[1]选股结果!$A$2:$BJ$3005,48,FALSE)*0.08</f>
        <v>#REF!</v>
      </c>
      <c r="AU2068" s="12">
        <f t="shared" si="457"/>
        <v>9045868.53000001</v>
      </c>
      <c r="AV2068" s="12" t="e">
        <f>#REF!+S2068+H2068</f>
        <v>#REF!</v>
      </c>
      <c r="AW2068" s="12" t="e">
        <f t="shared" si="458"/>
        <v>#REF!</v>
      </c>
      <c r="AX2068" s="12" t="e">
        <f t="shared" si="459"/>
        <v>#REF!</v>
      </c>
      <c r="AY2068" s="12" t="e">
        <f t="shared" si="460"/>
        <v>#REF!</v>
      </c>
      <c r="AZ2068" s="12">
        <f t="shared" si="454"/>
        <v>-1308415080.4</v>
      </c>
      <c r="BA2068" s="12">
        <f t="shared" si="455"/>
        <v>70681329.1300002</v>
      </c>
      <c r="BB2068" s="12" t="e">
        <f t="shared" si="461"/>
        <v>#REF!</v>
      </c>
    </row>
    <row r="2069" spans="1:54">
      <c r="A2069" s="5" t="s">
        <v>4187</v>
      </c>
      <c r="B2069" s="5" t="s">
        <v>4188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462"/>
        <v>1170253942.45</v>
      </c>
      <c r="AF2069" s="9">
        <f t="shared" si="463"/>
        <v>994983347.23</v>
      </c>
      <c r="AG2069" s="9">
        <f t="shared" si="464"/>
        <v>174411823.81</v>
      </c>
      <c r="AH2069" s="9">
        <f t="shared" si="465"/>
        <v>174663920.38</v>
      </c>
      <c r="AI2069" s="9">
        <f t="shared" si="466"/>
        <v>129623688.56</v>
      </c>
      <c r="AJ2069" s="12" t="e">
        <f>#REF!-A2069</f>
        <v>#REF!</v>
      </c>
      <c r="AK2069" s="16"/>
      <c r="AL2069" s="9">
        <f t="shared" si="456"/>
        <v>109407540.64</v>
      </c>
      <c r="AM2069" s="16"/>
      <c r="AN2069" s="16"/>
      <c r="AO2069" s="16"/>
      <c r="AP2069" s="16"/>
      <c r="AQ2069" s="12" t="e">
        <f>#REF!+#REF!+#REF!</f>
        <v>#REF!</v>
      </c>
      <c r="AR2069" s="12">
        <f t="shared" si="453"/>
        <v>-576950.04</v>
      </c>
      <c r="AS2069" s="12" t="e">
        <f>#REF!-AU2069+#REF!+#REF!</f>
        <v>#REF!</v>
      </c>
      <c r="AT2069" s="12" t="e">
        <f>AS2069-VLOOKUP(A2069,[1]选股结果!$A$2:$BJ$3005,48,FALSE)*0.08</f>
        <v>#REF!</v>
      </c>
      <c r="AU2069" s="12">
        <f t="shared" si="457"/>
        <v>45040231.82</v>
      </c>
      <c r="AV2069" s="12" t="e">
        <f>#REF!+S2069+H2069</f>
        <v>#REF!</v>
      </c>
      <c r="AW2069" s="12" t="e">
        <f t="shared" si="458"/>
        <v>#REF!</v>
      </c>
      <c r="AX2069" s="12" t="e">
        <f t="shared" si="459"/>
        <v>#REF!</v>
      </c>
      <c r="AY2069" s="12" t="e">
        <f t="shared" si="460"/>
        <v>#REF!</v>
      </c>
      <c r="AZ2069" s="12">
        <f t="shared" si="454"/>
        <v>-1210992449.51</v>
      </c>
      <c r="BA2069" s="12">
        <f t="shared" si="455"/>
        <v>174411823.81</v>
      </c>
      <c r="BB2069" s="12" t="e">
        <f t="shared" si="461"/>
        <v>#REF!</v>
      </c>
    </row>
    <row r="2070" spans="1:54">
      <c r="A2070" s="5" t="s">
        <v>4189</v>
      </c>
      <c r="B2070" s="5" t="s">
        <v>4190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462"/>
        <v>1169942600.71</v>
      </c>
      <c r="AF2070" s="9">
        <f t="shared" si="463"/>
        <v>1053144292.42</v>
      </c>
      <c r="AG2070" s="9">
        <f t="shared" si="464"/>
        <v>113518058.76</v>
      </c>
      <c r="AH2070" s="9">
        <f t="shared" si="465"/>
        <v>115545591.89</v>
      </c>
      <c r="AI2070" s="9">
        <f t="shared" si="466"/>
        <v>96585621.16</v>
      </c>
      <c r="AJ2070" s="12" t="e">
        <f>#REF!-A2070</f>
        <v>#REF!</v>
      </c>
      <c r="AK2070" s="16"/>
      <c r="AL2070" s="9">
        <f t="shared" si="456"/>
        <v>431969374.78</v>
      </c>
      <c r="AM2070" s="16"/>
      <c r="AN2070" s="16"/>
      <c r="AO2070" s="16"/>
      <c r="AP2070" s="16"/>
      <c r="AQ2070" s="12" t="e">
        <f>#REF!+#REF!+#REF!</f>
        <v>#REF!</v>
      </c>
      <c r="AR2070" s="12">
        <f t="shared" si="453"/>
        <v>-2286088.02</v>
      </c>
      <c r="AS2070" s="12" t="e">
        <f>#REF!-AU2070+#REF!+#REF!</f>
        <v>#REF!</v>
      </c>
      <c r="AT2070" s="12" t="e">
        <f>AS2070-VLOOKUP(A2070,[1]选股结果!$A$2:$BJ$3005,48,FALSE)*0.08</f>
        <v>#REF!</v>
      </c>
      <c r="AU2070" s="12">
        <f t="shared" si="457"/>
        <v>18959970.73</v>
      </c>
      <c r="AV2070" s="12" t="e">
        <f>#REF!+S2070+H2070</f>
        <v>#REF!</v>
      </c>
      <c r="AW2070" s="12" t="e">
        <f t="shared" si="458"/>
        <v>#REF!</v>
      </c>
      <c r="AX2070" s="12" t="e">
        <f t="shared" si="459"/>
        <v>#REF!</v>
      </c>
      <c r="AY2070" s="12" t="e">
        <f t="shared" si="460"/>
        <v>#REF!</v>
      </c>
      <c r="AZ2070" s="12">
        <f t="shared" si="454"/>
        <v>-1193335661.85</v>
      </c>
      <c r="BA2070" s="12">
        <f t="shared" si="455"/>
        <v>113518058.76</v>
      </c>
      <c r="BB2070" s="12" t="e">
        <f t="shared" si="461"/>
        <v>#REF!</v>
      </c>
    </row>
    <row r="2071" spans="1:54">
      <c r="A2071" s="5" t="s">
        <v>4191</v>
      </c>
      <c r="B2071" s="5" t="s">
        <v>4192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462"/>
        <v>1168341695.67</v>
      </c>
      <c r="AF2071" s="9">
        <f t="shared" si="463"/>
        <v>1149692180.64</v>
      </c>
      <c r="AG2071" s="9">
        <f t="shared" si="464"/>
        <v>-5548038.30999979</v>
      </c>
      <c r="AH2071" s="9">
        <f t="shared" si="465"/>
        <v>37719212.7800002</v>
      </c>
      <c r="AI2071" s="9">
        <f t="shared" si="466"/>
        <v>38307964.2600002</v>
      </c>
      <c r="AJ2071" s="12" t="e">
        <f>#REF!-A2071</f>
        <v>#REF!</v>
      </c>
      <c r="AK2071" s="16"/>
      <c r="AL2071" s="9">
        <f t="shared" si="456"/>
        <v>175509890.29</v>
      </c>
      <c r="AM2071" s="16"/>
      <c r="AN2071" s="16"/>
      <c r="AO2071" s="16"/>
      <c r="AP2071" s="16"/>
      <c r="AQ2071" s="12" t="e">
        <f>#REF!+#REF!+#REF!</f>
        <v>#REF!</v>
      </c>
      <c r="AR2071" s="12">
        <f t="shared" si="453"/>
        <v>-14147075.17</v>
      </c>
      <c r="AS2071" s="12" t="e">
        <f>#REF!-AU2071+#REF!+#REF!</f>
        <v>#REF!</v>
      </c>
      <c r="AT2071" s="12" t="e">
        <f>AS2071-VLOOKUP(A2071,[1]选股结果!$A$2:$BJ$3005,48,FALSE)*0.08</f>
        <v>#REF!</v>
      </c>
      <c r="AU2071" s="12">
        <f t="shared" si="457"/>
        <v>-588751.479999997</v>
      </c>
      <c r="AV2071" s="12" t="e">
        <f>#REF!+S2071+H2071</f>
        <v>#REF!</v>
      </c>
      <c r="AW2071" s="12" t="e">
        <f t="shared" si="458"/>
        <v>#REF!</v>
      </c>
      <c r="AX2071" s="12" t="e">
        <f t="shared" si="459"/>
        <v>#REF!</v>
      </c>
      <c r="AY2071" s="12" t="e">
        <f t="shared" si="460"/>
        <v>#REF!</v>
      </c>
      <c r="AZ2071" s="12">
        <f t="shared" si="454"/>
        <v>-1110413680.03</v>
      </c>
      <c r="BA2071" s="12">
        <f t="shared" si="455"/>
        <v>-5548038.30999979</v>
      </c>
      <c r="BB2071" s="12" t="e">
        <f t="shared" si="461"/>
        <v>#REF!</v>
      </c>
    </row>
    <row r="2072" spans="1:54">
      <c r="A2072" s="5" t="s">
        <v>4193</v>
      </c>
      <c r="B2072" s="5" t="s">
        <v>4194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462"/>
        <v>1165774661.42</v>
      </c>
      <c r="AF2072" s="9">
        <f t="shared" si="463"/>
        <v>1040911341.83</v>
      </c>
      <c r="AG2072" s="9">
        <f t="shared" si="464"/>
        <v>131222093.91</v>
      </c>
      <c r="AH2072" s="9">
        <f t="shared" si="465"/>
        <v>131748075.12</v>
      </c>
      <c r="AI2072" s="9">
        <f t="shared" si="466"/>
        <v>100641096.49</v>
      </c>
      <c r="AJ2072" s="12" t="e">
        <f>#REF!-A2072</f>
        <v>#REF!</v>
      </c>
      <c r="AK2072" s="16"/>
      <c r="AL2072" s="9">
        <f t="shared" si="456"/>
        <v>288708258.39</v>
      </c>
      <c r="AM2072" s="16"/>
      <c r="AN2072" s="16"/>
      <c r="AO2072" s="16"/>
      <c r="AP2072" s="16"/>
      <c r="AQ2072" s="12" t="e">
        <f>#REF!+#REF!+#REF!</f>
        <v>#REF!</v>
      </c>
      <c r="AR2072" s="12">
        <f t="shared" si="453"/>
        <v>-2269633.1</v>
      </c>
      <c r="AS2072" s="12" t="e">
        <f>#REF!-AU2072+#REF!+#REF!</f>
        <v>#REF!</v>
      </c>
      <c r="AT2072" s="12" t="e">
        <f>AS2072-VLOOKUP(A2072,[1]选股结果!$A$2:$BJ$3005,48,FALSE)*0.08</f>
        <v>#REF!</v>
      </c>
      <c r="AU2072" s="12">
        <f t="shared" si="457"/>
        <v>31106978.63</v>
      </c>
      <c r="AV2072" s="12" t="e">
        <f>#REF!+S2072+H2072</f>
        <v>#REF!</v>
      </c>
      <c r="AW2072" s="12" t="e">
        <f t="shared" si="458"/>
        <v>#REF!</v>
      </c>
      <c r="AX2072" s="12" t="e">
        <f t="shared" si="459"/>
        <v>#REF!</v>
      </c>
      <c r="AY2072" s="12" t="e">
        <f t="shared" si="460"/>
        <v>#REF!</v>
      </c>
      <c r="AZ2072" s="12">
        <f t="shared" si="454"/>
        <v>-1252130878.89</v>
      </c>
      <c r="BA2072" s="12">
        <f t="shared" si="455"/>
        <v>131222093.91</v>
      </c>
      <c r="BB2072" s="12" t="e">
        <f t="shared" si="461"/>
        <v>#REF!</v>
      </c>
    </row>
    <row r="2073" spans="1:54">
      <c r="A2073" s="5" t="s">
        <v>4195</v>
      </c>
      <c r="B2073" s="5" t="s">
        <v>4196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462"/>
        <v>1165645977.61</v>
      </c>
      <c r="AF2073" s="9">
        <f t="shared" si="463"/>
        <v>1145827464.67</v>
      </c>
      <c r="AG2073" s="9">
        <f t="shared" si="464"/>
        <v>30880585.4099998</v>
      </c>
      <c r="AH2073" s="9">
        <f t="shared" si="465"/>
        <v>30507466.2799998</v>
      </c>
      <c r="AI2073" s="9">
        <f t="shared" si="466"/>
        <v>30520401.1499998</v>
      </c>
      <c r="AJ2073" s="12" t="e">
        <f>#REF!-A2073</f>
        <v>#REF!</v>
      </c>
      <c r="AK2073" s="16"/>
      <c r="AL2073" s="9">
        <f t="shared" si="456"/>
        <v>69624301.65</v>
      </c>
      <c r="AM2073" s="16"/>
      <c r="AN2073" s="16"/>
      <c r="AO2073" s="16"/>
      <c r="AP2073" s="16"/>
      <c r="AQ2073" s="12" t="e">
        <f>#REF!+#REF!+#REF!</f>
        <v>#REF!</v>
      </c>
      <c r="AR2073" s="12">
        <f t="shared" si="453"/>
        <v>-258729.44</v>
      </c>
      <c r="AS2073" s="12" t="e">
        <f>#REF!-AU2073+#REF!+#REF!</f>
        <v>#REF!</v>
      </c>
      <c r="AT2073" s="12" t="e">
        <f>AS2073-VLOOKUP(A2073,[1]选股结果!$A$2:$BJ$3005,48,FALSE)*0.08</f>
        <v>#REF!</v>
      </c>
      <c r="AU2073" s="12">
        <f t="shared" si="457"/>
        <v>-12934.870000001</v>
      </c>
      <c r="AV2073" s="12" t="e">
        <f>#REF!+S2073+H2073</f>
        <v>#REF!</v>
      </c>
      <c r="AW2073" s="12" t="e">
        <f t="shared" si="458"/>
        <v>#REF!</v>
      </c>
      <c r="AX2073" s="12" t="e">
        <f t="shared" si="459"/>
        <v>#REF!</v>
      </c>
      <c r="AY2073" s="12" t="e">
        <f t="shared" si="460"/>
        <v>#REF!</v>
      </c>
      <c r="AZ2073" s="12">
        <f t="shared" si="454"/>
        <v>-1169018722.83</v>
      </c>
      <c r="BA2073" s="12">
        <f t="shared" si="455"/>
        <v>30880585.4099998</v>
      </c>
      <c r="BB2073" s="12" t="e">
        <f t="shared" si="461"/>
        <v>#REF!</v>
      </c>
    </row>
    <row r="2074" spans="1:54">
      <c r="A2074" s="5" t="s">
        <v>4197</v>
      </c>
      <c r="B2074" s="5" t="s">
        <v>4198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462"/>
        <v>1160283848.37</v>
      </c>
      <c r="AF2074" s="9">
        <f t="shared" si="463"/>
        <v>1005766722.54</v>
      </c>
      <c r="AG2074" s="9">
        <f t="shared" si="464"/>
        <v>-16711007.6400001</v>
      </c>
      <c r="AH2074" s="9">
        <f t="shared" si="465"/>
        <v>-16430600.7600001</v>
      </c>
      <c r="AI2074" s="9">
        <f t="shared" si="466"/>
        <v>-34646395.1500001</v>
      </c>
      <c r="AJ2074" s="12" t="e">
        <f>#REF!-A2074</f>
        <v>#REF!</v>
      </c>
      <c r="AK2074" s="16"/>
      <c r="AL2074" s="9">
        <f t="shared" si="456"/>
        <v>214544213.7</v>
      </c>
      <c r="AM2074" s="16"/>
      <c r="AN2074" s="16"/>
      <c r="AO2074" s="16"/>
      <c r="AP2074" s="16"/>
      <c r="AQ2074" s="12" t="e">
        <f>#REF!+#REF!+#REF!</f>
        <v>#REF!</v>
      </c>
      <c r="AR2074" s="12">
        <f t="shared" si="453"/>
        <v>-454674.73</v>
      </c>
      <c r="AS2074" s="12" t="e">
        <f>#REF!-AU2074+#REF!+#REF!</f>
        <v>#REF!</v>
      </c>
      <c r="AT2074" s="12" t="e">
        <f>AS2074-VLOOKUP(A2074,[1]选股结果!$A$2:$BJ$3005,48,FALSE)*0.08</f>
        <v>#REF!</v>
      </c>
      <c r="AU2074" s="12">
        <f t="shared" si="457"/>
        <v>18215794.39</v>
      </c>
      <c r="AV2074" s="12" t="e">
        <f>#REF!+S2074+H2074</f>
        <v>#REF!</v>
      </c>
      <c r="AW2074" s="12" t="e">
        <f t="shared" si="458"/>
        <v>#REF!</v>
      </c>
      <c r="AX2074" s="12" t="e">
        <f t="shared" si="459"/>
        <v>#REF!</v>
      </c>
      <c r="AY2074" s="12" t="e">
        <f t="shared" si="460"/>
        <v>#REF!</v>
      </c>
      <c r="AZ2074" s="12">
        <f t="shared" si="454"/>
        <v>-1173790727.27</v>
      </c>
      <c r="BA2074" s="12">
        <f t="shared" si="455"/>
        <v>-16711007.6400001</v>
      </c>
      <c r="BB2074" s="12" t="e">
        <f t="shared" si="461"/>
        <v>#REF!</v>
      </c>
    </row>
    <row r="2075" spans="1:54">
      <c r="A2075" s="5" t="s">
        <v>4199</v>
      </c>
      <c r="B2075" s="5" t="s">
        <v>4200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462"/>
        <v>1159795458.65</v>
      </c>
      <c r="AF2075" s="9">
        <f t="shared" si="463"/>
        <v>1000760328.15</v>
      </c>
      <c r="AG2075" s="9">
        <f t="shared" si="464"/>
        <v>241282251.93</v>
      </c>
      <c r="AH2075" s="9">
        <f t="shared" si="465"/>
        <v>243177958.07</v>
      </c>
      <c r="AI2075" s="9">
        <f t="shared" si="466"/>
        <v>178083154.89</v>
      </c>
      <c r="AJ2075" s="12" t="e">
        <f>#REF!-A2075</f>
        <v>#REF!</v>
      </c>
      <c r="AK2075" s="16"/>
      <c r="AL2075" s="9">
        <f t="shared" si="456"/>
        <v>545384239.16</v>
      </c>
      <c r="AM2075" s="16"/>
      <c r="AN2075" s="16"/>
      <c r="AO2075" s="16"/>
      <c r="AP2075" s="16"/>
      <c r="AQ2075" s="12" t="e">
        <f>#REF!+#REF!+#REF!</f>
        <v>#REF!</v>
      </c>
      <c r="AR2075" s="12">
        <f t="shared" si="453"/>
        <v>-3374884.24</v>
      </c>
      <c r="AS2075" s="12" t="e">
        <f>#REF!-AU2075+#REF!+#REF!</f>
        <v>#REF!</v>
      </c>
      <c r="AT2075" s="12" t="e">
        <f>AS2075-VLOOKUP(A2075,[1]选股结果!$A$2:$BJ$3005,48,FALSE)*0.08</f>
        <v>#REF!</v>
      </c>
      <c r="AU2075" s="12">
        <f t="shared" si="457"/>
        <v>65094803.18</v>
      </c>
      <c r="AV2075" s="12" t="e">
        <f>#REF!+S2075+H2075</f>
        <v>#REF!</v>
      </c>
      <c r="AW2075" s="12" t="e">
        <f t="shared" si="458"/>
        <v>#REF!</v>
      </c>
      <c r="AX2075" s="12" t="e">
        <f t="shared" si="459"/>
        <v>#REF!</v>
      </c>
      <c r="AY2075" s="12" t="e">
        <f t="shared" si="460"/>
        <v>#REF!</v>
      </c>
      <c r="AZ2075" s="12">
        <f t="shared" si="454"/>
        <v>-1211689547.57</v>
      </c>
      <c r="BA2075" s="12">
        <f t="shared" si="455"/>
        <v>241282251.93</v>
      </c>
      <c r="BB2075" s="12" t="e">
        <f t="shared" si="461"/>
        <v>#REF!</v>
      </c>
    </row>
    <row r="2076" spans="1:54">
      <c r="A2076" s="5" t="s">
        <v>4201</v>
      </c>
      <c r="B2076" s="5" t="s">
        <v>4202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462"/>
        <v>1157419075.65</v>
      </c>
      <c r="AF2076" s="9">
        <f t="shared" si="463"/>
        <v>1055744757.9</v>
      </c>
      <c r="AG2076" s="9">
        <f t="shared" si="464"/>
        <v>102531660.17</v>
      </c>
      <c r="AH2076" s="9">
        <f t="shared" si="465"/>
        <v>102282368.54</v>
      </c>
      <c r="AI2076" s="9">
        <f t="shared" si="466"/>
        <v>85726400.03</v>
      </c>
      <c r="AJ2076" s="12" t="e">
        <f>#REF!-A2076</f>
        <v>#REF!</v>
      </c>
      <c r="AK2076" s="16"/>
      <c r="AL2076" s="9">
        <f t="shared" si="456"/>
        <v>94610636.43</v>
      </c>
      <c r="AM2076" s="16"/>
      <c r="AN2076" s="16"/>
      <c r="AO2076" s="16"/>
      <c r="AP2076" s="16"/>
      <c r="AQ2076" s="12" t="e">
        <f>#REF!+#REF!+#REF!</f>
        <v>#REF!</v>
      </c>
      <c r="AR2076" s="12">
        <f t="shared" si="453"/>
        <v>-255968.25</v>
      </c>
      <c r="AS2076" s="12" t="e">
        <f>#REF!-AU2076+#REF!+#REF!</f>
        <v>#REF!</v>
      </c>
      <c r="AT2076" s="12" t="e">
        <f>AS2076-VLOOKUP(A2076,[1]选股结果!$A$2:$BJ$3005,48,FALSE)*0.08</f>
        <v>#REF!</v>
      </c>
      <c r="AU2076" s="12">
        <f t="shared" si="457"/>
        <v>16555968.51</v>
      </c>
      <c r="AV2076" s="12" t="e">
        <f>#REF!+S2076+H2076</f>
        <v>#REF!</v>
      </c>
      <c r="AW2076" s="12" t="e">
        <f t="shared" si="458"/>
        <v>#REF!</v>
      </c>
      <c r="AX2076" s="12" t="e">
        <f t="shared" si="459"/>
        <v>#REF!</v>
      </c>
      <c r="AY2076" s="12" t="e">
        <f t="shared" si="460"/>
        <v>#REF!</v>
      </c>
      <c r="AZ2076" s="12">
        <f t="shared" si="454"/>
        <v>-1171040642.21</v>
      </c>
      <c r="BA2076" s="12">
        <f t="shared" si="455"/>
        <v>102531660.17</v>
      </c>
      <c r="BB2076" s="12" t="e">
        <f t="shared" si="461"/>
        <v>#REF!</v>
      </c>
    </row>
    <row r="2077" spans="1:54">
      <c r="A2077" s="5" t="s">
        <v>4203</v>
      </c>
      <c r="B2077" s="5" t="s">
        <v>4204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462"/>
        <v>1157082477.97</v>
      </c>
      <c r="AF2077" s="9">
        <f t="shared" si="463"/>
        <v>1184045399.18</v>
      </c>
      <c r="AG2077" s="9">
        <f t="shared" si="464"/>
        <v>-27150354.25</v>
      </c>
      <c r="AH2077" s="9">
        <f t="shared" si="465"/>
        <v>-25171559.07</v>
      </c>
      <c r="AI2077" s="9">
        <f t="shared" si="466"/>
        <v>-30052387.46</v>
      </c>
      <c r="AJ2077" s="12" t="e">
        <f>#REF!-A2077</f>
        <v>#REF!</v>
      </c>
      <c r="AK2077" s="16"/>
      <c r="AL2077" s="9">
        <f t="shared" si="456"/>
        <v>248720735.18</v>
      </c>
      <c r="AM2077" s="16"/>
      <c r="AN2077" s="16"/>
      <c r="AO2077" s="16"/>
      <c r="AP2077" s="16"/>
      <c r="AQ2077" s="12" t="e">
        <f>#REF!+#REF!+#REF!</f>
        <v>#REF!</v>
      </c>
      <c r="AR2077" s="12">
        <f t="shared" si="453"/>
        <v>-5537392.74</v>
      </c>
      <c r="AS2077" s="12" t="e">
        <f>#REF!-AU2077+#REF!+#REF!</f>
        <v>#REF!</v>
      </c>
      <c r="AT2077" s="12" t="e">
        <f>AS2077-VLOOKUP(A2077,[1]选股结果!$A$2:$BJ$3005,48,FALSE)*0.08</f>
        <v>#REF!</v>
      </c>
      <c r="AU2077" s="12">
        <f t="shared" si="457"/>
        <v>4880828.39</v>
      </c>
      <c r="AV2077" s="12" t="e">
        <f>#REF!+S2077+H2077</f>
        <v>#REF!</v>
      </c>
      <c r="AW2077" s="12" t="e">
        <f t="shared" si="458"/>
        <v>#REF!</v>
      </c>
      <c r="AX2077" s="12" t="e">
        <f t="shared" si="459"/>
        <v>#REF!</v>
      </c>
      <c r="AY2077" s="12" t="e">
        <f t="shared" si="460"/>
        <v>#REF!</v>
      </c>
      <c r="AZ2077" s="12">
        <f t="shared" si="454"/>
        <v>-1178836266.14</v>
      </c>
      <c r="BA2077" s="12">
        <f t="shared" si="455"/>
        <v>-27150354.25</v>
      </c>
      <c r="BB2077" s="12" t="e">
        <f t="shared" si="461"/>
        <v>#REF!</v>
      </c>
    </row>
    <row r="2078" spans="1:54">
      <c r="A2078" s="5" t="s">
        <v>4205</v>
      </c>
      <c r="B2078" s="5" t="s">
        <v>4206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462"/>
        <v>1156169660.04</v>
      </c>
      <c r="AF2078" s="9">
        <f t="shared" si="463"/>
        <v>980843351.06</v>
      </c>
      <c r="AG2078" s="9">
        <f t="shared" si="464"/>
        <v>178447651.24</v>
      </c>
      <c r="AH2078" s="9">
        <f t="shared" si="465"/>
        <v>178191891.56</v>
      </c>
      <c r="AI2078" s="9">
        <f t="shared" si="466"/>
        <v>167233019.34</v>
      </c>
      <c r="AJ2078" s="12" t="e">
        <f>#REF!-A2078</f>
        <v>#REF!</v>
      </c>
      <c r="AK2078" s="16"/>
      <c r="AL2078" s="9">
        <f t="shared" si="456"/>
        <v>114542639.22</v>
      </c>
      <c r="AM2078" s="16"/>
      <c r="AN2078" s="16"/>
      <c r="AO2078" s="16"/>
      <c r="AP2078" s="16"/>
      <c r="AQ2078" s="12" t="e">
        <f>#REF!+#REF!+#REF!</f>
        <v>#REF!</v>
      </c>
      <c r="AR2078" s="12">
        <f t="shared" si="453"/>
        <v>-522297.34</v>
      </c>
      <c r="AS2078" s="12" t="e">
        <f>#REF!-AU2078+#REF!+#REF!</f>
        <v>#REF!</v>
      </c>
      <c r="AT2078" s="12" t="e">
        <f>AS2078-VLOOKUP(A2078,[1]选股结果!$A$2:$BJ$3005,48,FALSE)*0.08</f>
        <v>#REF!</v>
      </c>
      <c r="AU2078" s="12">
        <f t="shared" si="457"/>
        <v>10958872.22</v>
      </c>
      <c r="AV2078" s="12" t="e">
        <f>#REF!+S2078+H2078</f>
        <v>#REF!</v>
      </c>
      <c r="AW2078" s="12" t="e">
        <f t="shared" si="458"/>
        <v>#REF!</v>
      </c>
      <c r="AX2078" s="12" t="e">
        <f t="shared" si="459"/>
        <v>#REF!</v>
      </c>
      <c r="AY2078" s="12" t="e">
        <f t="shared" si="460"/>
        <v>#REF!</v>
      </c>
      <c r="AZ2078" s="12">
        <f t="shared" si="454"/>
        <v>-1164389566.89</v>
      </c>
      <c r="BA2078" s="12">
        <f t="shared" si="455"/>
        <v>178447651.24</v>
      </c>
      <c r="BB2078" s="12" t="e">
        <f t="shared" si="461"/>
        <v>#REF!</v>
      </c>
    </row>
    <row r="2079" spans="1:54">
      <c r="A2079" s="5" t="s">
        <v>4207</v>
      </c>
      <c r="B2079" s="5" t="s">
        <v>4208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462"/>
        <v>1153862791.12</v>
      </c>
      <c r="AF2079" s="9">
        <f t="shared" si="463"/>
        <v>1112851620.46</v>
      </c>
      <c r="AG2079" s="9">
        <f t="shared" si="464"/>
        <v>42156171.5999999</v>
      </c>
      <c r="AH2079" s="9">
        <f t="shared" si="465"/>
        <v>37827739.2799999</v>
      </c>
      <c r="AI2079" s="9">
        <f t="shared" si="466"/>
        <v>30337111.3299999</v>
      </c>
      <c r="AJ2079" s="12" t="e">
        <f>#REF!-A2079</f>
        <v>#REF!</v>
      </c>
      <c r="AK2079" s="16"/>
      <c r="AL2079" s="9">
        <f t="shared" si="456"/>
        <v>80368823.64</v>
      </c>
      <c r="AM2079" s="16"/>
      <c r="AN2079" s="16"/>
      <c r="AO2079" s="16"/>
      <c r="AP2079" s="16"/>
      <c r="AQ2079" s="12" t="e">
        <f>#REF!+#REF!+#REF!</f>
        <v>#REF!</v>
      </c>
      <c r="AR2079" s="12">
        <f t="shared" si="453"/>
        <v>-6401570.83</v>
      </c>
      <c r="AS2079" s="12" t="e">
        <f>#REF!-AU2079+#REF!+#REF!</f>
        <v>#REF!</v>
      </c>
      <c r="AT2079" s="12" t="e">
        <f>AS2079-VLOOKUP(A2079,[1]选股结果!$A$2:$BJ$3005,48,FALSE)*0.08</f>
        <v>#REF!</v>
      </c>
      <c r="AU2079" s="12">
        <f t="shared" si="457"/>
        <v>7490627.95</v>
      </c>
      <c r="AV2079" s="12" t="e">
        <f>#REF!+S2079+H2079</f>
        <v>#REF!</v>
      </c>
      <c r="AW2079" s="12" t="e">
        <f t="shared" si="458"/>
        <v>#REF!</v>
      </c>
      <c r="AX2079" s="12" t="e">
        <f t="shared" si="459"/>
        <v>#REF!</v>
      </c>
      <c r="AY2079" s="12" t="e">
        <f t="shared" si="460"/>
        <v>#REF!</v>
      </c>
      <c r="AZ2079" s="12">
        <f t="shared" si="454"/>
        <v>-1170809770.25</v>
      </c>
      <c r="BA2079" s="12">
        <f t="shared" si="455"/>
        <v>42156171.5999999</v>
      </c>
      <c r="BB2079" s="12" t="e">
        <f t="shared" si="461"/>
        <v>#REF!</v>
      </c>
    </row>
    <row r="2080" spans="1:54">
      <c r="A2080" s="5" t="s">
        <v>4209</v>
      </c>
      <c r="B2080" s="5" t="s">
        <v>4210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462"/>
        <v>1153567397.42</v>
      </c>
      <c r="AF2080" s="9">
        <f t="shared" si="463"/>
        <v>1481417753.46</v>
      </c>
      <c r="AG2080" s="9">
        <f t="shared" si="464"/>
        <v>-270687981.92</v>
      </c>
      <c r="AH2080" s="9">
        <f t="shared" si="465"/>
        <v>-264643793.77</v>
      </c>
      <c r="AI2080" s="9">
        <f t="shared" si="466"/>
        <v>-264652757.8</v>
      </c>
      <c r="AJ2080" s="12" t="e">
        <f>#REF!-A2080</f>
        <v>#REF!</v>
      </c>
      <c r="AK2080" s="16"/>
      <c r="AL2080" s="9">
        <f t="shared" si="456"/>
        <v>275571987.5</v>
      </c>
      <c r="AM2080" s="16"/>
      <c r="AN2080" s="16"/>
      <c r="AO2080" s="16"/>
      <c r="AP2080" s="16"/>
      <c r="AQ2080" s="12" t="e">
        <f>#REF!+#REF!+#REF!</f>
        <v>#REF!</v>
      </c>
      <c r="AR2080" s="12">
        <f t="shared" si="453"/>
        <v>-10107310.85</v>
      </c>
      <c r="AS2080" s="12" t="e">
        <f>#REF!-AU2080+#REF!+#REF!</f>
        <v>#REF!</v>
      </c>
      <c r="AT2080" s="12" t="e">
        <f>AS2080-VLOOKUP(A2080,[1]选股结果!$A$2:$BJ$3005,48,FALSE)*0.08</f>
        <v>#REF!</v>
      </c>
      <c r="AU2080" s="12">
        <f t="shared" si="457"/>
        <v>8964.03000000119</v>
      </c>
      <c r="AV2080" s="12" t="e">
        <f>#REF!+S2080+H2080</f>
        <v>#REF!</v>
      </c>
      <c r="AW2080" s="12" t="e">
        <f t="shared" si="458"/>
        <v>#REF!</v>
      </c>
      <c r="AX2080" s="12" t="e">
        <f t="shared" si="459"/>
        <v>#REF!</v>
      </c>
      <c r="AY2080" s="12" t="e">
        <f t="shared" si="460"/>
        <v>#REF!</v>
      </c>
      <c r="AZ2080" s="12">
        <f t="shared" si="454"/>
        <v>-1237535926.25</v>
      </c>
      <c r="BA2080" s="12">
        <f t="shared" si="455"/>
        <v>-270687981.92</v>
      </c>
      <c r="BB2080" s="12" t="e">
        <f t="shared" si="461"/>
        <v>#REF!</v>
      </c>
    </row>
    <row r="2081" spans="1:54">
      <c r="A2081" s="5" t="s">
        <v>4211</v>
      </c>
      <c r="B2081" s="5" t="s">
        <v>4212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462"/>
        <v>1152862015.61</v>
      </c>
      <c r="AF2081" s="9">
        <f t="shared" si="463"/>
        <v>1066047957.86</v>
      </c>
      <c r="AG2081" s="9">
        <f t="shared" si="464"/>
        <v>82829471.4699999</v>
      </c>
      <c r="AH2081" s="9">
        <f t="shared" si="465"/>
        <v>81490307.0599999</v>
      </c>
      <c r="AI2081" s="9">
        <f t="shared" si="466"/>
        <v>74036226.9099999</v>
      </c>
      <c r="AJ2081" s="12" t="e">
        <f>#REF!-A2081</f>
        <v>#REF!</v>
      </c>
      <c r="AK2081" s="16"/>
      <c r="AL2081" s="9">
        <f t="shared" si="456"/>
        <v>20932112.51</v>
      </c>
      <c r="AM2081" s="16"/>
      <c r="AN2081" s="16"/>
      <c r="AO2081" s="16"/>
      <c r="AP2081" s="16"/>
      <c r="AQ2081" s="12" t="e">
        <f>#REF!+#REF!+#REF!</f>
        <v>#REF!</v>
      </c>
      <c r="AR2081" s="12">
        <f t="shared" si="453"/>
        <v>0</v>
      </c>
      <c r="AS2081" s="12" t="e">
        <f>#REF!-AU2081+#REF!+#REF!</f>
        <v>#REF!</v>
      </c>
      <c r="AT2081" s="12" t="e">
        <f>AS2081-VLOOKUP(A2081,[1]选股结果!$A$2:$BJ$3005,48,FALSE)*0.08</f>
        <v>#REF!</v>
      </c>
      <c r="AU2081" s="12">
        <f t="shared" si="457"/>
        <v>7454080.14999999</v>
      </c>
      <c r="AV2081" s="12" t="e">
        <f>#REF!+S2081+H2081</f>
        <v>#REF!</v>
      </c>
      <c r="AW2081" s="12" t="e">
        <f t="shared" si="458"/>
        <v>#REF!</v>
      </c>
      <c r="AX2081" s="12" t="e">
        <f t="shared" si="459"/>
        <v>#REF!</v>
      </c>
      <c r="AY2081" s="12" t="e">
        <f t="shared" si="460"/>
        <v>#REF!</v>
      </c>
      <c r="AZ2081" s="12">
        <f t="shared" si="454"/>
        <v>-1159921037.58</v>
      </c>
      <c r="BA2081" s="12">
        <f t="shared" si="455"/>
        <v>82829471.4699999</v>
      </c>
      <c r="BB2081" s="12" t="e">
        <f t="shared" si="461"/>
        <v>#REF!</v>
      </c>
    </row>
    <row r="2082" spans="1:54">
      <c r="A2082" s="5" t="s">
        <v>4213</v>
      </c>
      <c r="B2082" s="5" t="s">
        <v>4214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462"/>
        <v>1151940241.14</v>
      </c>
      <c r="AF2082" s="9">
        <f t="shared" si="463"/>
        <v>1040225339.15</v>
      </c>
      <c r="AG2082" s="9">
        <f t="shared" si="464"/>
        <v>116202666.4</v>
      </c>
      <c r="AH2082" s="9">
        <f t="shared" si="465"/>
        <v>115997617.17</v>
      </c>
      <c r="AI2082" s="9">
        <f t="shared" si="466"/>
        <v>107121578.48</v>
      </c>
      <c r="AJ2082" s="12" t="e">
        <f>#REF!-A2082</f>
        <v>#REF!</v>
      </c>
      <c r="AK2082" s="16"/>
      <c r="AL2082" s="9">
        <f t="shared" si="456"/>
        <v>203421179.07</v>
      </c>
      <c r="AM2082" s="16"/>
      <c r="AN2082" s="16"/>
      <c r="AO2082" s="16"/>
      <c r="AP2082" s="16"/>
      <c r="AQ2082" s="12" t="e">
        <f>#REF!+#REF!+#REF!</f>
        <v>#REF!</v>
      </c>
      <c r="AR2082" s="12">
        <f t="shared" si="453"/>
        <v>-125270.42</v>
      </c>
      <c r="AS2082" s="12" t="e">
        <f>#REF!-AU2082+#REF!+#REF!</f>
        <v>#REF!</v>
      </c>
      <c r="AT2082" s="12" t="e">
        <f>AS2082-VLOOKUP(A2082,[1]选股结果!$A$2:$BJ$3005,48,FALSE)*0.08</f>
        <v>#REF!</v>
      </c>
      <c r="AU2082" s="12">
        <f t="shared" si="457"/>
        <v>8876038.69</v>
      </c>
      <c r="AV2082" s="12" t="e">
        <f>#REF!+S2082+H2082</f>
        <v>#REF!</v>
      </c>
      <c r="AW2082" s="12" t="e">
        <f t="shared" si="458"/>
        <v>#REF!</v>
      </c>
      <c r="AX2082" s="12" t="e">
        <f t="shared" si="459"/>
        <v>#REF!</v>
      </c>
      <c r="AY2082" s="12" t="e">
        <f t="shared" si="460"/>
        <v>#REF!</v>
      </c>
      <c r="AZ2082" s="12">
        <f t="shared" si="454"/>
        <v>-1149822197.37</v>
      </c>
      <c r="BA2082" s="12">
        <f t="shared" si="455"/>
        <v>116202666.4</v>
      </c>
      <c r="BB2082" s="12" t="e">
        <f t="shared" si="461"/>
        <v>#REF!</v>
      </c>
    </row>
    <row r="2083" spans="1:54">
      <c r="A2083" s="5" t="s">
        <v>4215</v>
      </c>
      <c r="B2083" s="5" t="s">
        <v>4216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462"/>
        <v>1151129354.38</v>
      </c>
      <c r="AF2083" s="9">
        <f t="shared" si="463"/>
        <v>1053247079.9</v>
      </c>
      <c r="AG2083" s="9">
        <f t="shared" si="464"/>
        <v>87810439</v>
      </c>
      <c r="AH2083" s="9">
        <f t="shared" si="465"/>
        <v>108558662.08</v>
      </c>
      <c r="AI2083" s="9">
        <f t="shared" si="466"/>
        <v>89917524.96</v>
      </c>
      <c r="AJ2083" s="12" t="e">
        <f>#REF!-A2083</f>
        <v>#REF!</v>
      </c>
      <c r="AK2083" s="16"/>
      <c r="AL2083" s="9">
        <f t="shared" si="456"/>
        <v>176773028.12</v>
      </c>
      <c r="AM2083" s="16"/>
      <c r="AN2083" s="16"/>
      <c r="AO2083" s="16"/>
      <c r="AP2083" s="16"/>
      <c r="AQ2083" s="12" t="e">
        <f>#REF!+#REF!+#REF!</f>
        <v>#REF!</v>
      </c>
      <c r="AR2083" s="12">
        <f t="shared" si="453"/>
        <v>-24163556.55</v>
      </c>
      <c r="AS2083" s="12" t="e">
        <f>#REF!-AU2083+#REF!+#REF!</f>
        <v>#REF!</v>
      </c>
      <c r="AT2083" s="12" t="e">
        <f>AS2083-VLOOKUP(A2083,[1]选股结果!$A$2:$BJ$3005,48,FALSE)*0.08</f>
        <v>#REF!</v>
      </c>
      <c r="AU2083" s="12">
        <f t="shared" si="457"/>
        <v>18641137.12</v>
      </c>
      <c r="AV2083" s="12" t="e">
        <f>#REF!+S2083+H2083</f>
        <v>#REF!</v>
      </c>
      <c r="AW2083" s="12" t="e">
        <f t="shared" si="458"/>
        <v>#REF!</v>
      </c>
      <c r="AX2083" s="12" t="e">
        <f t="shared" si="459"/>
        <v>#REF!</v>
      </c>
      <c r="AY2083" s="12" t="e">
        <f t="shared" si="460"/>
        <v>#REF!</v>
      </c>
      <c r="AZ2083" s="12">
        <f t="shared" si="454"/>
        <v>-1198072915.26</v>
      </c>
      <c r="BA2083" s="12">
        <f t="shared" si="455"/>
        <v>87810439</v>
      </c>
      <c r="BB2083" s="12" t="e">
        <f t="shared" si="461"/>
        <v>#REF!</v>
      </c>
    </row>
    <row r="2084" spans="1:54">
      <c r="A2084" s="5" t="s">
        <v>4217</v>
      </c>
      <c r="B2084" s="5" t="s">
        <v>4218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462"/>
        <v>1150412384.19</v>
      </c>
      <c r="AF2084" s="9">
        <f t="shared" si="463"/>
        <v>1495462210.17</v>
      </c>
      <c r="AG2084" s="9">
        <f t="shared" si="464"/>
        <v>-308279884</v>
      </c>
      <c r="AH2084" s="9">
        <f t="shared" si="465"/>
        <v>-285639986.68</v>
      </c>
      <c r="AI2084" s="9">
        <f t="shared" si="466"/>
        <v>-274224271.18</v>
      </c>
      <c r="AJ2084" s="12" t="e">
        <f>#REF!-A2084</f>
        <v>#REF!</v>
      </c>
      <c r="AK2084" s="16"/>
      <c r="AL2084" s="9">
        <f t="shared" si="456"/>
        <v>389031247.3</v>
      </c>
      <c r="AM2084" s="16"/>
      <c r="AN2084" s="16"/>
      <c r="AO2084" s="16"/>
      <c r="AP2084" s="16"/>
      <c r="AQ2084" s="12" t="e">
        <f>#REF!+#REF!+#REF!</f>
        <v>#REF!</v>
      </c>
      <c r="AR2084" s="12">
        <f t="shared" si="453"/>
        <v>-23368001.7</v>
      </c>
      <c r="AS2084" s="12" t="e">
        <f>#REF!-AU2084+#REF!+#REF!</f>
        <v>#REF!</v>
      </c>
      <c r="AT2084" s="12" t="e">
        <f>AS2084-VLOOKUP(A2084,[1]选股结果!$A$2:$BJ$3005,48,FALSE)*0.08</f>
        <v>#REF!</v>
      </c>
      <c r="AU2084" s="12">
        <f t="shared" si="457"/>
        <v>-11415715.5</v>
      </c>
      <c r="AV2084" s="12" t="e">
        <f>#REF!+S2084+H2084</f>
        <v>#REF!</v>
      </c>
      <c r="AW2084" s="12" t="e">
        <f t="shared" si="458"/>
        <v>#REF!</v>
      </c>
      <c r="AX2084" s="12" t="e">
        <f t="shared" si="459"/>
        <v>#REF!</v>
      </c>
      <c r="AY2084" s="12" t="e">
        <f t="shared" si="460"/>
        <v>#REF!</v>
      </c>
      <c r="AZ2084" s="12">
        <f t="shared" si="454"/>
        <v>-1105131699.52</v>
      </c>
      <c r="BA2084" s="12">
        <f t="shared" si="455"/>
        <v>-308279884</v>
      </c>
      <c r="BB2084" s="12" t="e">
        <f t="shared" si="461"/>
        <v>#REF!</v>
      </c>
    </row>
    <row r="2085" spans="1:54">
      <c r="A2085" s="5" t="s">
        <v>4219</v>
      </c>
      <c r="B2085" s="5" t="s">
        <v>4220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462"/>
        <v>1149971760.41</v>
      </c>
      <c r="AF2085" s="9">
        <f t="shared" si="463"/>
        <v>1026027641.16</v>
      </c>
      <c r="AG2085" s="9">
        <f t="shared" si="464"/>
        <v>125685282</v>
      </c>
      <c r="AH2085" s="9">
        <f t="shared" si="465"/>
        <v>126583070.12</v>
      </c>
      <c r="AI2085" s="9">
        <f t="shared" si="466"/>
        <v>111488895.69</v>
      </c>
      <c r="AJ2085" s="12" t="e">
        <f>#REF!-A2085</f>
        <v>#REF!</v>
      </c>
      <c r="AK2085" s="16"/>
      <c r="AL2085" s="9">
        <f t="shared" si="456"/>
        <v>65599129.1</v>
      </c>
      <c r="AM2085" s="16"/>
      <c r="AN2085" s="16"/>
      <c r="AO2085" s="16"/>
      <c r="AP2085" s="16"/>
      <c r="AQ2085" s="12" t="e">
        <f>#REF!+#REF!+#REF!</f>
        <v>#REF!</v>
      </c>
      <c r="AR2085" s="12">
        <f t="shared" si="453"/>
        <v>-1018947.21</v>
      </c>
      <c r="AS2085" s="12" t="e">
        <f>#REF!-AU2085+#REF!+#REF!</f>
        <v>#REF!</v>
      </c>
      <c r="AT2085" s="12" t="e">
        <f>AS2085-VLOOKUP(A2085,[1]选股结果!$A$2:$BJ$3005,48,FALSE)*0.08</f>
        <v>#REF!</v>
      </c>
      <c r="AU2085" s="12">
        <f t="shared" si="457"/>
        <v>15094174.43</v>
      </c>
      <c r="AV2085" s="12" t="e">
        <f>#REF!+S2085+H2085</f>
        <v>#REF!</v>
      </c>
      <c r="AW2085" s="12" t="e">
        <f t="shared" si="458"/>
        <v>#REF!</v>
      </c>
      <c r="AX2085" s="12" t="e">
        <f t="shared" si="459"/>
        <v>#REF!</v>
      </c>
      <c r="AY2085" s="12" t="e">
        <f t="shared" si="460"/>
        <v>#REF!</v>
      </c>
      <c r="AZ2085" s="12">
        <f t="shared" si="454"/>
        <v>-1156650019.93</v>
      </c>
      <c r="BA2085" s="12">
        <f t="shared" si="455"/>
        <v>125685282</v>
      </c>
      <c r="BB2085" s="12" t="e">
        <f t="shared" si="461"/>
        <v>#REF!</v>
      </c>
    </row>
    <row r="2086" spans="1:54">
      <c r="A2086" s="5" t="s">
        <v>4221</v>
      </c>
      <c r="B2086" s="5" t="s">
        <v>4222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462"/>
        <v>1148037139.07</v>
      </c>
      <c r="AF2086" s="9">
        <f t="shared" si="463"/>
        <v>974580762.52</v>
      </c>
      <c r="AG2086" s="9">
        <f t="shared" si="464"/>
        <v>168087688.79</v>
      </c>
      <c r="AH2086" s="9">
        <f t="shared" si="465"/>
        <v>168037277.58</v>
      </c>
      <c r="AI2086" s="9">
        <f t="shared" si="466"/>
        <v>133225683.14</v>
      </c>
      <c r="AJ2086" s="12" t="e">
        <f>#REF!-A2086</f>
        <v>#REF!</v>
      </c>
      <c r="AK2086" s="16"/>
      <c r="AL2086" s="9">
        <f t="shared" si="456"/>
        <v>71785250.14</v>
      </c>
      <c r="AM2086" s="16"/>
      <c r="AN2086" s="16"/>
      <c r="AO2086" s="16"/>
      <c r="AP2086" s="16"/>
      <c r="AQ2086" s="12" t="e">
        <f>#REF!+#REF!+#REF!</f>
        <v>#REF!</v>
      </c>
      <c r="AR2086" s="12">
        <f t="shared" si="453"/>
        <v>-260497.8</v>
      </c>
      <c r="AS2086" s="12" t="e">
        <f>#REF!-AU2086+#REF!+#REF!</f>
        <v>#REF!</v>
      </c>
      <c r="AT2086" s="12" t="e">
        <f>AS2086-VLOOKUP(A2086,[1]选股结果!$A$2:$BJ$3005,48,FALSE)*0.08</f>
        <v>#REF!</v>
      </c>
      <c r="AU2086" s="12">
        <f t="shared" si="457"/>
        <v>34811594.44</v>
      </c>
      <c r="AV2086" s="12" t="e">
        <f>#REF!+S2086+H2086</f>
        <v>#REF!</v>
      </c>
      <c r="AW2086" s="12" t="e">
        <f t="shared" si="458"/>
        <v>#REF!</v>
      </c>
      <c r="AX2086" s="12" t="e">
        <f t="shared" si="459"/>
        <v>#REF!</v>
      </c>
      <c r="AY2086" s="12" t="e">
        <f t="shared" si="460"/>
        <v>#REF!</v>
      </c>
      <c r="AZ2086" s="12">
        <f t="shared" si="454"/>
        <v>-1191099852.68</v>
      </c>
      <c r="BA2086" s="12">
        <f t="shared" si="455"/>
        <v>168087688.79</v>
      </c>
      <c r="BB2086" s="12" t="e">
        <f t="shared" si="461"/>
        <v>#REF!</v>
      </c>
    </row>
    <row r="2087" spans="1:54">
      <c r="A2087" s="5" t="s">
        <v>4223</v>
      </c>
      <c r="B2087" s="5" t="s">
        <v>4224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462"/>
        <v>1147807939.27</v>
      </c>
      <c r="AF2087" s="9">
        <f t="shared" si="463"/>
        <v>1088882511.24</v>
      </c>
      <c r="AG2087" s="9">
        <f t="shared" si="464"/>
        <v>62884558.73</v>
      </c>
      <c r="AH2087" s="9">
        <f t="shared" si="465"/>
        <v>62511730.73</v>
      </c>
      <c r="AI2087" s="9">
        <f t="shared" si="466"/>
        <v>36470166.74</v>
      </c>
      <c r="AJ2087" s="12" t="e">
        <f>#REF!-A2087</f>
        <v>#REF!</v>
      </c>
      <c r="AK2087" s="16"/>
      <c r="AL2087" s="9">
        <f t="shared" si="456"/>
        <v>161105641.51</v>
      </c>
      <c r="AM2087" s="16"/>
      <c r="AN2087" s="16"/>
      <c r="AO2087" s="16"/>
      <c r="AP2087" s="16"/>
      <c r="AQ2087" s="12" t="e">
        <f>#REF!+#REF!+#REF!</f>
        <v>#REF!</v>
      </c>
      <c r="AR2087" s="12">
        <f t="shared" si="453"/>
        <v>-28280.27</v>
      </c>
      <c r="AS2087" s="12" t="e">
        <f>#REF!-AU2087+#REF!+#REF!</f>
        <v>#REF!</v>
      </c>
      <c r="AT2087" s="12" t="e">
        <f>AS2087-VLOOKUP(A2087,[1]选股结果!$A$2:$BJ$3005,48,FALSE)*0.08</f>
        <v>#REF!</v>
      </c>
      <c r="AU2087" s="12">
        <f t="shared" si="457"/>
        <v>26041563.99</v>
      </c>
      <c r="AV2087" s="12" t="e">
        <f>#REF!+S2087+H2087</f>
        <v>#REF!</v>
      </c>
      <c r="AW2087" s="12" t="e">
        <f t="shared" si="458"/>
        <v>#REF!</v>
      </c>
      <c r="AX2087" s="12" t="e">
        <f t="shared" si="459"/>
        <v>#REF!</v>
      </c>
      <c r="AY2087" s="12" t="e">
        <f t="shared" si="460"/>
        <v>#REF!</v>
      </c>
      <c r="AZ2087" s="12">
        <f t="shared" si="454"/>
        <v>-1244847890.98</v>
      </c>
      <c r="BA2087" s="12">
        <f t="shared" si="455"/>
        <v>62884558.73</v>
      </c>
      <c r="BB2087" s="12" t="e">
        <f t="shared" si="461"/>
        <v>#REF!</v>
      </c>
    </row>
    <row r="2088" spans="1:54">
      <c r="A2088" s="5" t="s">
        <v>4225</v>
      </c>
      <c r="B2088" s="5" t="s">
        <v>4226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462"/>
        <v>1146051291.69</v>
      </c>
      <c r="AF2088" s="9">
        <f t="shared" si="463"/>
        <v>1008149433</v>
      </c>
      <c r="AG2088" s="9">
        <f t="shared" si="464"/>
        <v>143909025.24</v>
      </c>
      <c r="AH2088" s="9">
        <f t="shared" si="465"/>
        <v>142199623.09</v>
      </c>
      <c r="AI2088" s="9">
        <f t="shared" si="466"/>
        <v>126147246.87</v>
      </c>
      <c r="AJ2088" s="12" t="e">
        <f>#REF!-A2088</f>
        <v>#REF!</v>
      </c>
      <c r="AK2088" s="16"/>
      <c r="AL2088" s="9">
        <f t="shared" si="456"/>
        <v>60550337.35</v>
      </c>
      <c r="AM2088" s="16"/>
      <c r="AN2088" s="16"/>
      <c r="AO2088" s="16"/>
      <c r="AP2088" s="16"/>
      <c r="AQ2088" s="12" t="e">
        <f>#REF!+#REF!+#REF!</f>
        <v>#REF!</v>
      </c>
      <c r="AR2088" s="12">
        <f t="shared" si="453"/>
        <v>-371240.66</v>
      </c>
      <c r="AS2088" s="12" t="e">
        <f>#REF!-AU2088+#REF!+#REF!</f>
        <v>#REF!</v>
      </c>
      <c r="AT2088" s="12" t="e">
        <f>AS2088-VLOOKUP(A2088,[1]选股结果!$A$2:$BJ$3005,48,FALSE)*0.08</f>
        <v>#REF!</v>
      </c>
      <c r="AU2088" s="12">
        <f t="shared" si="457"/>
        <v>16052376.22</v>
      </c>
      <c r="AV2088" s="12" t="e">
        <f>#REF!+S2088+H2088</f>
        <v>#REF!</v>
      </c>
      <c r="AW2088" s="12" t="e">
        <f t="shared" si="458"/>
        <v>#REF!</v>
      </c>
      <c r="AX2088" s="12" t="e">
        <f t="shared" si="459"/>
        <v>#REF!</v>
      </c>
      <c r="AY2088" s="12" t="e">
        <f t="shared" si="460"/>
        <v>#REF!</v>
      </c>
      <c r="AZ2088" s="12">
        <f t="shared" si="454"/>
        <v>-1149952520.26</v>
      </c>
      <c r="BA2088" s="12">
        <f t="shared" si="455"/>
        <v>143909025.24</v>
      </c>
      <c r="BB2088" s="12" t="e">
        <f t="shared" si="461"/>
        <v>#REF!</v>
      </c>
    </row>
    <row r="2089" spans="1:54">
      <c r="A2089" s="5" t="s">
        <v>4227</v>
      </c>
      <c r="B2089" s="5" t="s">
        <v>4228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462"/>
        <v>1144826065.59</v>
      </c>
      <c r="AF2089" s="9">
        <f t="shared" si="463"/>
        <v>988793098.87</v>
      </c>
      <c r="AG2089" s="9">
        <f t="shared" si="464"/>
        <v>142083881.62</v>
      </c>
      <c r="AH2089" s="9">
        <f t="shared" si="465"/>
        <v>142362938.09</v>
      </c>
      <c r="AI2089" s="9">
        <f t="shared" si="466"/>
        <v>134869821.59</v>
      </c>
      <c r="AJ2089" s="12" t="e">
        <f>#REF!-A2089</f>
        <v>#REF!</v>
      </c>
      <c r="AK2089" s="16"/>
      <c r="AL2089" s="9">
        <f t="shared" si="456"/>
        <v>288848864</v>
      </c>
      <c r="AM2089" s="16"/>
      <c r="AN2089" s="16"/>
      <c r="AO2089" s="16"/>
      <c r="AP2089" s="16"/>
      <c r="AQ2089" s="12" t="e">
        <f>#REF!+#REF!+#REF!</f>
        <v>#REF!</v>
      </c>
      <c r="AR2089" s="12">
        <f t="shared" si="453"/>
        <v>-356743.48</v>
      </c>
      <c r="AS2089" s="12" t="e">
        <f>#REF!-AU2089+#REF!+#REF!</f>
        <v>#REF!</v>
      </c>
      <c r="AT2089" s="12" t="e">
        <f>AS2089-VLOOKUP(A2089,[1]选股结果!$A$2:$BJ$3005,48,FALSE)*0.08</f>
        <v>#REF!</v>
      </c>
      <c r="AU2089" s="12">
        <f t="shared" si="457"/>
        <v>7493116.5</v>
      </c>
      <c r="AV2089" s="12" t="e">
        <f>#REF!+S2089+H2089</f>
        <v>#REF!</v>
      </c>
      <c r="AW2089" s="12" t="e">
        <f t="shared" si="458"/>
        <v>#REF!</v>
      </c>
      <c r="AX2089" s="12" t="e">
        <f t="shared" si="459"/>
        <v>#REF!</v>
      </c>
      <c r="AY2089" s="12" t="e">
        <f t="shared" si="460"/>
        <v>#REF!</v>
      </c>
      <c r="AZ2089" s="12">
        <f t="shared" si="454"/>
        <v>-1141493716.89</v>
      </c>
      <c r="BA2089" s="12">
        <f t="shared" si="455"/>
        <v>142083881.62</v>
      </c>
      <c r="BB2089" s="12" t="e">
        <f t="shared" si="461"/>
        <v>#REF!</v>
      </c>
    </row>
    <row r="2090" spans="1:54">
      <c r="A2090" s="5" t="s">
        <v>4229</v>
      </c>
      <c r="B2090" s="5" t="s">
        <v>4230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462"/>
        <v>1144806801.4</v>
      </c>
      <c r="AF2090" s="9">
        <f t="shared" si="463"/>
        <v>1247449380.91</v>
      </c>
      <c r="AG2090" s="9">
        <f t="shared" si="464"/>
        <v>-108777341.48</v>
      </c>
      <c r="AH2090" s="9">
        <f t="shared" si="465"/>
        <v>-109940659.83</v>
      </c>
      <c r="AI2090" s="9">
        <f t="shared" si="466"/>
        <v>-93886184.73</v>
      </c>
      <c r="AJ2090" s="12" t="e">
        <f>#REF!-A2090</f>
        <v>#REF!</v>
      </c>
      <c r="AK2090" s="16"/>
      <c r="AL2090" s="9">
        <f t="shared" si="456"/>
        <v>252241101.83</v>
      </c>
      <c r="AM2090" s="16"/>
      <c r="AN2090" s="16"/>
      <c r="AO2090" s="16"/>
      <c r="AP2090" s="16"/>
      <c r="AQ2090" s="12" t="e">
        <f>#REF!+#REF!+#REF!</f>
        <v>#REF!</v>
      </c>
      <c r="AR2090" s="12">
        <f t="shared" si="453"/>
        <v>-600685.07</v>
      </c>
      <c r="AS2090" s="12" t="e">
        <f>#REF!-AU2090+#REF!+#REF!</f>
        <v>#REF!</v>
      </c>
      <c r="AT2090" s="12" t="e">
        <f>AS2090-VLOOKUP(A2090,[1]选股结果!$A$2:$BJ$3005,48,FALSE)*0.08</f>
        <v>#REF!</v>
      </c>
      <c r="AU2090" s="12">
        <f t="shared" si="457"/>
        <v>-16054475.1</v>
      </c>
      <c r="AV2090" s="12" t="e">
        <f>#REF!+S2090+H2090</f>
        <v>#REF!</v>
      </c>
      <c r="AW2090" s="12" t="e">
        <f t="shared" si="458"/>
        <v>#REF!</v>
      </c>
      <c r="AX2090" s="12" t="e">
        <f t="shared" si="459"/>
        <v>#REF!</v>
      </c>
      <c r="AY2090" s="12" t="e">
        <f t="shared" si="460"/>
        <v>#REF!</v>
      </c>
      <c r="AZ2090" s="12">
        <f t="shared" si="454"/>
        <v>-1138774956.81</v>
      </c>
      <c r="BA2090" s="12">
        <f t="shared" si="455"/>
        <v>-108777341.48</v>
      </c>
      <c r="BB2090" s="12" t="e">
        <f t="shared" si="461"/>
        <v>#REF!</v>
      </c>
    </row>
    <row r="2091" spans="1:54">
      <c r="A2091" s="5" t="s">
        <v>4231</v>
      </c>
      <c r="B2091" s="5" t="s">
        <v>4232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462"/>
        <v>1143694008.77</v>
      </c>
      <c r="AF2091" s="9">
        <f t="shared" si="463"/>
        <v>1145571587.66</v>
      </c>
      <c r="AG2091" s="9">
        <f t="shared" si="464"/>
        <v>-2737974.15999987</v>
      </c>
      <c r="AH2091" s="9">
        <f t="shared" si="465"/>
        <v>797213.52000013</v>
      </c>
      <c r="AI2091" s="9">
        <f t="shared" si="466"/>
        <v>-8976322.76999987</v>
      </c>
      <c r="AJ2091" s="12" t="e">
        <f>#REF!-A2091</f>
        <v>#REF!</v>
      </c>
      <c r="AK2091" s="16"/>
      <c r="AL2091" s="9">
        <f t="shared" si="456"/>
        <v>184249788.39</v>
      </c>
      <c r="AM2091" s="16"/>
      <c r="AN2091" s="16"/>
      <c r="AO2091" s="16"/>
      <c r="AP2091" s="16"/>
      <c r="AQ2091" s="12" t="e">
        <f>#REF!+#REF!+#REF!</f>
        <v>#REF!</v>
      </c>
      <c r="AR2091" s="12">
        <f t="shared" si="453"/>
        <v>-3569440.95</v>
      </c>
      <c r="AS2091" s="12" t="e">
        <f>#REF!-AU2091+#REF!+#REF!</f>
        <v>#REF!</v>
      </c>
      <c r="AT2091" s="12" t="e">
        <f>AS2091-VLOOKUP(A2091,[1]选股结果!$A$2:$BJ$3005,48,FALSE)*0.08</f>
        <v>#REF!</v>
      </c>
      <c r="AU2091" s="12">
        <f t="shared" si="457"/>
        <v>9773536.29</v>
      </c>
      <c r="AV2091" s="12" t="e">
        <f>#REF!+S2091+H2091</f>
        <v>#REF!</v>
      </c>
      <c r="AW2091" s="12" t="e">
        <f t="shared" si="458"/>
        <v>#REF!</v>
      </c>
      <c r="AX2091" s="12" t="e">
        <f t="shared" si="459"/>
        <v>#REF!</v>
      </c>
      <c r="AY2091" s="12" t="e">
        <f t="shared" si="460"/>
        <v>#REF!</v>
      </c>
      <c r="AZ2091" s="12">
        <f t="shared" si="454"/>
        <v>-1157630831.15</v>
      </c>
      <c r="BA2091" s="12">
        <f t="shared" si="455"/>
        <v>-2737974.15999987</v>
      </c>
      <c r="BB2091" s="12" t="e">
        <f t="shared" si="461"/>
        <v>#REF!</v>
      </c>
    </row>
    <row r="2092" spans="1:54">
      <c r="A2092" s="5" t="s">
        <v>4233</v>
      </c>
      <c r="B2092" s="5" t="s">
        <v>4234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462"/>
        <v>1143052942.2</v>
      </c>
      <c r="AF2092" s="9">
        <f t="shared" si="463"/>
        <v>1000490804.11</v>
      </c>
      <c r="AG2092" s="9">
        <f t="shared" si="464"/>
        <v>144194375.79</v>
      </c>
      <c r="AH2092" s="9">
        <f t="shared" si="465"/>
        <v>144919904.03</v>
      </c>
      <c r="AI2092" s="9">
        <f t="shared" si="466"/>
        <v>111818306.43</v>
      </c>
      <c r="AJ2092" s="12" t="e">
        <f>#REF!-A2092</f>
        <v>#REF!</v>
      </c>
      <c r="AK2092" s="16"/>
      <c r="AL2092" s="9">
        <f t="shared" si="456"/>
        <v>116486066.57</v>
      </c>
      <c r="AM2092" s="16"/>
      <c r="AN2092" s="16"/>
      <c r="AO2092" s="16"/>
      <c r="AP2092" s="16"/>
      <c r="AQ2092" s="12" t="e">
        <f>#REF!+#REF!+#REF!</f>
        <v>#REF!</v>
      </c>
      <c r="AR2092" s="12">
        <f t="shared" si="453"/>
        <v>-1758748.04</v>
      </c>
      <c r="AS2092" s="12" t="e">
        <f>#REF!-AU2092+#REF!+#REF!</f>
        <v>#REF!</v>
      </c>
      <c r="AT2092" s="12" t="e">
        <f>AS2092-VLOOKUP(A2092,[1]选股结果!$A$2:$BJ$3005,48,FALSE)*0.08</f>
        <v>#REF!</v>
      </c>
      <c r="AU2092" s="12">
        <f t="shared" si="457"/>
        <v>33101597.6</v>
      </c>
      <c r="AV2092" s="12" t="e">
        <f>#REF!+S2092+H2092</f>
        <v>#REF!</v>
      </c>
      <c r="AW2092" s="12" t="e">
        <f t="shared" si="458"/>
        <v>#REF!</v>
      </c>
      <c r="AX2092" s="12" t="e">
        <f t="shared" si="459"/>
        <v>#REF!</v>
      </c>
      <c r="AY2092" s="12" t="e">
        <f t="shared" si="460"/>
        <v>#REF!</v>
      </c>
      <c r="AZ2092" s="12">
        <f t="shared" si="454"/>
        <v>-1175791684.67</v>
      </c>
      <c r="BA2092" s="12">
        <f t="shared" si="455"/>
        <v>144194375.79</v>
      </c>
      <c r="BB2092" s="12" t="e">
        <f t="shared" si="461"/>
        <v>#REF!</v>
      </c>
    </row>
    <row r="2093" spans="1:54">
      <c r="A2093" s="5" t="s">
        <v>4235</v>
      </c>
      <c r="B2093" s="5" t="s">
        <v>4236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462"/>
        <v>1138818855.61</v>
      </c>
      <c r="AF2093" s="9">
        <f t="shared" si="463"/>
        <v>1085594580.06</v>
      </c>
      <c r="AG2093" s="9">
        <f t="shared" si="464"/>
        <v>124449239.27</v>
      </c>
      <c r="AH2093" s="9">
        <f t="shared" si="465"/>
        <v>124650047.74</v>
      </c>
      <c r="AI2093" s="9">
        <f t="shared" si="466"/>
        <v>99653794.02</v>
      </c>
      <c r="AJ2093" s="12" t="e">
        <f>#REF!-A2093</f>
        <v>#REF!</v>
      </c>
      <c r="AK2093" s="16"/>
      <c r="AL2093" s="9">
        <f t="shared" si="456"/>
        <v>75411369.27</v>
      </c>
      <c r="AM2093" s="16"/>
      <c r="AN2093" s="16"/>
      <c r="AO2093" s="16"/>
      <c r="AP2093" s="16"/>
      <c r="AQ2093" s="12" t="e">
        <f>#REF!+#REF!+#REF!</f>
        <v>#REF!</v>
      </c>
      <c r="AR2093" s="12">
        <f t="shared" si="453"/>
        <v>-226128.82</v>
      </c>
      <c r="AS2093" s="12" t="e">
        <f>#REF!-AU2093+#REF!+#REF!</f>
        <v>#REF!</v>
      </c>
      <c r="AT2093" s="12" t="e">
        <f>AS2093-VLOOKUP(A2093,[1]选股结果!$A$2:$BJ$3005,48,FALSE)*0.08</f>
        <v>#REF!</v>
      </c>
      <c r="AU2093" s="12">
        <f t="shared" si="457"/>
        <v>24996253.72</v>
      </c>
      <c r="AV2093" s="12" t="e">
        <f>#REF!+S2093+H2093</f>
        <v>#REF!</v>
      </c>
      <c r="AW2093" s="12" t="e">
        <f t="shared" si="458"/>
        <v>#REF!</v>
      </c>
      <c r="AX2093" s="12" t="e">
        <f t="shared" si="459"/>
        <v>#REF!</v>
      </c>
      <c r="AY2093" s="12" t="e">
        <f t="shared" si="460"/>
        <v>#REF!</v>
      </c>
      <c r="AZ2093" s="12">
        <f t="shared" si="454"/>
        <v>-1152233216.14</v>
      </c>
      <c r="BA2093" s="12">
        <f t="shared" si="455"/>
        <v>124449239.27</v>
      </c>
      <c r="BB2093" s="12" t="e">
        <f t="shared" si="461"/>
        <v>#REF!</v>
      </c>
    </row>
    <row r="2094" spans="1:54">
      <c r="A2094" s="5" t="s">
        <v>4237</v>
      </c>
      <c r="B2094" s="5" t="s">
        <v>4238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462"/>
        <v>1137711067.65</v>
      </c>
      <c r="AF2094" s="9">
        <f t="shared" si="463"/>
        <v>997555369.96</v>
      </c>
      <c r="AG2094" s="9">
        <f t="shared" si="464"/>
        <v>139835139.97</v>
      </c>
      <c r="AH2094" s="9">
        <f t="shared" si="465"/>
        <v>150125784.93</v>
      </c>
      <c r="AI2094" s="9">
        <f t="shared" si="466"/>
        <v>117645199.63</v>
      </c>
      <c r="AJ2094" s="12" t="e">
        <f>#REF!-A2094</f>
        <v>#REF!</v>
      </c>
      <c r="AK2094" s="16"/>
      <c r="AL2094" s="9">
        <f t="shared" si="456"/>
        <v>564774529.61</v>
      </c>
      <c r="AM2094" s="16"/>
      <c r="AN2094" s="16"/>
      <c r="AO2094" s="16"/>
      <c r="AP2094" s="16"/>
      <c r="AQ2094" s="12" t="e">
        <f>#REF!+#REF!+#REF!</f>
        <v>#REF!</v>
      </c>
      <c r="AR2094" s="12">
        <f t="shared" si="453"/>
        <v>-11829250.07</v>
      </c>
      <c r="AS2094" s="12" t="e">
        <f>#REF!-AU2094+#REF!+#REF!</f>
        <v>#REF!</v>
      </c>
      <c r="AT2094" s="12" t="e">
        <f>AS2094-VLOOKUP(A2094,[1]选股结果!$A$2:$BJ$3005,48,FALSE)*0.08</f>
        <v>#REF!</v>
      </c>
      <c r="AU2094" s="12">
        <f t="shared" si="457"/>
        <v>32480585.3</v>
      </c>
      <c r="AV2094" s="12" t="e">
        <f>#REF!+S2094+H2094</f>
        <v>#REF!</v>
      </c>
      <c r="AW2094" s="12" t="e">
        <f t="shared" si="458"/>
        <v>#REF!</v>
      </c>
      <c r="AX2094" s="12" t="e">
        <f t="shared" si="459"/>
        <v>#REF!</v>
      </c>
      <c r="AY2094" s="12" t="e">
        <f t="shared" si="460"/>
        <v>#REF!</v>
      </c>
      <c r="AZ2094" s="12">
        <f t="shared" si="454"/>
        <v>-1132984597.87</v>
      </c>
      <c r="BA2094" s="12">
        <f t="shared" si="455"/>
        <v>139835139.97</v>
      </c>
      <c r="BB2094" s="12" t="e">
        <f t="shared" si="461"/>
        <v>#REF!</v>
      </c>
    </row>
    <row r="2095" spans="1:54">
      <c r="A2095" s="5" t="s">
        <v>4239</v>
      </c>
      <c r="B2095" s="5" t="s">
        <v>4240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462"/>
        <v>1137109010.92</v>
      </c>
      <c r="AF2095" s="9">
        <f t="shared" si="463"/>
        <v>1078270893.04</v>
      </c>
      <c r="AG2095" s="9">
        <f t="shared" si="464"/>
        <v>54616896.5599999</v>
      </c>
      <c r="AH2095" s="9">
        <f t="shared" si="465"/>
        <v>58652370.5999999</v>
      </c>
      <c r="AI2095" s="9">
        <f t="shared" si="466"/>
        <v>54697764.1499999</v>
      </c>
      <c r="AJ2095" s="12" t="e">
        <f>#REF!-A2095</f>
        <v>#REF!</v>
      </c>
      <c r="AK2095" s="16"/>
      <c r="AL2095" s="9">
        <f t="shared" si="456"/>
        <v>160581821.54</v>
      </c>
      <c r="AM2095" s="16"/>
      <c r="AN2095" s="16"/>
      <c r="AO2095" s="16"/>
      <c r="AP2095" s="16"/>
      <c r="AQ2095" s="12" t="e">
        <f>#REF!+#REF!+#REF!</f>
        <v>#REF!</v>
      </c>
      <c r="AR2095" s="12">
        <f t="shared" si="453"/>
        <v>-5395019.46</v>
      </c>
      <c r="AS2095" s="12" t="e">
        <f>#REF!-AU2095+#REF!+#REF!</f>
        <v>#REF!</v>
      </c>
      <c r="AT2095" s="12" t="e">
        <f>AS2095-VLOOKUP(A2095,[1]选股结果!$A$2:$BJ$3005,48,FALSE)*0.08</f>
        <v>#REF!</v>
      </c>
      <c r="AU2095" s="12">
        <f t="shared" si="457"/>
        <v>3954606.45</v>
      </c>
      <c r="AV2095" s="12" t="e">
        <f>#REF!+S2095+H2095</f>
        <v>#REF!</v>
      </c>
      <c r="AW2095" s="12" t="e">
        <f t="shared" si="458"/>
        <v>#REF!</v>
      </c>
      <c r="AX2095" s="12" t="e">
        <f t="shared" si="459"/>
        <v>#REF!</v>
      </c>
      <c r="AY2095" s="12" t="e">
        <f t="shared" si="460"/>
        <v>#REF!</v>
      </c>
      <c r="AZ2095" s="12">
        <f t="shared" si="454"/>
        <v>-1160328558.49</v>
      </c>
      <c r="BA2095" s="12">
        <f t="shared" si="455"/>
        <v>54616896.5599999</v>
      </c>
      <c r="BB2095" s="12" t="e">
        <f t="shared" si="461"/>
        <v>#REF!</v>
      </c>
    </row>
    <row r="2096" spans="1:54">
      <c r="A2096" s="5" t="s">
        <v>4241</v>
      </c>
      <c r="B2096" s="5" t="s">
        <v>4242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462"/>
        <v>1134898374.18</v>
      </c>
      <c r="AF2096" s="9">
        <f t="shared" si="463"/>
        <v>1027542510.34</v>
      </c>
      <c r="AG2096" s="9">
        <f t="shared" si="464"/>
        <v>106052711.61</v>
      </c>
      <c r="AH2096" s="9">
        <f t="shared" si="465"/>
        <v>105640963.94</v>
      </c>
      <c r="AI2096" s="9">
        <f t="shared" si="466"/>
        <v>94424882.98</v>
      </c>
      <c r="AJ2096" s="12" t="e">
        <f>#REF!-A2096</f>
        <v>#REF!</v>
      </c>
      <c r="AK2096" s="16"/>
      <c r="AL2096" s="9">
        <f t="shared" si="456"/>
        <v>62811924.56</v>
      </c>
      <c r="AM2096" s="16"/>
      <c r="AN2096" s="16"/>
      <c r="AO2096" s="16"/>
      <c r="AP2096" s="16"/>
      <c r="AQ2096" s="12" t="e">
        <f>#REF!+#REF!+#REF!</f>
        <v>#REF!</v>
      </c>
      <c r="AR2096" s="12">
        <f t="shared" si="453"/>
        <v>-274308.8</v>
      </c>
      <c r="AS2096" s="12" t="e">
        <f>#REF!-AU2096+#REF!+#REF!</f>
        <v>#REF!</v>
      </c>
      <c r="AT2096" s="12" t="e">
        <f>AS2096-VLOOKUP(A2096,[1]选股结果!$A$2:$BJ$3005,48,FALSE)*0.08</f>
        <v>#REF!</v>
      </c>
      <c r="AU2096" s="12">
        <f t="shared" si="457"/>
        <v>11216080.96</v>
      </c>
      <c r="AV2096" s="12" t="e">
        <f>#REF!+S2096+H2096</f>
        <v>#REF!</v>
      </c>
      <c r="AW2096" s="12" t="e">
        <f t="shared" si="458"/>
        <v>#REF!</v>
      </c>
      <c r="AX2096" s="12" t="e">
        <f t="shared" si="459"/>
        <v>#REF!</v>
      </c>
      <c r="AY2096" s="12" t="e">
        <f t="shared" si="460"/>
        <v>#REF!</v>
      </c>
      <c r="AZ2096" s="12">
        <f t="shared" si="454"/>
        <v>-1152289728.1</v>
      </c>
      <c r="BA2096" s="12">
        <f t="shared" si="455"/>
        <v>106052711.61</v>
      </c>
      <c r="BB2096" s="12" t="e">
        <f t="shared" si="461"/>
        <v>#REF!</v>
      </c>
    </row>
    <row r="2097" spans="1:54">
      <c r="A2097" s="5" t="s">
        <v>4243</v>
      </c>
      <c r="B2097" s="5" t="s">
        <v>4244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462"/>
        <v>1134820367.04</v>
      </c>
      <c r="AF2097" s="9">
        <f t="shared" si="463"/>
        <v>1125892510.06</v>
      </c>
      <c r="AG2097" s="9">
        <f t="shared" si="464"/>
        <v>2653441.03000002</v>
      </c>
      <c r="AH2097" s="9">
        <f t="shared" si="465"/>
        <v>3828214.94000002</v>
      </c>
      <c r="AI2097" s="9">
        <f t="shared" si="466"/>
        <v>3815842.23000002</v>
      </c>
      <c r="AJ2097" s="12" t="e">
        <f>#REF!-A2097</f>
        <v>#REF!</v>
      </c>
      <c r="AK2097" s="16"/>
      <c r="AL2097" s="9">
        <f t="shared" si="456"/>
        <v>99467203.21</v>
      </c>
      <c r="AM2097" s="16"/>
      <c r="AN2097" s="16"/>
      <c r="AO2097" s="16"/>
      <c r="AP2097" s="16"/>
      <c r="AQ2097" s="12" t="e">
        <f>#REF!+#REF!+#REF!</f>
        <v>#REF!</v>
      </c>
      <c r="AR2097" s="12">
        <f t="shared" si="453"/>
        <v>-1292079.74</v>
      </c>
      <c r="AS2097" s="12" t="e">
        <f>#REF!-AU2097+#REF!+#REF!</f>
        <v>#REF!</v>
      </c>
      <c r="AT2097" s="12" t="e">
        <f>AS2097-VLOOKUP(A2097,[1]选股结果!$A$2:$BJ$3005,48,FALSE)*0.08</f>
        <v>#REF!</v>
      </c>
      <c r="AU2097" s="12">
        <f t="shared" si="457"/>
        <v>12372.71</v>
      </c>
      <c r="AV2097" s="12" t="e">
        <f>#REF!+S2097+H2097</f>
        <v>#REF!</v>
      </c>
      <c r="AW2097" s="12" t="e">
        <f t="shared" si="458"/>
        <v>#REF!</v>
      </c>
      <c r="AX2097" s="12" t="e">
        <f t="shared" si="459"/>
        <v>#REF!</v>
      </c>
      <c r="AY2097" s="12" t="e">
        <f t="shared" si="460"/>
        <v>#REF!</v>
      </c>
      <c r="AZ2097" s="12">
        <f t="shared" si="454"/>
        <v>-1142495049.23</v>
      </c>
      <c r="BA2097" s="12">
        <f t="shared" si="455"/>
        <v>2653441.03000002</v>
      </c>
      <c r="BB2097" s="12" t="e">
        <f t="shared" si="461"/>
        <v>#REF!</v>
      </c>
    </row>
    <row r="2098" spans="1:54">
      <c r="A2098" s="5" t="s">
        <v>4245</v>
      </c>
      <c r="B2098" s="5" t="s">
        <v>4246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462"/>
        <v>1133914129.79</v>
      </c>
      <c r="AF2098" s="9">
        <f t="shared" si="463"/>
        <v>693048653.77</v>
      </c>
      <c r="AG2098" s="9">
        <f t="shared" si="464"/>
        <v>455442031.51</v>
      </c>
      <c r="AH2098" s="9">
        <f t="shared" si="465"/>
        <v>454034959.62</v>
      </c>
      <c r="AI2098" s="9">
        <f t="shared" si="466"/>
        <v>382918365.04</v>
      </c>
      <c r="AJ2098" s="12" t="e">
        <f>#REF!-A2098</f>
        <v>#REF!</v>
      </c>
      <c r="AK2098" s="16"/>
      <c r="AL2098" s="9">
        <f t="shared" si="456"/>
        <v>323682661.4</v>
      </c>
      <c r="AM2098" s="16"/>
      <c r="AN2098" s="16"/>
      <c r="AO2098" s="16"/>
      <c r="AP2098" s="16"/>
      <c r="AQ2098" s="12" t="e">
        <f>#REF!+#REF!+#REF!</f>
        <v>#REF!</v>
      </c>
      <c r="AR2098" s="12">
        <f t="shared" si="453"/>
        <v>-534084.11</v>
      </c>
      <c r="AS2098" s="12" t="e">
        <f>#REF!-AU2098+#REF!+#REF!</f>
        <v>#REF!</v>
      </c>
      <c r="AT2098" s="12" t="e">
        <f>AS2098-VLOOKUP(A2098,[1]选股结果!$A$2:$BJ$3005,48,FALSE)*0.08</f>
        <v>#REF!</v>
      </c>
      <c r="AU2098" s="12">
        <f t="shared" si="457"/>
        <v>71116594.58</v>
      </c>
      <c r="AV2098" s="12" t="e">
        <f>#REF!+S2098+H2098</f>
        <v>#REF!</v>
      </c>
      <c r="AW2098" s="12" t="e">
        <f t="shared" si="458"/>
        <v>#REF!</v>
      </c>
      <c r="AX2098" s="12" t="e">
        <f t="shared" si="459"/>
        <v>#REF!</v>
      </c>
      <c r="AY2098" s="12" t="e">
        <f t="shared" si="460"/>
        <v>#REF!</v>
      </c>
      <c r="AZ2098" s="12">
        <f t="shared" si="454"/>
        <v>-961510535.9</v>
      </c>
      <c r="BA2098" s="12">
        <f t="shared" si="455"/>
        <v>455442031.51</v>
      </c>
      <c r="BB2098" s="12" t="e">
        <f t="shared" si="461"/>
        <v>#REF!</v>
      </c>
    </row>
    <row r="2099" spans="1:54">
      <c r="A2099" s="5" t="s">
        <v>4247</v>
      </c>
      <c r="B2099" s="5" t="s">
        <v>4248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462"/>
        <v>1133083975.13</v>
      </c>
      <c r="AF2099" s="9">
        <f t="shared" si="463"/>
        <v>1029242679.3</v>
      </c>
      <c r="AG2099" s="9">
        <f t="shared" si="464"/>
        <v>125941474.17</v>
      </c>
      <c r="AH2099" s="9">
        <f t="shared" si="465"/>
        <v>133426486.76</v>
      </c>
      <c r="AI2099" s="9">
        <f t="shared" si="466"/>
        <v>124011320.32</v>
      </c>
      <c r="AJ2099" s="12" t="e">
        <f>#REF!-A2099</f>
        <v>#REF!</v>
      </c>
      <c r="AK2099" s="16"/>
      <c r="AL2099" s="9">
        <f t="shared" si="456"/>
        <v>828830783.9</v>
      </c>
      <c r="AM2099" s="16"/>
      <c r="AN2099" s="16"/>
      <c r="AO2099" s="16"/>
      <c r="AP2099" s="16"/>
      <c r="AQ2099" s="12" t="e">
        <f>#REF!+#REF!+#REF!</f>
        <v>#REF!</v>
      </c>
      <c r="AR2099" s="12">
        <f t="shared" si="453"/>
        <v>-7577566.67</v>
      </c>
      <c r="AS2099" s="12" t="e">
        <f>#REF!-AU2099+#REF!+#REF!</f>
        <v>#REF!</v>
      </c>
      <c r="AT2099" s="12" t="e">
        <f>AS2099-VLOOKUP(A2099,[1]选股结果!$A$2:$BJ$3005,48,FALSE)*0.08</f>
        <v>#REF!</v>
      </c>
      <c r="AU2099" s="12">
        <f t="shared" si="457"/>
        <v>9415166.44000001</v>
      </c>
      <c r="AV2099" s="12" t="e">
        <f>#REF!+S2099+H2099</f>
        <v>#REF!</v>
      </c>
      <c r="AW2099" s="12" t="e">
        <f t="shared" si="458"/>
        <v>#REF!</v>
      </c>
      <c r="AX2099" s="12" t="e">
        <f t="shared" si="459"/>
        <v>#REF!</v>
      </c>
      <c r="AY2099" s="12" t="e">
        <f t="shared" si="460"/>
        <v>#REF!</v>
      </c>
      <c r="AZ2099" s="12">
        <f t="shared" si="454"/>
        <v>-1107033937.95</v>
      </c>
      <c r="BA2099" s="12">
        <f t="shared" si="455"/>
        <v>125941474.17</v>
      </c>
      <c r="BB2099" s="12" t="e">
        <f t="shared" si="461"/>
        <v>#REF!</v>
      </c>
    </row>
    <row r="2100" spans="1:54">
      <c r="A2100" s="5" t="s">
        <v>4249</v>
      </c>
      <c r="B2100" s="5" t="s">
        <v>4250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462"/>
        <v>1132596637.75</v>
      </c>
      <c r="AF2100" s="9">
        <f t="shared" si="463"/>
        <v>1090327744.31</v>
      </c>
      <c r="AG2100" s="9">
        <f t="shared" si="464"/>
        <v>38738878.2900001</v>
      </c>
      <c r="AH2100" s="9">
        <f t="shared" si="465"/>
        <v>37816509.8900001</v>
      </c>
      <c r="AI2100" s="9">
        <f t="shared" si="466"/>
        <v>36692278.7500001</v>
      </c>
      <c r="AJ2100" s="12" t="e">
        <f>#REF!-A2100</f>
        <v>#REF!</v>
      </c>
      <c r="AK2100" s="16"/>
      <c r="AL2100" s="9">
        <f t="shared" si="456"/>
        <v>46657071.15</v>
      </c>
      <c r="AM2100" s="16"/>
      <c r="AN2100" s="16"/>
      <c r="AO2100" s="16"/>
      <c r="AP2100" s="16"/>
      <c r="AQ2100" s="12" t="e">
        <f>#REF!+#REF!+#REF!</f>
        <v>#REF!</v>
      </c>
      <c r="AR2100" s="12">
        <f t="shared" si="453"/>
        <v>-8996.84</v>
      </c>
      <c r="AS2100" s="12" t="e">
        <f>#REF!-AU2100+#REF!+#REF!</f>
        <v>#REF!</v>
      </c>
      <c r="AT2100" s="12" t="e">
        <f>AS2100-VLOOKUP(A2100,[1]选股结果!$A$2:$BJ$3005,48,FALSE)*0.08</f>
        <v>#REF!</v>
      </c>
      <c r="AU2100" s="12">
        <f t="shared" si="457"/>
        <v>1124231.14</v>
      </c>
      <c r="AV2100" s="12" t="e">
        <f>#REF!+S2100+H2100</f>
        <v>#REF!</v>
      </c>
      <c r="AW2100" s="12" t="e">
        <f t="shared" si="458"/>
        <v>#REF!</v>
      </c>
      <c r="AX2100" s="12" t="e">
        <f t="shared" si="459"/>
        <v>#REF!</v>
      </c>
      <c r="AY2100" s="12" t="e">
        <f t="shared" si="460"/>
        <v>#REF!</v>
      </c>
      <c r="AZ2100" s="12">
        <f t="shared" si="454"/>
        <v>-1162061676.33</v>
      </c>
      <c r="BA2100" s="12">
        <f t="shared" si="455"/>
        <v>38738878.2900001</v>
      </c>
      <c r="BB2100" s="12" t="e">
        <f t="shared" si="461"/>
        <v>#REF!</v>
      </c>
    </row>
    <row r="2101" spans="1:54">
      <c r="A2101" s="5" t="s">
        <v>4251</v>
      </c>
      <c r="B2101" s="5" t="s">
        <v>4252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462"/>
        <v>1131732782.03</v>
      </c>
      <c r="AF2101" s="9">
        <f t="shared" si="463"/>
        <v>836072195.87</v>
      </c>
      <c r="AG2101" s="9">
        <f t="shared" si="464"/>
        <v>294176058.96</v>
      </c>
      <c r="AH2101" s="9">
        <f t="shared" si="465"/>
        <v>290757708.76</v>
      </c>
      <c r="AI2101" s="9">
        <f t="shared" si="466"/>
        <v>243741623.24</v>
      </c>
      <c r="AJ2101" s="12" t="e">
        <f>#REF!-A2101</f>
        <v>#REF!</v>
      </c>
      <c r="AK2101" s="16"/>
      <c r="AL2101" s="9">
        <f t="shared" si="456"/>
        <v>59233148.81</v>
      </c>
      <c r="AM2101" s="16"/>
      <c r="AN2101" s="16"/>
      <c r="AO2101" s="16"/>
      <c r="AP2101" s="16"/>
      <c r="AQ2101" s="12" t="e">
        <f>#REF!+#REF!+#REF!</f>
        <v>#REF!</v>
      </c>
      <c r="AR2101" s="12">
        <f t="shared" si="453"/>
        <v>-2091838.81</v>
      </c>
      <c r="AS2101" s="12" t="e">
        <f>#REF!-AU2101+#REF!+#REF!</f>
        <v>#REF!</v>
      </c>
      <c r="AT2101" s="12" t="e">
        <f>AS2101-VLOOKUP(A2101,[1]选股结果!$A$2:$BJ$3005,48,FALSE)*0.08</f>
        <v>#REF!</v>
      </c>
      <c r="AU2101" s="12">
        <f t="shared" si="457"/>
        <v>47016085.52</v>
      </c>
      <c r="AV2101" s="12" t="e">
        <f>#REF!+S2101+H2101</f>
        <v>#REF!</v>
      </c>
      <c r="AW2101" s="12" t="e">
        <f t="shared" si="458"/>
        <v>#REF!</v>
      </c>
      <c r="AX2101" s="12" t="e">
        <f t="shared" si="459"/>
        <v>#REF!</v>
      </c>
      <c r="AY2101" s="12" t="e">
        <f t="shared" si="460"/>
        <v>#REF!</v>
      </c>
      <c r="AZ2101" s="12">
        <f t="shared" si="454"/>
        <v>-1171845477.47</v>
      </c>
      <c r="BA2101" s="12">
        <f t="shared" si="455"/>
        <v>294176058.96</v>
      </c>
      <c r="BB2101" s="12" t="e">
        <f t="shared" si="461"/>
        <v>#REF!</v>
      </c>
    </row>
    <row r="2102" spans="1:54">
      <c r="A2102" s="5" t="s">
        <v>4253</v>
      </c>
      <c r="B2102" s="5" t="s">
        <v>4254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462"/>
        <v>1131557289.77</v>
      </c>
      <c r="AF2102" s="9">
        <f t="shared" si="463"/>
        <v>975968768.47</v>
      </c>
      <c r="AG2102" s="9">
        <f t="shared" si="464"/>
        <v>169545502.56</v>
      </c>
      <c r="AH2102" s="9">
        <f t="shared" si="465"/>
        <v>172471304.15</v>
      </c>
      <c r="AI2102" s="9">
        <f t="shared" si="466"/>
        <v>141678210.79</v>
      </c>
      <c r="AJ2102" s="12" t="e">
        <f>#REF!-A2102</f>
        <v>#REF!</v>
      </c>
      <c r="AK2102" s="16"/>
      <c r="AL2102" s="9">
        <f t="shared" si="456"/>
        <v>96270710.71</v>
      </c>
      <c r="AM2102" s="16"/>
      <c r="AN2102" s="16"/>
      <c r="AO2102" s="16"/>
      <c r="AP2102" s="16"/>
      <c r="AQ2102" s="12" t="e">
        <f>#REF!+#REF!+#REF!</f>
        <v>#REF!</v>
      </c>
      <c r="AR2102" s="12">
        <f t="shared" si="453"/>
        <v>-4585943.57</v>
      </c>
      <c r="AS2102" s="12" t="e">
        <f>#REF!-AU2102+#REF!+#REF!</f>
        <v>#REF!</v>
      </c>
      <c r="AT2102" s="12" t="e">
        <f>AS2102-VLOOKUP(A2102,[1]选股结果!$A$2:$BJ$3005,48,FALSE)*0.08</f>
        <v>#REF!</v>
      </c>
      <c r="AU2102" s="12">
        <f t="shared" si="457"/>
        <v>30793093.36</v>
      </c>
      <c r="AV2102" s="12" t="e">
        <f>#REF!+S2102+H2102</f>
        <v>#REF!</v>
      </c>
      <c r="AW2102" s="12" t="e">
        <f t="shared" si="458"/>
        <v>#REF!</v>
      </c>
      <c r="AX2102" s="12" t="e">
        <f t="shared" si="459"/>
        <v>#REF!</v>
      </c>
      <c r="AY2102" s="12" t="e">
        <f t="shared" si="460"/>
        <v>#REF!</v>
      </c>
      <c r="AZ2102" s="12">
        <f t="shared" si="454"/>
        <v>-1171072461.79</v>
      </c>
      <c r="BA2102" s="12">
        <f t="shared" si="455"/>
        <v>169545502.56</v>
      </c>
      <c r="BB2102" s="12" t="e">
        <f t="shared" si="461"/>
        <v>#REF!</v>
      </c>
    </row>
    <row r="2103" spans="1:54">
      <c r="A2103" s="5" t="s">
        <v>4255</v>
      </c>
      <c r="B2103" s="5" t="s">
        <v>4256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462"/>
        <v>1128537735.6</v>
      </c>
      <c r="AF2103" s="9">
        <f t="shared" si="463"/>
        <v>448493555.8</v>
      </c>
      <c r="AG2103" s="9">
        <f t="shared" si="464"/>
        <v>830911265.47</v>
      </c>
      <c r="AH2103" s="9">
        <f t="shared" si="465"/>
        <v>830661807.65</v>
      </c>
      <c r="AI2103" s="9">
        <f t="shared" si="466"/>
        <v>709927172.6</v>
      </c>
      <c r="AJ2103" s="12" t="e">
        <f>#REF!-A2103</f>
        <v>#REF!</v>
      </c>
      <c r="AK2103" s="16"/>
      <c r="AL2103" s="9">
        <f t="shared" si="456"/>
        <v>118203284.49</v>
      </c>
      <c r="AM2103" s="16"/>
      <c r="AN2103" s="16"/>
      <c r="AO2103" s="16"/>
      <c r="AP2103" s="16"/>
      <c r="AQ2103" s="12" t="e">
        <f>#REF!+#REF!+#REF!</f>
        <v>#REF!</v>
      </c>
      <c r="AR2103" s="12">
        <f t="shared" si="453"/>
        <v>-963685.66</v>
      </c>
      <c r="AS2103" s="12" t="e">
        <f>#REF!-AU2103+#REF!+#REF!</f>
        <v>#REF!</v>
      </c>
      <c r="AT2103" s="12" t="e">
        <f>AS2103-VLOOKUP(A2103,[1]选股结果!$A$2:$BJ$3005,48,FALSE)*0.08</f>
        <v>#REF!</v>
      </c>
      <c r="AU2103" s="12">
        <f t="shared" si="457"/>
        <v>120734635.05</v>
      </c>
      <c r="AV2103" s="12" t="e">
        <f>#REF!+S2103+H2103</f>
        <v>#REF!</v>
      </c>
      <c r="AW2103" s="12" t="e">
        <f t="shared" si="458"/>
        <v>#REF!</v>
      </c>
      <c r="AX2103" s="12" t="e">
        <f t="shared" si="459"/>
        <v>#REF!</v>
      </c>
      <c r="AY2103" s="12" t="e">
        <f t="shared" si="460"/>
        <v>#REF!</v>
      </c>
      <c r="AZ2103" s="12">
        <f t="shared" si="454"/>
        <v>-1192931537.46</v>
      </c>
      <c r="BA2103" s="12">
        <f t="shared" si="455"/>
        <v>830911265.47</v>
      </c>
      <c r="BB2103" s="12" t="e">
        <f t="shared" si="461"/>
        <v>#REF!</v>
      </c>
    </row>
    <row r="2104" spans="1:54">
      <c r="A2104" s="5" t="s">
        <v>4257</v>
      </c>
      <c r="B2104" s="5" t="s">
        <v>4258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462"/>
        <v>1126372536.5</v>
      </c>
      <c r="AF2104" s="9">
        <f t="shared" si="463"/>
        <v>1220255231.39</v>
      </c>
      <c r="AG2104" s="9">
        <f t="shared" si="464"/>
        <v>-97627532.1600001</v>
      </c>
      <c r="AH2104" s="9">
        <f t="shared" si="465"/>
        <v>-97660260.5400001</v>
      </c>
      <c r="AI2104" s="9">
        <f t="shared" si="466"/>
        <v>-101568690.12</v>
      </c>
      <c r="AJ2104" s="12" t="e">
        <f>#REF!-A2104</f>
        <v>#REF!</v>
      </c>
      <c r="AK2104" s="16"/>
      <c r="AL2104" s="9">
        <f t="shared" si="456"/>
        <v>294112858.63</v>
      </c>
      <c r="AM2104" s="16"/>
      <c r="AN2104" s="16"/>
      <c r="AO2104" s="16"/>
      <c r="AP2104" s="16"/>
      <c r="AQ2104" s="12" t="e">
        <f>#REF!+#REF!+#REF!</f>
        <v>#REF!</v>
      </c>
      <c r="AR2104" s="12">
        <f t="shared" si="453"/>
        <v>-489889.84</v>
      </c>
      <c r="AS2104" s="12" t="e">
        <f>#REF!-AU2104+#REF!+#REF!</f>
        <v>#REF!</v>
      </c>
      <c r="AT2104" s="12" t="e">
        <f>AS2104-VLOOKUP(A2104,[1]选股结果!$A$2:$BJ$3005,48,FALSE)*0.08</f>
        <v>#REF!</v>
      </c>
      <c r="AU2104" s="12">
        <f t="shared" si="457"/>
        <v>3908429.57999991</v>
      </c>
      <c r="AV2104" s="12" t="e">
        <f>#REF!+S2104+H2104</f>
        <v>#REF!</v>
      </c>
      <c r="AW2104" s="12" t="e">
        <f t="shared" si="458"/>
        <v>#REF!</v>
      </c>
      <c r="AX2104" s="12" t="e">
        <f t="shared" si="459"/>
        <v>#REF!</v>
      </c>
      <c r="AY2104" s="12" t="e">
        <f t="shared" si="460"/>
        <v>#REF!</v>
      </c>
      <c r="AZ2104" s="12">
        <f t="shared" si="454"/>
        <v>-1193012295.88</v>
      </c>
      <c r="BA2104" s="12">
        <f t="shared" si="455"/>
        <v>-97627532.1600001</v>
      </c>
      <c r="BB2104" s="12" t="e">
        <f t="shared" si="461"/>
        <v>#REF!</v>
      </c>
    </row>
    <row r="2105" spans="1:54">
      <c r="A2105" s="5" t="s">
        <v>4259</v>
      </c>
      <c r="B2105" s="5" t="s">
        <v>4260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462"/>
        <v>1126298787.28</v>
      </c>
      <c r="AF2105" s="9">
        <f t="shared" si="463"/>
        <v>1070777819.76</v>
      </c>
      <c r="AG2105" s="9">
        <f t="shared" si="464"/>
        <v>65948919.9399999</v>
      </c>
      <c r="AH2105" s="9">
        <f t="shared" si="465"/>
        <v>65584881.7399999</v>
      </c>
      <c r="AI2105" s="9">
        <f t="shared" si="466"/>
        <v>62336330.2499999</v>
      </c>
      <c r="AJ2105" s="12" t="e">
        <f>#REF!-A2105</f>
        <v>#REF!</v>
      </c>
      <c r="AK2105" s="16"/>
      <c r="AL2105" s="9">
        <f t="shared" si="456"/>
        <v>126127337.13</v>
      </c>
      <c r="AM2105" s="16"/>
      <c r="AN2105" s="16"/>
      <c r="AO2105" s="16"/>
      <c r="AP2105" s="16"/>
      <c r="AQ2105" s="12" t="e">
        <f>#REF!+#REF!+#REF!</f>
        <v>#REF!</v>
      </c>
      <c r="AR2105" s="12">
        <f t="shared" si="453"/>
        <v>-337385.5</v>
      </c>
      <c r="AS2105" s="12" t="e">
        <f>#REF!-AU2105+#REF!+#REF!</f>
        <v>#REF!</v>
      </c>
      <c r="AT2105" s="12" t="e">
        <f>AS2105-VLOOKUP(A2105,[1]选股结果!$A$2:$BJ$3005,48,FALSE)*0.08</f>
        <v>#REF!</v>
      </c>
      <c r="AU2105" s="12">
        <f t="shared" si="457"/>
        <v>3248551.48999999</v>
      </c>
      <c r="AV2105" s="12" t="e">
        <f>#REF!+S2105+H2105</f>
        <v>#REF!</v>
      </c>
      <c r="AW2105" s="12" t="e">
        <f t="shared" si="458"/>
        <v>#REF!</v>
      </c>
      <c r="AX2105" s="12" t="e">
        <f t="shared" si="459"/>
        <v>#REF!</v>
      </c>
      <c r="AY2105" s="12" t="e">
        <f t="shared" si="460"/>
        <v>#REF!</v>
      </c>
      <c r="AZ2105" s="12">
        <f t="shared" si="454"/>
        <v>-1136070374.91</v>
      </c>
      <c r="BA2105" s="12">
        <f t="shared" si="455"/>
        <v>65948919.9399999</v>
      </c>
      <c r="BB2105" s="12" t="e">
        <f t="shared" si="461"/>
        <v>#REF!</v>
      </c>
    </row>
    <row r="2106" spans="1:54">
      <c r="A2106" s="5" t="s">
        <v>4261</v>
      </c>
      <c r="B2106" s="5" t="s">
        <v>4262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462"/>
        <v>1125358543.96</v>
      </c>
      <c r="AF2106" s="9">
        <f t="shared" si="463"/>
        <v>1033079681.02</v>
      </c>
      <c r="AG2106" s="9">
        <f t="shared" si="464"/>
        <v>97694862.0199999</v>
      </c>
      <c r="AH2106" s="9">
        <f t="shared" si="465"/>
        <v>95634137.2499999</v>
      </c>
      <c r="AI2106" s="9">
        <f t="shared" si="466"/>
        <v>86687084.3199999</v>
      </c>
      <c r="AJ2106" s="12" t="e">
        <f>#REF!-A2106</f>
        <v>#REF!</v>
      </c>
      <c r="AK2106" s="16"/>
      <c r="AL2106" s="9">
        <f t="shared" si="456"/>
        <v>181168999.84</v>
      </c>
      <c r="AM2106" s="16"/>
      <c r="AN2106" s="16"/>
      <c r="AO2106" s="16"/>
      <c r="AP2106" s="16"/>
      <c r="AQ2106" s="12" t="e">
        <f>#REF!+#REF!+#REF!</f>
        <v>#REF!</v>
      </c>
      <c r="AR2106" s="12">
        <f t="shared" si="453"/>
        <v>-659355.04</v>
      </c>
      <c r="AS2106" s="12" t="e">
        <f>#REF!-AU2106+#REF!+#REF!</f>
        <v>#REF!</v>
      </c>
      <c r="AT2106" s="12" t="e">
        <f>AS2106-VLOOKUP(A2106,[1]选股结果!$A$2:$BJ$3005,48,FALSE)*0.08</f>
        <v>#REF!</v>
      </c>
      <c r="AU2106" s="12">
        <f t="shared" si="457"/>
        <v>8947052.92999999</v>
      </c>
      <c r="AV2106" s="12" t="e">
        <f>#REF!+S2106+H2106</f>
        <v>#REF!</v>
      </c>
      <c r="AW2106" s="12" t="e">
        <f t="shared" si="458"/>
        <v>#REF!</v>
      </c>
      <c r="AX2106" s="12" t="e">
        <f t="shared" si="459"/>
        <v>#REF!</v>
      </c>
      <c r="AY2106" s="12" t="e">
        <f t="shared" si="460"/>
        <v>#REF!</v>
      </c>
      <c r="AZ2106" s="12">
        <f t="shared" si="454"/>
        <v>-1129692855.41</v>
      </c>
      <c r="BA2106" s="12">
        <f t="shared" si="455"/>
        <v>97694862.0199999</v>
      </c>
      <c r="BB2106" s="12" t="e">
        <f t="shared" si="461"/>
        <v>#REF!</v>
      </c>
    </row>
    <row r="2107" spans="1:54">
      <c r="A2107" s="5" t="s">
        <v>4263</v>
      </c>
      <c r="B2107" s="5" t="s">
        <v>4264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462"/>
        <v>1123513593.57</v>
      </c>
      <c r="AF2107" s="9">
        <f t="shared" si="463"/>
        <v>1199473665.8</v>
      </c>
      <c r="AG2107" s="9">
        <f t="shared" si="464"/>
        <v>-76135460.4100003</v>
      </c>
      <c r="AH2107" s="9">
        <f t="shared" si="465"/>
        <v>-75556625.5400003</v>
      </c>
      <c r="AI2107" s="9">
        <f t="shared" si="466"/>
        <v>-76276223.2100003</v>
      </c>
      <c r="AJ2107" s="12" t="e">
        <f>#REF!-A2107</f>
        <v>#REF!</v>
      </c>
      <c r="AK2107" s="16"/>
      <c r="AL2107" s="9">
        <f t="shared" si="456"/>
        <v>140048921.54</v>
      </c>
      <c r="AM2107" s="16"/>
      <c r="AN2107" s="16"/>
      <c r="AO2107" s="16"/>
      <c r="AP2107" s="16"/>
      <c r="AQ2107" s="12" t="e">
        <f>#REF!+#REF!+#REF!</f>
        <v>#REF!</v>
      </c>
      <c r="AR2107" s="12">
        <f t="shared" si="453"/>
        <v>-1013958.39</v>
      </c>
      <c r="AS2107" s="12" t="e">
        <f>#REF!-AU2107+#REF!+#REF!</f>
        <v>#REF!</v>
      </c>
      <c r="AT2107" s="12" t="e">
        <f>AS2107-VLOOKUP(A2107,[1]选股结果!$A$2:$BJ$3005,48,FALSE)*0.08</f>
        <v>#REF!</v>
      </c>
      <c r="AU2107" s="12">
        <f t="shared" si="457"/>
        <v>719597.670000002</v>
      </c>
      <c r="AV2107" s="12" t="e">
        <f>#REF!+S2107+H2107</f>
        <v>#REF!</v>
      </c>
      <c r="AW2107" s="12" t="e">
        <f t="shared" si="458"/>
        <v>#REF!</v>
      </c>
      <c r="AX2107" s="12" t="e">
        <f t="shared" si="459"/>
        <v>#REF!</v>
      </c>
      <c r="AY2107" s="12" t="e">
        <f t="shared" si="460"/>
        <v>#REF!</v>
      </c>
      <c r="AZ2107" s="12">
        <f t="shared" si="454"/>
        <v>-1132020952.02</v>
      </c>
      <c r="BA2107" s="12">
        <f t="shared" si="455"/>
        <v>-76135460.4100003</v>
      </c>
      <c r="BB2107" s="12" t="e">
        <f t="shared" si="461"/>
        <v>#REF!</v>
      </c>
    </row>
    <row r="2108" spans="1:54">
      <c r="A2108" s="5" t="s">
        <v>4265</v>
      </c>
      <c r="B2108" s="5" t="s">
        <v>4266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462"/>
        <v>1121652768.03</v>
      </c>
      <c r="AF2108" s="9">
        <f t="shared" si="463"/>
        <v>1080475684.52</v>
      </c>
      <c r="AG2108" s="9">
        <f t="shared" si="464"/>
        <v>40594209.1999997</v>
      </c>
      <c r="AH2108" s="9">
        <f t="shared" si="465"/>
        <v>40632750.1999997</v>
      </c>
      <c r="AI2108" s="9">
        <f t="shared" si="466"/>
        <v>19678916.6399997</v>
      </c>
      <c r="AJ2108" s="12" t="e">
        <f>#REF!-A2108</f>
        <v>#REF!</v>
      </c>
      <c r="AK2108" s="16"/>
      <c r="AL2108" s="9">
        <f t="shared" si="456"/>
        <v>77978709.81</v>
      </c>
      <c r="AM2108" s="16"/>
      <c r="AN2108" s="16"/>
      <c r="AO2108" s="16"/>
      <c r="AP2108" s="16"/>
      <c r="AQ2108" s="12" t="e">
        <f>#REF!+#REF!+#REF!</f>
        <v>#REF!</v>
      </c>
      <c r="AR2108" s="12">
        <f t="shared" si="453"/>
        <v>-779422.12</v>
      </c>
      <c r="AS2108" s="12" t="e">
        <f>#REF!-AU2108+#REF!+#REF!</f>
        <v>#REF!</v>
      </c>
      <c r="AT2108" s="12" t="e">
        <f>AS2108-VLOOKUP(A2108,[1]选股结果!$A$2:$BJ$3005,48,FALSE)*0.08</f>
        <v>#REF!</v>
      </c>
      <c r="AU2108" s="12">
        <f t="shared" si="457"/>
        <v>20953833.56</v>
      </c>
      <c r="AV2108" s="12" t="e">
        <f>#REF!+S2108+H2108</f>
        <v>#REF!</v>
      </c>
      <c r="AW2108" s="12" t="e">
        <f t="shared" si="458"/>
        <v>#REF!</v>
      </c>
      <c r="AX2108" s="12" t="e">
        <f t="shared" si="459"/>
        <v>#REF!</v>
      </c>
      <c r="AY2108" s="12" t="e">
        <f t="shared" si="460"/>
        <v>#REF!</v>
      </c>
      <c r="AZ2108" s="12">
        <f t="shared" si="454"/>
        <v>-1134693906.65</v>
      </c>
      <c r="BA2108" s="12">
        <f t="shared" si="455"/>
        <v>40594209.1999997</v>
      </c>
      <c r="BB2108" s="12" t="e">
        <f t="shared" si="461"/>
        <v>#REF!</v>
      </c>
    </row>
    <row r="2109" spans="1:54">
      <c r="A2109" s="5" t="s">
        <v>4267</v>
      </c>
      <c r="B2109" s="5" t="s">
        <v>4268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462"/>
        <v>1121319392.07</v>
      </c>
      <c r="AF2109" s="9">
        <f t="shared" si="463"/>
        <v>1037366124.63</v>
      </c>
      <c r="AG2109" s="9">
        <f t="shared" si="464"/>
        <v>97154213.5999998</v>
      </c>
      <c r="AH2109" s="9">
        <f t="shared" si="465"/>
        <v>96565874.8599998</v>
      </c>
      <c r="AI2109" s="9">
        <f t="shared" si="466"/>
        <v>69050549.7999998</v>
      </c>
      <c r="AJ2109" s="12" t="e">
        <f>#REF!-A2109</f>
        <v>#REF!</v>
      </c>
      <c r="AK2109" s="16"/>
      <c r="AL2109" s="9">
        <f t="shared" si="456"/>
        <v>101989546.07</v>
      </c>
      <c r="AM2109" s="16"/>
      <c r="AN2109" s="16"/>
      <c r="AO2109" s="16"/>
      <c r="AP2109" s="16"/>
      <c r="AQ2109" s="12" t="e">
        <f>#REF!+#REF!+#REF!</f>
        <v>#REF!</v>
      </c>
      <c r="AR2109" s="12">
        <f t="shared" si="453"/>
        <v>-1483847.23</v>
      </c>
      <c r="AS2109" s="12" t="e">
        <f>#REF!-AU2109+#REF!+#REF!</f>
        <v>#REF!</v>
      </c>
      <c r="AT2109" s="12" t="e">
        <f>AS2109-VLOOKUP(A2109,[1]选股结果!$A$2:$BJ$3005,48,FALSE)*0.08</f>
        <v>#REF!</v>
      </c>
      <c r="AU2109" s="12">
        <f t="shared" si="457"/>
        <v>27515325.06</v>
      </c>
      <c r="AV2109" s="12" t="e">
        <f>#REF!+S2109+H2109</f>
        <v>#REF!</v>
      </c>
      <c r="AW2109" s="12" t="e">
        <f t="shared" si="458"/>
        <v>#REF!</v>
      </c>
      <c r="AX2109" s="12" t="e">
        <f t="shared" si="459"/>
        <v>#REF!</v>
      </c>
      <c r="AY2109" s="12" t="e">
        <f t="shared" si="460"/>
        <v>#REF!</v>
      </c>
      <c r="AZ2109" s="12">
        <f t="shared" si="454"/>
        <v>-1162597426.59</v>
      </c>
      <c r="BA2109" s="12">
        <f t="shared" si="455"/>
        <v>97154213.5999998</v>
      </c>
      <c r="BB2109" s="12" t="e">
        <f t="shared" si="461"/>
        <v>#REF!</v>
      </c>
    </row>
    <row r="2110" spans="1:54">
      <c r="A2110" s="5" t="s">
        <v>4269</v>
      </c>
      <c r="B2110" s="5" t="s">
        <v>4270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462"/>
        <v>1120979878</v>
      </c>
      <c r="AF2110" s="9">
        <f t="shared" si="463"/>
        <v>976858213.01</v>
      </c>
      <c r="AG2110" s="9">
        <f t="shared" si="464"/>
        <v>150037224.73</v>
      </c>
      <c r="AH2110" s="9">
        <f t="shared" si="465"/>
        <v>158202783.17</v>
      </c>
      <c r="AI2110" s="9">
        <f t="shared" si="466"/>
        <v>129700257.64</v>
      </c>
      <c r="AJ2110" s="12" t="e">
        <f>#REF!-A2110</f>
        <v>#REF!</v>
      </c>
      <c r="AK2110" s="16"/>
      <c r="AL2110" s="9">
        <f t="shared" si="456"/>
        <v>36633149.58</v>
      </c>
      <c r="AM2110" s="16"/>
      <c r="AN2110" s="16"/>
      <c r="AO2110" s="16"/>
      <c r="AP2110" s="16"/>
      <c r="AQ2110" s="12" t="e">
        <f>#REF!+#REF!+#REF!</f>
        <v>#REF!</v>
      </c>
      <c r="AR2110" s="12">
        <f t="shared" si="453"/>
        <v>-8273643.92</v>
      </c>
      <c r="AS2110" s="12" t="e">
        <f>#REF!-AU2110+#REF!+#REF!</f>
        <v>#REF!</v>
      </c>
      <c r="AT2110" s="12" t="e">
        <f>AS2110-VLOOKUP(A2110,[1]选股结果!$A$2:$BJ$3005,48,FALSE)*0.08</f>
        <v>#REF!</v>
      </c>
      <c r="AU2110" s="12">
        <f t="shared" si="457"/>
        <v>28502525.53</v>
      </c>
      <c r="AV2110" s="12" t="e">
        <f>#REF!+S2110+H2110</f>
        <v>#REF!</v>
      </c>
      <c r="AW2110" s="12" t="e">
        <f t="shared" si="458"/>
        <v>#REF!</v>
      </c>
      <c r="AX2110" s="12" t="e">
        <f t="shared" si="459"/>
        <v>#REF!</v>
      </c>
      <c r="AY2110" s="12" t="e">
        <f t="shared" si="460"/>
        <v>#REF!</v>
      </c>
      <c r="AZ2110" s="12">
        <f t="shared" si="454"/>
        <v>-1145265297.39</v>
      </c>
      <c r="BA2110" s="12">
        <f t="shared" si="455"/>
        <v>150037224.73</v>
      </c>
      <c r="BB2110" s="12" t="e">
        <f t="shared" si="461"/>
        <v>#REF!</v>
      </c>
    </row>
    <row r="2111" spans="1:54">
      <c r="A2111" s="5" t="s">
        <v>4271</v>
      </c>
      <c r="B2111" s="5" t="s">
        <v>4272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462"/>
        <v>1119193502.61</v>
      </c>
      <c r="AF2111" s="9">
        <f t="shared" si="463"/>
        <v>1096160053.29</v>
      </c>
      <c r="AG2111" s="9">
        <f t="shared" si="464"/>
        <v>22923883.4299997</v>
      </c>
      <c r="AH2111" s="9">
        <f t="shared" si="465"/>
        <v>22730652.6699997</v>
      </c>
      <c r="AI2111" s="9">
        <f t="shared" si="466"/>
        <v>14903881.6799997</v>
      </c>
      <c r="AJ2111" s="12" t="e">
        <f>#REF!-A2111</f>
        <v>#REF!</v>
      </c>
      <c r="AK2111" s="16"/>
      <c r="AL2111" s="9">
        <f t="shared" si="456"/>
        <v>96830500.96</v>
      </c>
      <c r="AM2111" s="16"/>
      <c r="AN2111" s="16"/>
      <c r="AO2111" s="16"/>
      <c r="AP2111" s="16"/>
      <c r="AQ2111" s="12" t="e">
        <f>#REF!+#REF!+#REF!</f>
        <v>#REF!</v>
      </c>
      <c r="AR2111" s="12">
        <f t="shared" si="453"/>
        <v>-58718.86</v>
      </c>
      <c r="AS2111" s="12" t="e">
        <f>#REF!-AU2111+#REF!+#REF!</f>
        <v>#REF!</v>
      </c>
      <c r="AT2111" s="12" t="e">
        <f>AS2111-VLOOKUP(A2111,[1]选股结果!$A$2:$BJ$3005,48,FALSE)*0.08</f>
        <v>#REF!</v>
      </c>
      <c r="AU2111" s="12">
        <f t="shared" si="457"/>
        <v>7826770.99</v>
      </c>
      <c r="AV2111" s="12" t="e">
        <f>#REF!+S2111+H2111</f>
        <v>#REF!</v>
      </c>
      <c r="AW2111" s="12" t="e">
        <f t="shared" si="458"/>
        <v>#REF!</v>
      </c>
      <c r="AX2111" s="12" t="e">
        <f t="shared" si="459"/>
        <v>#REF!</v>
      </c>
      <c r="AY2111" s="12" t="e">
        <f t="shared" si="460"/>
        <v>#REF!</v>
      </c>
      <c r="AZ2111" s="12">
        <f t="shared" si="454"/>
        <v>-1128412225.75</v>
      </c>
      <c r="BA2111" s="12">
        <f t="shared" si="455"/>
        <v>22923883.4299997</v>
      </c>
      <c r="BB2111" s="12" t="e">
        <f t="shared" si="461"/>
        <v>#REF!</v>
      </c>
    </row>
    <row r="2112" spans="1:54">
      <c r="A2112" s="5" t="s">
        <v>4273</v>
      </c>
      <c r="B2112" s="5" t="s">
        <v>4274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462"/>
        <v>1118788126.08</v>
      </c>
      <c r="AF2112" s="9">
        <f t="shared" si="463"/>
        <v>1099173999.22</v>
      </c>
      <c r="AG2112" s="9">
        <f t="shared" si="464"/>
        <v>65902175.9199999</v>
      </c>
      <c r="AH2112" s="9">
        <f t="shared" si="465"/>
        <v>70779516.5699999</v>
      </c>
      <c r="AI2112" s="9">
        <f t="shared" si="466"/>
        <v>65654856.5399999</v>
      </c>
      <c r="AJ2112" s="12" t="e">
        <f>#REF!-A2112</f>
        <v>#REF!</v>
      </c>
      <c r="AK2112" s="16"/>
      <c r="AL2112" s="9">
        <f t="shared" si="456"/>
        <v>153164242.36</v>
      </c>
      <c r="AM2112" s="16"/>
      <c r="AN2112" s="16"/>
      <c r="AO2112" s="16"/>
      <c r="AP2112" s="16"/>
      <c r="AQ2112" s="12" t="e">
        <f>#REF!+#REF!+#REF!</f>
        <v>#REF!</v>
      </c>
      <c r="AR2112" s="12">
        <f t="shared" si="453"/>
        <v>-5961059.58</v>
      </c>
      <c r="AS2112" s="12" t="e">
        <f>#REF!-AU2112+#REF!+#REF!</f>
        <v>#REF!</v>
      </c>
      <c r="AT2112" s="12" t="e">
        <f>AS2112-VLOOKUP(A2112,[1]选股结果!$A$2:$BJ$3005,48,FALSE)*0.08</f>
        <v>#REF!</v>
      </c>
      <c r="AU2112" s="12">
        <f t="shared" si="457"/>
        <v>5124660.03</v>
      </c>
      <c r="AV2112" s="12" t="e">
        <f>#REF!+S2112+H2112</f>
        <v>#REF!</v>
      </c>
      <c r="AW2112" s="12" t="e">
        <f t="shared" si="458"/>
        <v>#REF!</v>
      </c>
      <c r="AX2112" s="12" t="e">
        <f t="shared" si="459"/>
        <v>#REF!</v>
      </c>
      <c r="AY2112" s="12" t="e">
        <f t="shared" si="460"/>
        <v>#REF!</v>
      </c>
      <c r="AZ2112" s="12">
        <f t="shared" si="454"/>
        <v>-1127217087.6</v>
      </c>
      <c r="BA2112" s="12">
        <f t="shared" si="455"/>
        <v>65902175.9199999</v>
      </c>
      <c r="BB2112" s="12" t="e">
        <f t="shared" si="461"/>
        <v>#REF!</v>
      </c>
    </row>
    <row r="2113" spans="1:54">
      <c r="A2113" s="5" t="s">
        <v>4275</v>
      </c>
      <c r="B2113" s="5" t="s">
        <v>4276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462"/>
        <v>1117943715.06</v>
      </c>
      <c r="AF2113" s="9">
        <f t="shared" si="463"/>
        <v>1074065715.2</v>
      </c>
      <c r="AG2113" s="9">
        <f t="shared" si="464"/>
        <v>44476348.8900001</v>
      </c>
      <c r="AH2113" s="9">
        <f t="shared" si="465"/>
        <v>44394824.3300001</v>
      </c>
      <c r="AI2113" s="9">
        <f t="shared" si="466"/>
        <v>40922839.8600001</v>
      </c>
      <c r="AJ2113" s="12" t="e">
        <f>#REF!-A2113</f>
        <v>#REF!</v>
      </c>
      <c r="AK2113" s="16"/>
      <c r="AL2113" s="9">
        <f t="shared" si="456"/>
        <v>74133512.99</v>
      </c>
      <c r="AM2113" s="16"/>
      <c r="AN2113" s="16"/>
      <c r="AO2113" s="16"/>
      <c r="AP2113" s="16"/>
      <c r="AQ2113" s="12" t="e">
        <f>#REF!+#REF!+#REF!</f>
        <v>#REF!</v>
      </c>
      <c r="AR2113" s="12">
        <f t="shared" si="453"/>
        <v>-104982.74</v>
      </c>
      <c r="AS2113" s="12" t="e">
        <f>#REF!-AU2113+#REF!+#REF!</f>
        <v>#REF!</v>
      </c>
      <c r="AT2113" s="12" t="e">
        <f>AS2113-VLOOKUP(A2113,[1]选股结果!$A$2:$BJ$3005,48,FALSE)*0.08</f>
        <v>#REF!</v>
      </c>
      <c r="AU2113" s="12">
        <f t="shared" si="457"/>
        <v>3471984.47</v>
      </c>
      <c r="AV2113" s="12" t="e">
        <f>#REF!+S2113+H2113</f>
        <v>#REF!</v>
      </c>
      <c r="AW2113" s="12" t="e">
        <f t="shared" si="458"/>
        <v>#REF!</v>
      </c>
      <c r="AX2113" s="12" t="e">
        <f t="shared" si="459"/>
        <v>#REF!</v>
      </c>
      <c r="AY2113" s="12" t="e">
        <f t="shared" si="460"/>
        <v>#REF!</v>
      </c>
      <c r="AZ2113" s="12">
        <f t="shared" si="454"/>
        <v>-1128376833.55</v>
      </c>
      <c r="BA2113" s="12">
        <f t="shared" si="455"/>
        <v>44476348.8900001</v>
      </c>
      <c r="BB2113" s="12" t="e">
        <f t="shared" si="461"/>
        <v>#REF!</v>
      </c>
    </row>
    <row r="2114" spans="1:54">
      <c r="A2114" s="5" t="s">
        <v>4277</v>
      </c>
      <c r="B2114" s="5" t="s">
        <v>4278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462"/>
        <v>1117873585.28</v>
      </c>
      <c r="AF2114" s="9">
        <f t="shared" si="463"/>
        <v>1086503523.02</v>
      </c>
      <c r="AG2114" s="9">
        <f t="shared" si="464"/>
        <v>25796019.59</v>
      </c>
      <c r="AH2114" s="9">
        <f t="shared" si="465"/>
        <v>32014351.63</v>
      </c>
      <c r="AI2114" s="9">
        <f t="shared" si="466"/>
        <v>25580455.72</v>
      </c>
      <c r="AJ2114" s="12" t="e">
        <f>#REF!-A2114</f>
        <v>#REF!</v>
      </c>
      <c r="AK2114" s="16"/>
      <c r="AL2114" s="9">
        <f t="shared" si="456"/>
        <v>169031055.68</v>
      </c>
      <c r="AM2114" s="16"/>
      <c r="AN2114" s="16"/>
      <c r="AO2114" s="16"/>
      <c r="AP2114" s="16"/>
      <c r="AQ2114" s="12" t="e">
        <f>#REF!+#REF!+#REF!</f>
        <v>#REF!</v>
      </c>
      <c r="AR2114" s="12">
        <f t="shared" ref="AR2114:AR2177" si="467">AA2114-AB2114</f>
        <v>-7015304.45</v>
      </c>
      <c r="AS2114" s="12" t="e">
        <f>#REF!-AU2114+#REF!+#REF!</f>
        <v>#REF!</v>
      </c>
      <c r="AT2114" s="12" t="e">
        <f>AS2114-VLOOKUP(A2114,[1]选股结果!$A$2:$BJ$3005,48,FALSE)*0.08</f>
        <v>#REF!</v>
      </c>
      <c r="AU2114" s="12">
        <f t="shared" si="457"/>
        <v>6433895.91</v>
      </c>
      <c r="AV2114" s="12" t="e">
        <f>#REF!+S2114+H2114</f>
        <v>#REF!</v>
      </c>
      <c r="AW2114" s="12" t="e">
        <f t="shared" si="458"/>
        <v>#REF!</v>
      </c>
      <c r="AX2114" s="12" t="e">
        <f t="shared" si="459"/>
        <v>#REF!</v>
      </c>
      <c r="AY2114" s="12" t="e">
        <f t="shared" si="460"/>
        <v>#REF!</v>
      </c>
      <c r="AZ2114" s="12">
        <f t="shared" ref="AZ2114:AZ2177" si="468">O2114-S2114-AA2114-AB2114-AC2114-AD2114+AK2114-AE2114</f>
        <v>-1192415344.44</v>
      </c>
      <c r="BA2114" s="12">
        <f t="shared" ref="BA2114:BA2177" si="469">AG2114</f>
        <v>25796019.59</v>
      </c>
      <c r="BB2114" s="12" t="e">
        <f t="shared" si="461"/>
        <v>#REF!</v>
      </c>
    </row>
    <row r="2115" spans="1:54">
      <c r="A2115" s="5" t="s">
        <v>4279</v>
      </c>
      <c r="B2115" s="5" t="s">
        <v>4280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462"/>
        <v>1116665558.9</v>
      </c>
      <c r="AF2115" s="9">
        <f t="shared" si="463"/>
        <v>1151734340.84</v>
      </c>
      <c r="AG2115" s="9">
        <f t="shared" si="464"/>
        <v>635101.30000018</v>
      </c>
      <c r="AH2115" s="9">
        <f t="shared" si="465"/>
        <v>2198659.43000018</v>
      </c>
      <c r="AI2115" s="9">
        <f t="shared" si="466"/>
        <v>905439.82000018</v>
      </c>
      <c r="AJ2115" s="12" t="e">
        <f>#REF!-A2115</f>
        <v>#REF!</v>
      </c>
      <c r="AK2115" s="16"/>
      <c r="AL2115" s="9">
        <f t="shared" ref="AL2115:AL2178" si="470">O2115+P2115+Q2115+Y2115-AB2115+AC2115</f>
        <v>137723597.71</v>
      </c>
      <c r="AM2115" s="16"/>
      <c r="AN2115" s="16"/>
      <c r="AO2115" s="16"/>
      <c r="AP2115" s="16"/>
      <c r="AQ2115" s="12" t="e">
        <f>#REF!+#REF!+#REF!</f>
        <v>#REF!</v>
      </c>
      <c r="AR2115" s="12">
        <f t="shared" si="467"/>
        <v>-2324987.65</v>
      </c>
      <c r="AS2115" s="12" t="e">
        <f>#REF!-AU2115+#REF!+#REF!</f>
        <v>#REF!</v>
      </c>
      <c r="AT2115" s="12" t="e">
        <f>AS2115-VLOOKUP(A2115,[1]选股结果!$A$2:$BJ$3005,48,FALSE)*0.08</f>
        <v>#REF!</v>
      </c>
      <c r="AU2115" s="12">
        <f t="shared" ref="AU2115:AU2178" si="471">AH2115-AI2115</f>
        <v>1293219.61</v>
      </c>
      <c r="AV2115" s="12" t="e">
        <f>#REF!+S2115+H2115</f>
        <v>#REF!</v>
      </c>
      <c r="AW2115" s="12" t="e">
        <f t="shared" ref="AW2115:AW2178" si="472">AV2115-AU2115</f>
        <v>#REF!</v>
      </c>
      <c r="AX2115" s="12" t="e">
        <f t="shared" ref="AX2115:AX2178" si="473">AV2115-H2115</f>
        <v>#REF!</v>
      </c>
      <c r="AY2115" s="12" t="e">
        <f t="shared" ref="AY2115:AY2178" si="474">AV2115-H2115-AU2115</f>
        <v>#REF!</v>
      </c>
      <c r="AZ2115" s="12">
        <f t="shared" si="468"/>
        <v>-1144804551.61</v>
      </c>
      <c r="BA2115" s="12">
        <f t="shared" si="469"/>
        <v>635101.30000018</v>
      </c>
      <c r="BB2115" s="12" t="e">
        <f t="shared" ref="BB2115:BB2178" si="475">AF2115-AG2115+AH2115+AI2115-AJ2115+AL2115+AM2115-AO2115+AN2115</f>
        <v>#REF!</v>
      </c>
    </row>
    <row r="2116" spans="1:54">
      <c r="A2116" s="5" t="s">
        <v>4281</v>
      </c>
      <c r="B2116" s="5" t="s">
        <v>4282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462"/>
        <v>1115933659.88</v>
      </c>
      <c r="AF2116" s="9">
        <f t="shared" si="463"/>
        <v>1295815270.27</v>
      </c>
      <c r="AG2116" s="9">
        <f t="shared" si="464"/>
        <v>-244852602.07</v>
      </c>
      <c r="AH2116" s="9">
        <f t="shared" si="465"/>
        <v>-251239363.44</v>
      </c>
      <c r="AI2116" s="9">
        <f t="shared" si="466"/>
        <v>-221172305.23</v>
      </c>
      <c r="AJ2116" s="12" t="e">
        <f>#REF!-A2116</f>
        <v>#REF!</v>
      </c>
      <c r="AK2116" s="16"/>
      <c r="AL2116" s="9">
        <f t="shared" si="470"/>
        <v>238446862.96</v>
      </c>
      <c r="AM2116" s="16"/>
      <c r="AN2116" s="16"/>
      <c r="AO2116" s="16"/>
      <c r="AP2116" s="16"/>
      <c r="AQ2116" s="12" t="e">
        <f>#REF!+#REF!+#REF!</f>
        <v>#REF!</v>
      </c>
      <c r="AR2116" s="12">
        <f t="shared" si="467"/>
        <v>-1132337.22</v>
      </c>
      <c r="AS2116" s="12" t="e">
        <f>#REF!-AU2116+#REF!+#REF!</f>
        <v>#REF!</v>
      </c>
      <c r="AT2116" s="12" t="e">
        <f>AS2116-VLOOKUP(A2116,[1]选股结果!$A$2:$BJ$3005,48,FALSE)*0.08</f>
        <v>#REF!</v>
      </c>
      <c r="AU2116" s="12">
        <f t="shared" si="471"/>
        <v>-30067058.21</v>
      </c>
      <c r="AV2116" s="12" t="e">
        <f>#REF!+S2116+H2116</f>
        <v>#REF!</v>
      </c>
      <c r="AW2116" s="12" t="e">
        <f t="shared" si="472"/>
        <v>#REF!</v>
      </c>
      <c r="AX2116" s="12" t="e">
        <f t="shared" si="473"/>
        <v>#REF!</v>
      </c>
      <c r="AY2116" s="12" t="e">
        <f t="shared" si="474"/>
        <v>#REF!</v>
      </c>
      <c r="AZ2116" s="12">
        <f t="shared" si="468"/>
        <v>-1248727333.66</v>
      </c>
      <c r="BA2116" s="12">
        <f t="shared" si="469"/>
        <v>-244852602.07</v>
      </c>
      <c r="BB2116" s="12" t="e">
        <f t="shared" si="475"/>
        <v>#REF!</v>
      </c>
    </row>
    <row r="2117" spans="1:54">
      <c r="A2117" s="5" t="s">
        <v>4283</v>
      </c>
      <c r="B2117" s="5" t="s">
        <v>4284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462"/>
        <v>1115302702.86</v>
      </c>
      <c r="AF2117" s="9">
        <f t="shared" si="463"/>
        <v>976263806.49</v>
      </c>
      <c r="AG2117" s="9">
        <f t="shared" si="464"/>
        <v>133771502.12</v>
      </c>
      <c r="AH2117" s="9">
        <f t="shared" si="465"/>
        <v>133775933.18</v>
      </c>
      <c r="AI2117" s="9">
        <f t="shared" si="466"/>
        <v>106695648.02</v>
      </c>
      <c r="AJ2117" s="12" t="e">
        <f>#REF!-A2117</f>
        <v>#REF!</v>
      </c>
      <c r="AK2117" s="16"/>
      <c r="AL2117" s="9">
        <f t="shared" si="470"/>
        <v>98032784.21</v>
      </c>
      <c r="AM2117" s="16"/>
      <c r="AN2117" s="16"/>
      <c r="AO2117" s="16"/>
      <c r="AP2117" s="16"/>
      <c r="AQ2117" s="12" t="e">
        <f>#REF!+#REF!+#REF!</f>
        <v>#REF!</v>
      </c>
      <c r="AR2117" s="12">
        <f t="shared" si="467"/>
        <v>-230865.76</v>
      </c>
      <c r="AS2117" s="12" t="e">
        <f>#REF!-AU2117+#REF!+#REF!</f>
        <v>#REF!</v>
      </c>
      <c r="AT2117" s="12" t="e">
        <f>AS2117-VLOOKUP(A2117,[1]选股结果!$A$2:$BJ$3005,48,FALSE)*0.08</f>
        <v>#REF!</v>
      </c>
      <c r="AU2117" s="12">
        <f t="shared" si="471"/>
        <v>27080285.16</v>
      </c>
      <c r="AV2117" s="12" t="e">
        <f>#REF!+S2117+H2117</f>
        <v>#REF!</v>
      </c>
      <c r="AW2117" s="12" t="e">
        <f t="shared" si="472"/>
        <v>#REF!</v>
      </c>
      <c r="AX2117" s="12" t="e">
        <f t="shared" si="473"/>
        <v>#REF!</v>
      </c>
      <c r="AY2117" s="12" t="e">
        <f t="shared" si="474"/>
        <v>#REF!</v>
      </c>
      <c r="AZ2117" s="12">
        <f t="shared" si="468"/>
        <v>-1140714744.59</v>
      </c>
      <c r="BA2117" s="12">
        <f t="shared" si="469"/>
        <v>133771502.12</v>
      </c>
      <c r="BB2117" s="12" t="e">
        <f t="shared" si="475"/>
        <v>#REF!</v>
      </c>
    </row>
    <row r="2118" spans="1:54">
      <c r="A2118" s="5" t="s">
        <v>4285</v>
      </c>
      <c r="B2118" s="5" t="s">
        <v>4286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462"/>
        <v>1114331399.08</v>
      </c>
      <c r="AF2118" s="9">
        <f t="shared" si="463"/>
        <v>1056986810.78</v>
      </c>
      <c r="AG2118" s="9">
        <f t="shared" si="464"/>
        <v>69851708.9699998</v>
      </c>
      <c r="AH2118" s="9">
        <f t="shared" si="465"/>
        <v>69975160.4899998</v>
      </c>
      <c r="AI2118" s="9">
        <f t="shared" si="466"/>
        <v>59466315.8499998</v>
      </c>
      <c r="AJ2118" s="12" t="e">
        <f>#REF!-A2118</f>
        <v>#REF!</v>
      </c>
      <c r="AK2118" s="16"/>
      <c r="AL2118" s="9">
        <f t="shared" si="470"/>
        <v>174407713.67</v>
      </c>
      <c r="AM2118" s="16"/>
      <c r="AN2118" s="16"/>
      <c r="AO2118" s="16"/>
      <c r="AP2118" s="16"/>
      <c r="AQ2118" s="12" t="e">
        <f>#REF!+#REF!+#REF!</f>
        <v>#REF!</v>
      </c>
      <c r="AR2118" s="12">
        <f t="shared" si="467"/>
        <v>-230981.98</v>
      </c>
      <c r="AS2118" s="12" t="e">
        <f>#REF!-AU2118+#REF!+#REF!</f>
        <v>#REF!</v>
      </c>
      <c r="AT2118" s="12" t="e">
        <f>AS2118-VLOOKUP(A2118,[1]选股结果!$A$2:$BJ$3005,48,FALSE)*0.08</f>
        <v>#REF!</v>
      </c>
      <c r="AU2118" s="12">
        <f t="shared" si="471"/>
        <v>10508844.64</v>
      </c>
      <c r="AV2118" s="12" t="e">
        <f>#REF!+S2118+H2118</f>
        <v>#REF!</v>
      </c>
      <c r="AW2118" s="12" t="e">
        <f t="shared" si="472"/>
        <v>#REF!</v>
      </c>
      <c r="AX2118" s="12" t="e">
        <f t="shared" si="473"/>
        <v>#REF!</v>
      </c>
      <c r="AY2118" s="12" t="e">
        <f t="shared" si="474"/>
        <v>#REF!</v>
      </c>
      <c r="AZ2118" s="12">
        <f t="shared" si="468"/>
        <v>-1107146903.2</v>
      </c>
      <c r="BA2118" s="12">
        <f t="shared" si="469"/>
        <v>69851708.9699998</v>
      </c>
      <c r="BB2118" s="12" t="e">
        <f t="shared" si="475"/>
        <v>#REF!</v>
      </c>
    </row>
    <row r="2119" spans="1:54">
      <c r="A2119" s="5" t="s">
        <v>4287</v>
      </c>
      <c r="B2119" s="5" t="s">
        <v>4288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462"/>
        <v>1112881337.55</v>
      </c>
      <c r="AF2119" s="9">
        <f t="shared" si="463"/>
        <v>1024324657.19</v>
      </c>
      <c r="AG2119" s="9">
        <f t="shared" si="464"/>
        <v>78688427.5499999</v>
      </c>
      <c r="AH2119" s="9">
        <f t="shared" si="465"/>
        <v>73022641.8199999</v>
      </c>
      <c r="AI2119" s="9">
        <f t="shared" si="466"/>
        <v>59408178.4599999</v>
      </c>
      <c r="AJ2119" s="12" t="e">
        <f>#REF!-A2119</f>
        <v>#REF!</v>
      </c>
      <c r="AK2119" s="16"/>
      <c r="AL2119" s="9">
        <f t="shared" si="470"/>
        <v>583957119.17</v>
      </c>
      <c r="AM2119" s="16"/>
      <c r="AN2119" s="16"/>
      <c r="AO2119" s="16"/>
      <c r="AP2119" s="16"/>
      <c r="AQ2119" s="12" t="e">
        <f>#REF!+#REF!+#REF!</f>
        <v>#REF!</v>
      </c>
      <c r="AR2119" s="12">
        <f t="shared" si="467"/>
        <v>-672184.09</v>
      </c>
      <c r="AS2119" s="12" t="e">
        <f>#REF!-AU2119+#REF!+#REF!</f>
        <v>#REF!</v>
      </c>
      <c r="AT2119" s="12" t="e">
        <f>AS2119-VLOOKUP(A2119,[1]选股结果!$A$2:$BJ$3005,48,FALSE)*0.08</f>
        <v>#REF!</v>
      </c>
      <c r="AU2119" s="12">
        <f t="shared" si="471"/>
        <v>13614463.36</v>
      </c>
      <c r="AV2119" s="12" t="e">
        <f>#REF!+S2119+H2119</f>
        <v>#REF!</v>
      </c>
      <c r="AW2119" s="12" t="e">
        <f t="shared" si="472"/>
        <v>#REF!</v>
      </c>
      <c r="AX2119" s="12" t="e">
        <f t="shared" si="473"/>
        <v>#REF!</v>
      </c>
      <c r="AY2119" s="12" t="e">
        <f t="shared" si="474"/>
        <v>#REF!</v>
      </c>
      <c r="AZ2119" s="12">
        <f t="shared" si="468"/>
        <v>-1125703255.2</v>
      </c>
      <c r="BA2119" s="12">
        <f t="shared" si="469"/>
        <v>78688427.5499999</v>
      </c>
      <c r="BB2119" s="12" t="e">
        <f t="shared" si="475"/>
        <v>#REF!</v>
      </c>
    </row>
    <row r="2120" spans="1:54">
      <c r="A2120" s="5" t="s">
        <v>4289</v>
      </c>
      <c r="B2120" s="5" t="s">
        <v>4290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462"/>
        <v>1112497418.39</v>
      </c>
      <c r="AF2120" s="9">
        <f t="shared" si="463"/>
        <v>1018797444.87</v>
      </c>
      <c r="AG2120" s="9">
        <f t="shared" si="464"/>
        <v>39734688.6300001</v>
      </c>
      <c r="AH2120" s="9">
        <f t="shared" si="465"/>
        <v>40750841.5500001</v>
      </c>
      <c r="AI2120" s="9">
        <f t="shared" si="466"/>
        <v>23035704.2600001</v>
      </c>
      <c r="AJ2120" s="12" t="e">
        <f>#REF!-A2120</f>
        <v>#REF!</v>
      </c>
      <c r="AK2120" s="16"/>
      <c r="AL2120" s="9">
        <f t="shared" si="470"/>
        <v>330790242.37</v>
      </c>
      <c r="AM2120" s="16"/>
      <c r="AN2120" s="16"/>
      <c r="AO2120" s="16"/>
      <c r="AP2120" s="16"/>
      <c r="AQ2120" s="12" t="e">
        <f>#REF!+#REF!+#REF!</f>
        <v>#REF!</v>
      </c>
      <c r="AR2120" s="12">
        <f t="shared" si="467"/>
        <v>-2771470.8</v>
      </c>
      <c r="AS2120" s="12" t="e">
        <f>#REF!-AU2120+#REF!+#REF!</f>
        <v>#REF!</v>
      </c>
      <c r="AT2120" s="12" t="e">
        <f>AS2120-VLOOKUP(A2120,[1]选股结果!$A$2:$BJ$3005,48,FALSE)*0.08</f>
        <v>#REF!</v>
      </c>
      <c r="AU2120" s="12">
        <f t="shared" si="471"/>
        <v>17715137.29</v>
      </c>
      <c r="AV2120" s="12" t="e">
        <f>#REF!+S2120+H2120</f>
        <v>#REF!</v>
      </c>
      <c r="AW2120" s="12" t="e">
        <f t="shared" si="472"/>
        <v>#REF!</v>
      </c>
      <c r="AX2120" s="12" t="e">
        <f t="shared" si="473"/>
        <v>#REF!</v>
      </c>
      <c r="AY2120" s="12" t="e">
        <f t="shared" si="474"/>
        <v>#REF!</v>
      </c>
      <c r="AZ2120" s="12">
        <f t="shared" si="468"/>
        <v>-1138993471.76</v>
      </c>
      <c r="BA2120" s="12">
        <f t="shared" si="469"/>
        <v>39734688.6300001</v>
      </c>
      <c r="BB2120" s="12" t="e">
        <f t="shared" si="475"/>
        <v>#REF!</v>
      </c>
    </row>
    <row r="2121" spans="1:54">
      <c r="A2121" s="5" t="s">
        <v>4291</v>
      </c>
      <c r="B2121" s="5" t="s">
        <v>4292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462"/>
        <v>1109852141.29</v>
      </c>
      <c r="AF2121" s="9">
        <f t="shared" si="463"/>
        <v>344291742.93</v>
      </c>
      <c r="AG2121" s="9">
        <f t="shared" si="464"/>
        <v>977373068.93</v>
      </c>
      <c r="AH2121" s="9">
        <f t="shared" si="465"/>
        <v>978483073.4</v>
      </c>
      <c r="AI2121" s="9">
        <f t="shared" si="466"/>
        <v>785858952.26</v>
      </c>
      <c r="AJ2121" s="12" t="e">
        <f>#REF!-A2121</f>
        <v>#REF!</v>
      </c>
      <c r="AK2121" s="16"/>
      <c r="AL2121" s="9">
        <f t="shared" si="470"/>
        <v>47378066.59</v>
      </c>
      <c r="AM2121" s="16"/>
      <c r="AN2121" s="16"/>
      <c r="AO2121" s="16"/>
      <c r="AP2121" s="16"/>
      <c r="AQ2121" s="12" t="e">
        <f>#REF!+#REF!+#REF!</f>
        <v>#REF!</v>
      </c>
      <c r="AR2121" s="12">
        <f t="shared" si="467"/>
        <v>-1115404.47</v>
      </c>
      <c r="AS2121" s="12" t="e">
        <f>#REF!-AU2121+#REF!+#REF!</f>
        <v>#REF!</v>
      </c>
      <c r="AT2121" s="12" t="e">
        <f>AS2121-VLOOKUP(A2121,[1]选股结果!$A$2:$BJ$3005,48,FALSE)*0.08</f>
        <v>#REF!</v>
      </c>
      <c r="AU2121" s="12">
        <f t="shared" si="471"/>
        <v>192624121.14</v>
      </c>
      <c r="AV2121" s="12" t="e">
        <f>#REF!+S2121+H2121</f>
        <v>#REF!</v>
      </c>
      <c r="AW2121" s="12" t="e">
        <f t="shared" si="472"/>
        <v>#REF!</v>
      </c>
      <c r="AX2121" s="12" t="e">
        <f t="shared" si="473"/>
        <v>#REF!</v>
      </c>
      <c r="AY2121" s="12" t="e">
        <f t="shared" si="474"/>
        <v>#REF!</v>
      </c>
      <c r="AZ2121" s="12">
        <f t="shared" si="468"/>
        <v>-1277386255.77</v>
      </c>
      <c r="BA2121" s="12">
        <f t="shared" si="469"/>
        <v>977373068.93</v>
      </c>
      <c r="BB2121" s="12" t="e">
        <f t="shared" si="475"/>
        <v>#REF!</v>
      </c>
    </row>
    <row r="2122" spans="1:54">
      <c r="A2122" s="5" t="s">
        <v>4293</v>
      </c>
      <c r="B2122" s="5" t="s">
        <v>4294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462"/>
        <v>1109718413.83</v>
      </c>
      <c r="AF2122" s="9">
        <f t="shared" si="463"/>
        <v>1054624328.35</v>
      </c>
      <c r="AG2122" s="9">
        <f t="shared" si="464"/>
        <v>58204697.4799999</v>
      </c>
      <c r="AH2122" s="9">
        <f t="shared" si="465"/>
        <v>60742954.4099999</v>
      </c>
      <c r="AI2122" s="9">
        <f t="shared" si="466"/>
        <v>46431659.3699999</v>
      </c>
      <c r="AJ2122" s="12" t="e">
        <f>#REF!-A2122</f>
        <v>#REF!</v>
      </c>
      <c r="AK2122" s="16"/>
      <c r="AL2122" s="9">
        <f t="shared" si="470"/>
        <v>551885419.77</v>
      </c>
      <c r="AM2122" s="16"/>
      <c r="AN2122" s="16"/>
      <c r="AO2122" s="16"/>
      <c r="AP2122" s="16"/>
      <c r="AQ2122" s="12" t="e">
        <f>#REF!+#REF!+#REF!</f>
        <v>#REF!</v>
      </c>
      <c r="AR2122" s="12">
        <f t="shared" si="467"/>
        <v>-5888611.98</v>
      </c>
      <c r="AS2122" s="12" t="e">
        <f>#REF!-AU2122+#REF!+#REF!</f>
        <v>#REF!</v>
      </c>
      <c r="AT2122" s="12" t="e">
        <f>AS2122-VLOOKUP(A2122,[1]选股结果!$A$2:$BJ$3005,48,FALSE)*0.08</f>
        <v>#REF!</v>
      </c>
      <c r="AU2122" s="12">
        <f t="shared" si="471"/>
        <v>14311295.04</v>
      </c>
      <c r="AV2122" s="12" t="e">
        <f>#REF!+S2122+H2122</f>
        <v>#REF!</v>
      </c>
      <c r="AW2122" s="12" t="e">
        <f t="shared" si="472"/>
        <v>#REF!</v>
      </c>
      <c r="AX2122" s="12" t="e">
        <f t="shared" si="473"/>
        <v>#REF!</v>
      </c>
      <c r="AY2122" s="12" t="e">
        <f t="shared" si="474"/>
        <v>#REF!</v>
      </c>
      <c r="AZ2122" s="12">
        <f t="shared" si="468"/>
        <v>-1160441254.36</v>
      </c>
      <c r="BA2122" s="12">
        <f t="shared" si="469"/>
        <v>58204697.4799999</v>
      </c>
      <c r="BB2122" s="12" t="e">
        <f t="shared" si="475"/>
        <v>#REF!</v>
      </c>
    </row>
    <row r="2123" spans="1:54">
      <c r="A2123" s="5" t="s">
        <v>4295</v>
      </c>
      <c r="B2123" s="5" t="s">
        <v>4296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476">C2123</f>
        <v>1109677086.68</v>
      </c>
      <c r="AF2123" s="9">
        <f t="shared" ref="AF2123:AF2186" si="477">(G2123+O2123+P2123+Q2123+R2123)+S2123</f>
        <v>1038701814.76</v>
      </c>
      <c r="AG2123" s="9">
        <f t="shared" ref="AG2123:AG2186" si="478">AE2123-AF2123+T2123+V2123+W2123-X2123-Y2123+Z2123+AA2123</f>
        <v>81986514.8100001</v>
      </c>
      <c r="AH2123" s="9">
        <f t="shared" ref="AH2123:AH2186" si="479">AG2123+AB2123-AC2123</f>
        <v>81784642.7400001</v>
      </c>
      <c r="AI2123" s="9">
        <f t="shared" ref="AI2123:AI2186" si="480">AH2123-AD2123</f>
        <v>72915965.0000001</v>
      </c>
      <c r="AJ2123" s="12" t="e">
        <f>#REF!-A2123</f>
        <v>#REF!</v>
      </c>
      <c r="AK2123" s="16"/>
      <c r="AL2123" s="9">
        <f t="shared" si="470"/>
        <v>387872756.51</v>
      </c>
      <c r="AM2123" s="16"/>
      <c r="AN2123" s="16"/>
      <c r="AO2123" s="16"/>
      <c r="AP2123" s="16"/>
      <c r="AQ2123" s="12" t="e">
        <f>#REF!+#REF!+#REF!</f>
        <v>#REF!</v>
      </c>
      <c r="AR2123" s="12">
        <f t="shared" si="467"/>
        <v>-706141.1</v>
      </c>
      <c r="AS2123" s="12" t="e">
        <f>#REF!-AU2123+#REF!+#REF!</f>
        <v>#REF!</v>
      </c>
      <c r="AT2123" s="12" t="e">
        <f>AS2123-VLOOKUP(A2123,[1]选股结果!$A$2:$BJ$3005,48,FALSE)*0.08</f>
        <v>#REF!</v>
      </c>
      <c r="AU2123" s="12">
        <f t="shared" si="471"/>
        <v>8868677.73999999</v>
      </c>
      <c r="AV2123" s="12" t="e">
        <f>#REF!+S2123+H2123</f>
        <v>#REF!</v>
      </c>
      <c r="AW2123" s="12" t="e">
        <f t="shared" si="472"/>
        <v>#REF!</v>
      </c>
      <c r="AX2123" s="12" t="e">
        <f t="shared" si="473"/>
        <v>#REF!</v>
      </c>
      <c r="AY2123" s="12" t="e">
        <f t="shared" si="474"/>
        <v>#REF!</v>
      </c>
      <c r="AZ2123" s="12">
        <f t="shared" si="468"/>
        <v>-1110510036.26</v>
      </c>
      <c r="BA2123" s="12">
        <f t="shared" si="469"/>
        <v>81986514.8100001</v>
      </c>
      <c r="BB2123" s="12" t="e">
        <f t="shared" si="475"/>
        <v>#REF!</v>
      </c>
    </row>
    <row r="2124" spans="1:54">
      <c r="A2124" s="5" t="s">
        <v>4297</v>
      </c>
      <c r="B2124" s="5" t="s">
        <v>4298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476"/>
        <v>1107679670.57</v>
      </c>
      <c r="AF2124" s="9">
        <f t="shared" si="477"/>
        <v>978078837</v>
      </c>
      <c r="AG2124" s="9">
        <f t="shared" si="478"/>
        <v>169726642.71</v>
      </c>
      <c r="AH2124" s="9">
        <f t="shared" si="479"/>
        <v>169677554.83</v>
      </c>
      <c r="AI2124" s="9">
        <f t="shared" si="480"/>
        <v>145787346.44</v>
      </c>
      <c r="AJ2124" s="12" t="e">
        <f>#REF!-A2124</f>
        <v>#REF!</v>
      </c>
      <c r="AK2124" s="16"/>
      <c r="AL2124" s="9">
        <f t="shared" si="470"/>
        <v>128537151.6</v>
      </c>
      <c r="AM2124" s="16"/>
      <c r="AN2124" s="16"/>
      <c r="AO2124" s="16"/>
      <c r="AP2124" s="16"/>
      <c r="AQ2124" s="12" t="e">
        <f>#REF!+#REF!+#REF!</f>
        <v>#REF!</v>
      </c>
      <c r="AR2124" s="12">
        <f t="shared" si="467"/>
        <v>-823817.77</v>
      </c>
      <c r="AS2124" s="12" t="e">
        <f>#REF!-AU2124+#REF!+#REF!</f>
        <v>#REF!</v>
      </c>
      <c r="AT2124" s="12" t="e">
        <f>AS2124-VLOOKUP(A2124,[1]选股结果!$A$2:$BJ$3005,48,FALSE)*0.08</f>
        <v>#REF!</v>
      </c>
      <c r="AU2124" s="12">
        <f t="shared" si="471"/>
        <v>23890208.39</v>
      </c>
      <c r="AV2124" s="12" t="e">
        <f>#REF!+S2124+H2124</f>
        <v>#REF!</v>
      </c>
      <c r="AW2124" s="12" t="e">
        <f t="shared" si="472"/>
        <v>#REF!</v>
      </c>
      <c r="AX2124" s="12" t="e">
        <f t="shared" si="473"/>
        <v>#REF!</v>
      </c>
      <c r="AY2124" s="12" t="e">
        <f t="shared" si="474"/>
        <v>#REF!</v>
      </c>
      <c r="AZ2124" s="12">
        <f t="shared" si="468"/>
        <v>-1128240899.31</v>
      </c>
      <c r="BA2124" s="12">
        <f t="shared" si="469"/>
        <v>169726642.71</v>
      </c>
      <c r="BB2124" s="12" t="e">
        <f t="shared" si="475"/>
        <v>#REF!</v>
      </c>
    </row>
    <row r="2125" spans="1:54">
      <c r="A2125" s="5" t="s">
        <v>4299</v>
      </c>
      <c r="B2125" s="5" t="s">
        <v>4300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476"/>
        <v>1106701471.59</v>
      </c>
      <c r="AF2125" s="9">
        <f t="shared" si="477"/>
        <v>891401584.99</v>
      </c>
      <c r="AG2125" s="9">
        <f t="shared" si="478"/>
        <v>196732772.67</v>
      </c>
      <c r="AH2125" s="9">
        <f t="shared" si="479"/>
        <v>212888621.46</v>
      </c>
      <c r="AI2125" s="9">
        <f t="shared" si="480"/>
        <v>179549546.48</v>
      </c>
      <c r="AJ2125" s="12" t="e">
        <f>#REF!-A2125</f>
        <v>#REF!</v>
      </c>
      <c r="AK2125" s="16"/>
      <c r="AL2125" s="9">
        <f t="shared" si="470"/>
        <v>105464240.82</v>
      </c>
      <c r="AM2125" s="16"/>
      <c r="AN2125" s="16"/>
      <c r="AO2125" s="16"/>
      <c r="AP2125" s="16"/>
      <c r="AQ2125" s="12" t="e">
        <f>#REF!+#REF!+#REF!</f>
        <v>#REF!</v>
      </c>
      <c r="AR2125" s="12">
        <f t="shared" si="467"/>
        <v>-16399425.39</v>
      </c>
      <c r="AS2125" s="12" t="e">
        <f>#REF!-AU2125+#REF!+#REF!</f>
        <v>#REF!</v>
      </c>
      <c r="AT2125" s="12" t="e">
        <f>AS2125-VLOOKUP(A2125,[1]选股结果!$A$2:$BJ$3005,48,FALSE)*0.08</f>
        <v>#REF!</v>
      </c>
      <c r="AU2125" s="12">
        <f t="shared" si="471"/>
        <v>33339074.98</v>
      </c>
      <c r="AV2125" s="12" t="e">
        <f>#REF!+S2125+H2125</f>
        <v>#REF!</v>
      </c>
      <c r="AW2125" s="12" t="e">
        <f t="shared" si="472"/>
        <v>#REF!</v>
      </c>
      <c r="AX2125" s="12" t="e">
        <f t="shared" si="473"/>
        <v>#REF!</v>
      </c>
      <c r="AY2125" s="12" t="e">
        <f t="shared" si="474"/>
        <v>#REF!</v>
      </c>
      <c r="AZ2125" s="12">
        <f t="shared" si="468"/>
        <v>-1164831872.69</v>
      </c>
      <c r="BA2125" s="12">
        <f t="shared" si="469"/>
        <v>196732772.67</v>
      </c>
      <c r="BB2125" s="12" t="e">
        <f t="shared" si="475"/>
        <v>#REF!</v>
      </c>
    </row>
    <row r="2126" spans="1:54">
      <c r="A2126" s="5" t="s">
        <v>4301</v>
      </c>
      <c r="B2126" s="5" t="s">
        <v>4302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476"/>
        <v>1102054721.08</v>
      </c>
      <c r="AF2126" s="9">
        <f t="shared" si="477"/>
        <v>1107229296.15</v>
      </c>
      <c r="AG2126" s="9">
        <f t="shared" si="478"/>
        <v>-7418960.39000017</v>
      </c>
      <c r="AH2126" s="9">
        <f t="shared" si="479"/>
        <v>-5752294.15000017</v>
      </c>
      <c r="AI2126" s="9">
        <f t="shared" si="480"/>
        <v>-7949687.56000017</v>
      </c>
      <c r="AJ2126" s="12" t="e">
        <f>#REF!-A2126</f>
        <v>#REF!</v>
      </c>
      <c r="AK2126" s="16"/>
      <c r="AL2126" s="9">
        <f t="shared" si="470"/>
        <v>113909432.77</v>
      </c>
      <c r="AM2126" s="16"/>
      <c r="AN2126" s="16"/>
      <c r="AO2126" s="16"/>
      <c r="AP2126" s="16"/>
      <c r="AQ2126" s="12" t="e">
        <f>#REF!+#REF!+#REF!</f>
        <v>#REF!</v>
      </c>
      <c r="AR2126" s="12">
        <f t="shared" si="467"/>
        <v>-2781173.06</v>
      </c>
      <c r="AS2126" s="12" t="e">
        <f>#REF!-AU2126+#REF!+#REF!</f>
        <v>#REF!</v>
      </c>
      <c r="AT2126" s="12" t="e">
        <f>AS2126-VLOOKUP(A2126,[1]选股结果!$A$2:$BJ$3005,48,FALSE)*0.08</f>
        <v>#REF!</v>
      </c>
      <c r="AU2126" s="12">
        <f t="shared" si="471"/>
        <v>2197393.41</v>
      </c>
      <c r="AV2126" s="12" t="e">
        <f>#REF!+S2126+H2126</f>
        <v>#REF!</v>
      </c>
      <c r="AW2126" s="12" t="e">
        <f t="shared" si="472"/>
        <v>#REF!</v>
      </c>
      <c r="AX2126" s="12" t="e">
        <f t="shared" si="473"/>
        <v>#REF!</v>
      </c>
      <c r="AY2126" s="12" t="e">
        <f t="shared" si="474"/>
        <v>#REF!</v>
      </c>
      <c r="AZ2126" s="12">
        <f t="shared" si="468"/>
        <v>-1107689177</v>
      </c>
      <c r="BA2126" s="12">
        <f t="shared" si="469"/>
        <v>-7418960.39000017</v>
      </c>
      <c r="BB2126" s="12" t="e">
        <f t="shared" si="475"/>
        <v>#REF!</v>
      </c>
    </row>
    <row r="2127" spans="1:54">
      <c r="A2127" s="5" t="s">
        <v>4303</v>
      </c>
      <c r="B2127" s="5" t="s">
        <v>4304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476"/>
        <v>1101478023.28</v>
      </c>
      <c r="AF2127" s="9">
        <f t="shared" si="477"/>
        <v>1020686100.37</v>
      </c>
      <c r="AG2127" s="9">
        <f t="shared" si="478"/>
        <v>131113280.22</v>
      </c>
      <c r="AH2127" s="9">
        <f t="shared" si="479"/>
        <v>130562424.37</v>
      </c>
      <c r="AI2127" s="9">
        <f t="shared" si="480"/>
        <v>114468505.22</v>
      </c>
      <c r="AJ2127" s="12" t="e">
        <f>#REF!-A2127</f>
        <v>#REF!</v>
      </c>
      <c r="AK2127" s="16"/>
      <c r="AL2127" s="9">
        <f t="shared" si="470"/>
        <v>102752899.84</v>
      </c>
      <c r="AM2127" s="16"/>
      <c r="AN2127" s="16"/>
      <c r="AO2127" s="16"/>
      <c r="AP2127" s="16"/>
      <c r="AQ2127" s="12" t="e">
        <f>#REF!+#REF!+#REF!</f>
        <v>#REF!</v>
      </c>
      <c r="AR2127" s="12">
        <f t="shared" si="467"/>
        <v>-119630.02</v>
      </c>
      <c r="AS2127" s="12" t="e">
        <f>#REF!-AU2127+#REF!+#REF!</f>
        <v>#REF!</v>
      </c>
      <c r="AT2127" s="12" t="e">
        <f>AS2127-VLOOKUP(A2127,[1]选股结果!$A$2:$BJ$3005,48,FALSE)*0.08</f>
        <v>#REF!</v>
      </c>
      <c r="AU2127" s="12">
        <f t="shared" si="471"/>
        <v>16093919.15</v>
      </c>
      <c r="AV2127" s="12" t="e">
        <f>#REF!+S2127+H2127</f>
        <v>#REF!</v>
      </c>
      <c r="AW2127" s="12" t="e">
        <f t="shared" si="472"/>
        <v>#REF!</v>
      </c>
      <c r="AX2127" s="12" t="e">
        <f t="shared" si="473"/>
        <v>#REF!</v>
      </c>
      <c r="AY2127" s="12" t="e">
        <f t="shared" si="474"/>
        <v>#REF!</v>
      </c>
      <c r="AZ2127" s="12">
        <f t="shared" si="468"/>
        <v>-1121251504.07</v>
      </c>
      <c r="BA2127" s="12">
        <f t="shared" si="469"/>
        <v>131113280.22</v>
      </c>
      <c r="BB2127" s="12" t="e">
        <f t="shared" si="475"/>
        <v>#REF!</v>
      </c>
    </row>
    <row r="2128" spans="1:54">
      <c r="A2128" s="5" t="s">
        <v>4305</v>
      </c>
      <c r="B2128" s="5" t="s">
        <v>4306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476"/>
        <v>1100467657.4</v>
      </c>
      <c r="AF2128" s="9">
        <f t="shared" si="477"/>
        <v>990674027.6</v>
      </c>
      <c r="AG2128" s="9">
        <f t="shared" si="478"/>
        <v>163447685.95</v>
      </c>
      <c r="AH2128" s="9">
        <f t="shared" si="479"/>
        <v>163091204.17</v>
      </c>
      <c r="AI2128" s="9">
        <f t="shared" si="480"/>
        <v>153891954.29</v>
      </c>
      <c r="AJ2128" s="12" t="e">
        <f>#REF!-A2128</f>
        <v>#REF!</v>
      </c>
      <c r="AK2128" s="16"/>
      <c r="AL2128" s="9">
        <f t="shared" si="470"/>
        <v>88108829.21</v>
      </c>
      <c r="AM2128" s="16"/>
      <c r="AN2128" s="16"/>
      <c r="AO2128" s="16"/>
      <c r="AP2128" s="16"/>
      <c r="AQ2128" s="12" t="e">
        <f>#REF!+#REF!+#REF!</f>
        <v>#REF!</v>
      </c>
      <c r="AR2128" s="12">
        <f t="shared" si="467"/>
        <v>-831335.42</v>
      </c>
      <c r="AS2128" s="12" t="e">
        <f>#REF!-AU2128+#REF!+#REF!</f>
        <v>#REF!</v>
      </c>
      <c r="AT2128" s="12" t="e">
        <f>AS2128-VLOOKUP(A2128,[1]选股结果!$A$2:$BJ$3005,48,FALSE)*0.08</f>
        <v>#REF!</v>
      </c>
      <c r="AU2128" s="12">
        <f t="shared" si="471"/>
        <v>9199249.88</v>
      </c>
      <c r="AV2128" s="12" t="e">
        <f>#REF!+S2128+H2128</f>
        <v>#REF!</v>
      </c>
      <c r="AW2128" s="12" t="e">
        <f t="shared" si="472"/>
        <v>#REF!</v>
      </c>
      <c r="AX2128" s="12" t="e">
        <f t="shared" si="473"/>
        <v>#REF!</v>
      </c>
      <c r="AY2128" s="12" t="e">
        <f t="shared" si="474"/>
        <v>#REF!</v>
      </c>
      <c r="AZ2128" s="12">
        <f t="shared" si="468"/>
        <v>-1216780515.59</v>
      </c>
      <c r="BA2128" s="12">
        <f t="shared" si="469"/>
        <v>163447685.95</v>
      </c>
      <c r="BB2128" s="12" t="e">
        <f t="shared" si="475"/>
        <v>#REF!</v>
      </c>
    </row>
    <row r="2129" spans="1:54">
      <c r="A2129" s="5" t="s">
        <v>4307</v>
      </c>
      <c r="B2129" s="5" t="s">
        <v>4308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476"/>
        <v>1099435124.44</v>
      </c>
      <c r="AF2129" s="9">
        <f t="shared" si="477"/>
        <v>746482451.86</v>
      </c>
      <c r="AG2129" s="9">
        <f t="shared" si="478"/>
        <v>351877679.49</v>
      </c>
      <c r="AH2129" s="9">
        <f t="shared" si="479"/>
        <v>351751708.17</v>
      </c>
      <c r="AI2129" s="9">
        <f t="shared" si="480"/>
        <v>305370826.95</v>
      </c>
      <c r="AJ2129" s="12" t="e">
        <f>#REF!-A2129</f>
        <v>#REF!</v>
      </c>
      <c r="AK2129" s="16"/>
      <c r="AL2129" s="9">
        <f t="shared" si="470"/>
        <v>37064948.74</v>
      </c>
      <c r="AM2129" s="16"/>
      <c r="AN2129" s="16"/>
      <c r="AO2129" s="16"/>
      <c r="AP2129" s="16"/>
      <c r="AQ2129" s="12" t="e">
        <f>#REF!+#REF!+#REF!</f>
        <v>#REF!</v>
      </c>
      <c r="AR2129" s="12">
        <f t="shared" si="467"/>
        <v>-5255.6</v>
      </c>
      <c r="AS2129" s="12" t="e">
        <f>#REF!-AU2129+#REF!+#REF!</f>
        <v>#REF!</v>
      </c>
      <c r="AT2129" s="12" t="e">
        <f>AS2129-VLOOKUP(A2129,[1]选股结果!$A$2:$BJ$3005,48,FALSE)*0.08</f>
        <v>#REF!</v>
      </c>
      <c r="AU2129" s="12">
        <f t="shared" si="471"/>
        <v>46380881.22</v>
      </c>
      <c r="AV2129" s="12" t="e">
        <f>#REF!+S2129+H2129</f>
        <v>#REF!</v>
      </c>
      <c r="AW2129" s="12" t="e">
        <f t="shared" si="472"/>
        <v>#REF!</v>
      </c>
      <c r="AX2129" s="12" t="e">
        <f t="shared" si="473"/>
        <v>#REF!</v>
      </c>
      <c r="AY2129" s="12" t="e">
        <f t="shared" si="474"/>
        <v>#REF!</v>
      </c>
      <c r="AZ2129" s="12">
        <f t="shared" si="468"/>
        <v>-1127873810.89</v>
      </c>
      <c r="BA2129" s="12">
        <f t="shared" si="469"/>
        <v>351877679.49</v>
      </c>
      <c r="BB2129" s="12" t="e">
        <f t="shared" si="475"/>
        <v>#REF!</v>
      </c>
    </row>
    <row r="2130" spans="1:54">
      <c r="A2130" s="5" t="s">
        <v>4309</v>
      </c>
      <c r="B2130" s="5" t="s">
        <v>4310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476"/>
        <v>1098457168.25</v>
      </c>
      <c r="AF2130" s="9">
        <f t="shared" si="477"/>
        <v>929617199.73</v>
      </c>
      <c r="AG2130" s="9">
        <f t="shared" si="478"/>
        <v>162166375.51</v>
      </c>
      <c r="AH2130" s="9">
        <f t="shared" si="479"/>
        <v>161387815.9</v>
      </c>
      <c r="AI2130" s="9">
        <f t="shared" si="480"/>
        <v>121596701.7</v>
      </c>
      <c r="AJ2130" s="12" t="e">
        <f>#REF!-A2130</f>
        <v>#REF!</v>
      </c>
      <c r="AK2130" s="16"/>
      <c r="AL2130" s="9">
        <f t="shared" si="470"/>
        <v>244713182.07</v>
      </c>
      <c r="AM2130" s="16"/>
      <c r="AN2130" s="16"/>
      <c r="AO2130" s="16"/>
      <c r="AP2130" s="16"/>
      <c r="AQ2130" s="12" t="e">
        <f>#REF!+#REF!+#REF!</f>
        <v>#REF!</v>
      </c>
      <c r="AR2130" s="12">
        <f t="shared" si="467"/>
        <v>-285669.34</v>
      </c>
      <c r="AS2130" s="12" t="e">
        <f>#REF!-AU2130+#REF!+#REF!</f>
        <v>#REF!</v>
      </c>
      <c r="AT2130" s="12" t="e">
        <f>AS2130-VLOOKUP(A2130,[1]选股结果!$A$2:$BJ$3005,48,FALSE)*0.08</f>
        <v>#REF!</v>
      </c>
      <c r="AU2130" s="12">
        <f t="shared" si="471"/>
        <v>39791114.2</v>
      </c>
      <c r="AV2130" s="12" t="e">
        <f>#REF!+S2130+H2130</f>
        <v>#REF!</v>
      </c>
      <c r="AW2130" s="12" t="e">
        <f t="shared" si="472"/>
        <v>#REF!</v>
      </c>
      <c r="AX2130" s="12" t="e">
        <f t="shared" si="473"/>
        <v>#REF!</v>
      </c>
      <c r="AY2130" s="12" t="e">
        <f t="shared" si="474"/>
        <v>#REF!</v>
      </c>
      <c r="AZ2130" s="12">
        <f t="shared" si="468"/>
        <v>-1077413641.71</v>
      </c>
      <c r="BA2130" s="12">
        <f t="shared" si="469"/>
        <v>162166375.51</v>
      </c>
      <c r="BB2130" s="12" t="e">
        <f t="shared" si="475"/>
        <v>#REF!</v>
      </c>
    </row>
    <row r="2131" spans="1:54">
      <c r="A2131" s="5" t="s">
        <v>4311</v>
      </c>
      <c r="B2131" s="5" t="s">
        <v>4312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476"/>
        <v>1095415385.72</v>
      </c>
      <c r="AF2131" s="9">
        <f t="shared" si="477"/>
        <v>1084203195.41</v>
      </c>
      <c r="AG2131" s="9">
        <f t="shared" si="478"/>
        <v>150817138.83</v>
      </c>
      <c r="AH2131" s="9">
        <f t="shared" si="479"/>
        <v>143237288.2</v>
      </c>
      <c r="AI2131" s="9">
        <f t="shared" si="480"/>
        <v>134783340.78</v>
      </c>
      <c r="AJ2131" s="12" t="e">
        <f>#REF!-A2131</f>
        <v>#REF!</v>
      </c>
      <c r="AK2131" s="16"/>
      <c r="AL2131" s="9">
        <f t="shared" si="470"/>
        <v>519121780.34</v>
      </c>
      <c r="AM2131" s="16"/>
      <c r="AN2131" s="16"/>
      <c r="AO2131" s="16"/>
      <c r="AP2131" s="16"/>
      <c r="AQ2131" s="12" t="e">
        <f>#REF!+#REF!+#REF!</f>
        <v>#REF!</v>
      </c>
      <c r="AR2131" s="12">
        <f t="shared" si="467"/>
        <v>-369775.81</v>
      </c>
      <c r="AS2131" s="12" t="e">
        <f>#REF!-AU2131+#REF!+#REF!</f>
        <v>#REF!</v>
      </c>
      <c r="AT2131" s="12" t="e">
        <f>AS2131-VLOOKUP(A2131,[1]选股结果!$A$2:$BJ$3005,48,FALSE)*0.08</f>
        <v>#REF!</v>
      </c>
      <c r="AU2131" s="12">
        <f t="shared" si="471"/>
        <v>8453947.41999999</v>
      </c>
      <c r="AV2131" s="12" t="e">
        <f>#REF!+S2131+H2131</f>
        <v>#REF!</v>
      </c>
      <c r="AW2131" s="12" t="e">
        <f t="shared" si="472"/>
        <v>#REF!</v>
      </c>
      <c r="AX2131" s="12" t="e">
        <f t="shared" si="473"/>
        <v>#REF!</v>
      </c>
      <c r="AY2131" s="12" t="e">
        <f t="shared" si="474"/>
        <v>#REF!</v>
      </c>
      <c r="AZ2131" s="12">
        <f t="shared" si="468"/>
        <v>-1094954707.72</v>
      </c>
      <c r="BA2131" s="12">
        <f t="shared" si="469"/>
        <v>150817138.83</v>
      </c>
      <c r="BB2131" s="12" t="e">
        <f t="shared" si="475"/>
        <v>#REF!</v>
      </c>
    </row>
    <row r="2132" spans="1:54">
      <c r="A2132" s="5" t="s">
        <v>4313</v>
      </c>
      <c r="B2132" s="5" t="s">
        <v>4314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476"/>
        <v>1092062166.59</v>
      </c>
      <c r="AF2132" s="9">
        <f t="shared" si="477"/>
        <v>852420602.26</v>
      </c>
      <c r="AG2132" s="9">
        <f t="shared" si="478"/>
        <v>473754139.55</v>
      </c>
      <c r="AH2132" s="9">
        <f t="shared" si="479"/>
        <v>478530850.69</v>
      </c>
      <c r="AI2132" s="9">
        <f t="shared" si="480"/>
        <v>386858619.15</v>
      </c>
      <c r="AJ2132" s="12" t="e">
        <f>#REF!-A2132</f>
        <v>#REF!</v>
      </c>
      <c r="AK2132" s="16"/>
      <c r="AL2132" s="9">
        <f t="shared" si="470"/>
        <v>220211946.14</v>
      </c>
      <c r="AM2132" s="16"/>
      <c r="AN2132" s="16"/>
      <c r="AO2132" s="16"/>
      <c r="AP2132" s="16"/>
      <c r="AQ2132" s="12" t="e">
        <f>#REF!+#REF!+#REF!</f>
        <v>#REF!</v>
      </c>
      <c r="AR2132" s="12">
        <f t="shared" si="467"/>
        <v>-7643285.77</v>
      </c>
      <c r="AS2132" s="12" t="e">
        <f>#REF!-AU2132+#REF!+#REF!</f>
        <v>#REF!</v>
      </c>
      <c r="AT2132" s="12" t="e">
        <f>AS2132-VLOOKUP(A2132,[1]选股结果!$A$2:$BJ$3005,48,FALSE)*0.08</f>
        <v>#REF!</v>
      </c>
      <c r="AU2132" s="12">
        <f t="shared" si="471"/>
        <v>91672231.54</v>
      </c>
      <c r="AV2132" s="12" t="e">
        <f>#REF!+S2132+H2132</f>
        <v>#REF!</v>
      </c>
      <c r="AW2132" s="12" t="e">
        <f t="shared" si="472"/>
        <v>#REF!</v>
      </c>
      <c r="AX2132" s="12" t="e">
        <f t="shared" si="473"/>
        <v>#REF!</v>
      </c>
      <c r="AY2132" s="12" t="e">
        <f t="shared" si="474"/>
        <v>#REF!</v>
      </c>
      <c r="AZ2132" s="12">
        <f t="shared" si="468"/>
        <v>-1222413731.56</v>
      </c>
      <c r="BA2132" s="12">
        <f t="shared" si="469"/>
        <v>473754139.55</v>
      </c>
      <c r="BB2132" s="12" t="e">
        <f t="shared" si="475"/>
        <v>#REF!</v>
      </c>
    </row>
    <row r="2133" spans="1:54">
      <c r="A2133" s="5" t="s">
        <v>4315</v>
      </c>
      <c r="B2133" s="5" t="s">
        <v>4316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476"/>
        <v>1089965981.62</v>
      </c>
      <c r="AF2133" s="9">
        <f t="shared" si="477"/>
        <v>746335347.42</v>
      </c>
      <c r="AG2133" s="9">
        <f t="shared" si="478"/>
        <v>340958371.23</v>
      </c>
      <c r="AH2133" s="9">
        <f t="shared" si="479"/>
        <v>345662060.47</v>
      </c>
      <c r="AI2133" s="9">
        <f t="shared" si="480"/>
        <v>297239823.34</v>
      </c>
      <c r="AJ2133" s="12" t="e">
        <f>#REF!-A2133</f>
        <v>#REF!</v>
      </c>
      <c r="AK2133" s="16"/>
      <c r="AL2133" s="9">
        <f t="shared" si="470"/>
        <v>38297265.1</v>
      </c>
      <c r="AM2133" s="16"/>
      <c r="AN2133" s="16"/>
      <c r="AO2133" s="16"/>
      <c r="AP2133" s="16"/>
      <c r="AQ2133" s="12" t="e">
        <f>#REF!+#REF!+#REF!</f>
        <v>#REF!</v>
      </c>
      <c r="AR2133" s="12">
        <f t="shared" si="467"/>
        <v>-5519348.15</v>
      </c>
      <c r="AS2133" s="12" t="e">
        <f>#REF!-AU2133+#REF!+#REF!</f>
        <v>#REF!</v>
      </c>
      <c r="AT2133" s="12" t="e">
        <f>AS2133-VLOOKUP(A2133,[1]选股结果!$A$2:$BJ$3005,48,FALSE)*0.08</f>
        <v>#REF!</v>
      </c>
      <c r="AU2133" s="12">
        <f t="shared" si="471"/>
        <v>48422237.1300001</v>
      </c>
      <c r="AV2133" s="12" t="e">
        <f>#REF!+S2133+H2133</f>
        <v>#REF!</v>
      </c>
      <c r="AW2133" s="12" t="e">
        <f t="shared" si="472"/>
        <v>#REF!</v>
      </c>
      <c r="AX2133" s="12" t="e">
        <f t="shared" si="473"/>
        <v>#REF!</v>
      </c>
      <c r="AY2133" s="12" t="e">
        <f t="shared" si="474"/>
        <v>#REF!</v>
      </c>
      <c r="AZ2133" s="12">
        <f t="shared" si="468"/>
        <v>-1122419105.28</v>
      </c>
      <c r="BA2133" s="12">
        <f t="shared" si="469"/>
        <v>340958371.23</v>
      </c>
      <c r="BB2133" s="12" t="e">
        <f t="shared" si="475"/>
        <v>#REF!</v>
      </c>
    </row>
    <row r="2134" spans="1:54">
      <c r="A2134" s="5" t="s">
        <v>4317</v>
      </c>
      <c r="B2134" s="5" t="s">
        <v>4318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476"/>
        <v>1089381874.75</v>
      </c>
      <c r="AF2134" s="9">
        <f t="shared" si="477"/>
        <v>996358752.4</v>
      </c>
      <c r="AG2134" s="9">
        <f t="shared" si="478"/>
        <v>91368879.2499999</v>
      </c>
      <c r="AH2134" s="9">
        <f t="shared" si="479"/>
        <v>89476653.3699999</v>
      </c>
      <c r="AI2134" s="9">
        <f t="shared" si="480"/>
        <v>66610363.6999999</v>
      </c>
      <c r="AJ2134" s="12" t="e">
        <f>#REF!-A2134</f>
        <v>#REF!</v>
      </c>
      <c r="AK2134" s="16"/>
      <c r="AL2134" s="9">
        <f t="shared" si="470"/>
        <v>182852106.38</v>
      </c>
      <c r="AM2134" s="16"/>
      <c r="AN2134" s="16"/>
      <c r="AO2134" s="16"/>
      <c r="AP2134" s="16"/>
      <c r="AQ2134" s="12" t="e">
        <f>#REF!+#REF!+#REF!</f>
        <v>#REF!</v>
      </c>
      <c r="AR2134" s="12">
        <f t="shared" si="467"/>
        <v>-294337.24</v>
      </c>
      <c r="AS2134" s="12" t="e">
        <f>#REF!-AU2134+#REF!+#REF!</f>
        <v>#REF!</v>
      </c>
      <c r="AT2134" s="12" t="e">
        <f>AS2134-VLOOKUP(A2134,[1]选股结果!$A$2:$BJ$3005,48,FALSE)*0.08</f>
        <v>#REF!</v>
      </c>
      <c r="AU2134" s="12">
        <f t="shared" si="471"/>
        <v>22866289.67</v>
      </c>
      <c r="AV2134" s="12" t="e">
        <f>#REF!+S2134+H2134</f>
        <v>#REF!</v>
      </c>
      <c r="AW2134" s="12" t="e">
        <f t="shared" si="472"/>
        <v>#REF!</v>
      </c>
      <c r="AX2134" s="12" t="e">
        <f t="shared" si="473"/>
        <v>#REF!</v>
      </c>
      <c r="AY2134" s="12" t="e">
        <f t="shared" si="474"/>
        <v>#REF!</v>
      </c>
      <c r="AZ2134" s="12">
        <f t="shared" si="468"/>
        <v>-1101153671.17</v>
      </c>
      <c r="BA2134" s="12">
        <f t="shared" si="469"/>
        <v>91368879.2499999</v>
      </c>
      <c r="BB2134" s="12" t="e">
        <f t="shared" si="475"/>
        <v>#REF!</v>
      </c>
    </row>
    <row r="2135" spans="1:54">
      <c r="A2135" s="5" t="s">
        <v>4319</v>
      </c>
      <c r="B2135" s="5" t="s">
        <v>4320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476"/>
        <v>1089041879.44</v>
      </c>
      <c r="AF2135" s="9">
        <f t="shared" si="477"/>
        <v>905282776.61</v>
      </c>
      <c r="AG2135" s="9">
        <f t="shared" si="478"/>
        <v>208700826.39</v>
      </c>
      <c r="AH2135" s="9">
        <f t="shared" si="479"/>
        <v>210742518.02</v>
      </c>
      <c r="AI2135" s="9">
        <f t="shared" si="480"/>
        <v>154853858.18</v>
      </c>
      <c r="AJ2135" s="12" t="e">
        <f>#REF!-A2135</f>
        <v>#REF!</v>
      </c>
      <c r="AK2135" s="16"/>
      <c r="AL2135" s="9">
        <f t="shared" si="470"/>
        <v>236555730.94</v>
      </c>
      <c r="AM2135" s="16"/>
      <c r="AN2135" s="16"/>
      <c r="AO2135" s="16"/>
      <c r="AP2135" s="16"/>
      <c r="AQ2135" s="12" t="e">
        <f>#REF!+#REF!+#REF!</f>
        <v>#REF!</v>
      </c>
      <c r="AR2135" s="12">
        <f t="shared" si="467"/>
        <v>-3434690.65</v>
      </c>
      <c r="AS2135" s="12" t="e">
        <f>#REF!-AU2135+#REF!+#REF!</f>
        <v>#REF!</v>
      </c>
      <c r="AT2135" s="12" t="e">
        <f>AS2135-VLOOKUP(A2135,[1]选股结果!$A$2:$BJ$3005,48,FALSE)*0.08</f>
        <v>#REF!</v>
      </c>
      <c r="AU2135" s="12">
        <f t="shared" si="471"/>
        <v>55888659.84</v>
      </c>
      <c r="AV2135" s="12" t="e">
        <f>#REF!+S2135+H2135</f>
        <v>#REF!</v>
      </c>
      <c r="AW2135" s="12" t="e">
        <f t="shared" si="472"/>
        <v>#REF!</v>
      </c>
      <c r="AX2135" s="12" t="e">
        <f t="shared" si="473"/>
        <v>#REF!</v>
      </c>
      <c r="AY2135" s="12" t="e">
        <f t="shared" si="474"/>
        <v>#REF!</v>
      </c>
      <c r="AZ2135" s="12">
        <f t="shared" si="468"/>
        <v>-1165021529.78</v>
      </c>
      <c r="BA2135" s="12">
        <f t="shared" si="469"/>
        <v>208700826.39</v>
      </c>
      <c r="BB2135" s="12" t="e">
        <f t="shared" si="475"/>
        <v>#REF!</v>
      </c>
    </row>
    <row r="2136" spans="1:54">
      <c r="A2136" s="5" t="s">
        <v>4321</v>
      </c>
      <c r="B2136" s="5" t="s">
        <v>4322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476"/>
        <v>1088920971.32</v>
      </c>
      <c r="AF2136" s="9">
        <f t="shared" si="477"/>
        <v>919103234.5</v>
      </c>
      <c r="AG2136" s="9">
        <f t="shared" si="478"/>
        <v>182704321.3</v>
      </c>
      <c r="AH2136" s="9">
        <f t="shared" si="479"/>
        <v>182679898.45</v>
      </c>
      <c r="AI2136" s="9">
        <f t="shared" si="480"/>
        <v>159400524.17</v>
      </c>
      <c r="AJ2136" s="12" t="e">
        <f>#REF!-A2136</f>
        <v>#REF!</v>
      </c>
      <c r="AK2136" s="16"/>
      <c r="AL2136" s="9">
        <f t="shared" si="470"/>
        <v>43798380.94</v>
      </c>
      <c r="AM2136" s="16"/>
      <c r="AN2136" s="16"/>
      <c r="AO2136" s="16"/>
      <c r="AP2136" s="16"/>
      <c r="AQ2136" s="12" t="e">
        <f>#REF!+#REF!+#REF!</f>
        <v>#REF!</v>
      </c>
      <c r="AR2136" s="12">
        <f t="shared" si="467"/>
        <v>-303490.57</v>
      </c>
      <c r="AS2136" s="12" t="e">
        <f>#REF!-AU2136+#REF!+#REF!</f>
        <v>#REF!</v>
      </c>
      <c r="AT2136" s="12" t="e">
        <f>AS2136-VLOOKUP(A2136,[1]选股结果!$A$2:$BJ$3005,48,FALSE)*0.08</f>
        <v>#REF!</v>
      </c>
      <c r="AU2136" s="12">
        <f t="shared" si="471"/>
        <v>23279374.28</v>
      </c>
      <c r="AV2136" s="12" t="e">
        <f>#REF!+S2136+H2136</f>
        <v>#REF!</v>
      </c>
      <c r="AW2136" s="12" t="e">
        <f t="shared" si="472"/>
        <v>#REF!</v>
      </c>
      <c r="AX2136" s="12" t="e">
        <f t="shared" si="473"/>
        <v>#REF!</v>
      </c>
      <c r="AY2136" s="12" t="e">
        <f t="shared" si="474"/>
        <v>#REF!</v>
      </c>
      <c r="AZ2136" s="12">
        <f t="shared" si="468"/>
        <v>-1098273409.61</v>
      </c>
      <c r="BA2136" s="12">
        <f t="shared" si="469"/>
        <v>182704321.3</v>
      </c>
      <c r="BB2136" s="12" t="e">
        <f t="shared" si="475"/>
        <v>#REF!</v>
      </c>
    </row>
    <row r="2137" spans="1:54">
      <c r="A2137" s="5" t="s">
        <v>4323</v>
      </c>
      <c r="B2137" s="5" t="s">
        <v>4324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476"/>
        <v>1088227897.49</v>
      </c>
      <c r="AF2137" s="9">
        <f t="shared" si="477"/>
        <v>1029940555.49</v>
      </c>
      <c r="AG2137" s="9">
        <f t="shared" si="478"/>
        <v>54312555.39</v>
      </c>
      <c r="AH2137" s="9">
        <f t="shared" si="479"/>
        <v>54549798.48</v>
      </c>
      <c r="AI2137" s="9">
        <f t="shared" si="480"/>
        <v>54549798.48</v>
      </c>
      <c r="AJ2137" s="12" t="e">
        <f>#REF!-A2137</f>
        <v>#REF!</v>
      </c>
      <c r="AK2137" s="16"/>
      <c r="AL2137" s="9">
        <f t="shared" si="470"/>
        <v>97995192.12</v>
      </c>
      <c r="AM2137" s="16"/>
      <c r="AN2137" s="16"/>
      <c r="AO2137" s="16"/>
      <c r="AP2137" s="16"/>
      <c r="AQ2137" s="12" t="e">
        <f>#REF!+#REF!+#REF!</f>
        <v>#REF!</v>
      </c>
      <c r="AR2137" s="12">
        <f t="shared" si="467"/>
        <v>-296473.12</v>
      </c>
      <c r="AS2137" s="12" t="e">
        <f>#REF!-AU2137+#REF!+#REF!</f>
        <v>#REF!</v>
      </c>
      <c r="AT2137" s="12" t="e">
        <f>AS2137-VLOOKUP(A2137,[1]选股结果!$A$2:$BJ$3005,48,FALSE)*0.08</f>
        <v>#REF!</v>
      </c>
      <c r="AU2137" s="12">
        <f t="shared" si="471"/>
        <v>0</v>
      </c>
      <c r="AV2137" s="12" t="e">
        <f>#REF!+S2137+H2137</f>
        <v>#REF!</v>
      </c>
      <c r="AW2137" s="12" t="e">
        <f t="shared" si="472"/>
        <v>#REF!</v>
      </c>
      <c r="AX2137" s="12" t="e">
        <f t="shared" si="473"/>
        <v>#REF!</v>
      </c>
      <c r="AY2137" s="12" t="e">
        <f t="shared" si="474"/>
        <v>#REF!</v>
      </c>
      <c r="AZ2137" s="12">
        <f t="shared" si="468"/>
        <v>-1090644443.89</v>
      </c>
      <c r="BA2137" s="12">
        <f t="shared" si="469"/>
        <v>54312555.39</v>
      </c>
      <c r="BB2137" s="12" t="e">
        <f t="shared" si="475"/>
        <v>#REF!</v>
      </c>
    </row>
    <row r="2138" spans="1:54">
      <c r="A2138" s="5" t="s">
        <v>4325</v>
      </c>
      <c r="B2138" s="5" t="s">
        <v>4326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476"/>
        <v>1086548108.63</v>
      </c>
      <c r="AF2138" s="9">
        <f t="shared" si="477"/>
        <v>749340707.97</v>
      </c>
      <c r="AG2138" s="9">
        <f t="shared" si="478"/>
        <v>426362597.13</v>
      </c>
      <c r="AH2138" s="9">
        <f t="shared" si="479"/>
        <v>426075389.76</v>
      </c>
      <c r="AI2138" s="9">
        <f t="shared" si="480"/>
        <v>395358776.56</v>
      </c>
      <c r="AJ2138" s="12" t="e">
        <f>#REF!-A2138</f>
        <v>#REF!</v>
      </c>
      <c r="AK2138" s="16"/>
      <c r="AL2138" s="9">
        <f t="shared" si="470"/>
        <v>77548454.38</v>
      </c>
      <c r="AM2138" s="16"/>
      <c r="AN2138" s="16"/>
      <c r="AO2138" s="16"/>
      <c r="AP2138" s="16"/>
      <c r="AQ2138" s="12" t="e">
        <f>#REF!+#REF!+#REF!</f>
        <v>#REF!</v>
      </c>
      <c r="AR2138" s="12">
        <f t="shared" si="467"/>
        <v>-32137.12</v>
      </c>
      <c r="AS2138" s="12" t="e">
        <f>#REF!-AU2138+#REF!+#REF!</f>
        <v>#REF!</v>
      </c>
      <c r="AT2138" s="12" t="e">
        <f>AS2138-VLOOKUP(A2138,[1]选股结果!$A$2:$BJ$3005,48,FALSE)*0.08</f>
        <v>#REF!</v>
      </c>
      <c r="AU2138" s="12">
        <f t="shared" si="471"/>
        <v>30716613.2</v>
      </c>
      <c r="AV2138" s="12" t="e">
        <f>#REF!+S2138+H2138</f>
        <v>#REF!</v>
      </c>
      <c r="AW2138" s="12" t="e">
        <f t="shared" si="472"/>
        <v>#REF!</v>
      </c>
      <c r="AX2138" s="12" t="e">
        <f t="shared" si="473"/>
        <v>#REF!</v>
      </c>
      <c r="AY2138" s="12" t="e">
        <f t="shared" si="474"/>
        <v>#REF!</v>
      </c>
      <c r="AZ2138" s="12">
        <f t="shared" si="468"/>
        <v>-1363069804.06</v>
      </c>
      <c r="BA2138" s="12">
        <f t="shared" si="469"/>
        <v>426362597.13</v>
      </c>
      <c r="BB2138" s="12" t="e">
        <f t="shared" si="475"/>
        <v>#REF!</v>
      </c>
    </row>
    <row r="2139" spans="1:54">
      <c r="A2139" s="5" t="s">
        <v>4327</v>
      </c>
      <c r="B2139" s="5" t="s">
        <v>4328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476"/>
        <v>1086520992.4</v>
      </c>
      <c r="AF2139" s="9">
        <f t="shared" si="477"/>
        <v>980463861.29</v>
      </c>
      <c r="AG2139" s="9">
        <f t="shared" si="478"/>
        <v>117212790.17</v>
      </c>
      <c r="AH2139" s="9">
        <f t="shared" si="479"/>
        <v>131603457.82</v>
      </c>
      <c r="AI2139" s="9">
        <f t="shared" si="480"/>
        <v>101789444.64</v>
      </c>
      <c r="AJ2139" s="12" t="e">
        <f>#REF!-A2139</f>
        <v>#REF!</v>
      </c>
      <c r="AK2139" s="16"/>
      <c r="AL2139" s="9">
        <f t="shared" si="470"/>
        <v>494139616.42</v>
      </c>
      <c r="AM2139" s="16"/>
      <c r="AN2139" s="16"/>
      <c r="AO2139" s="16"/>
      <c r="AP2139" s="16"/>
      <c r="AQ2139" s="12" t="e">
        <f>#REF!+#REF!+#REF!</f>
        <v>#REF!</v>
      </c>
      <c r="AR2139" s="12">
        <f t="shared" si="467"/>
        <v>-14838864.92</v>
      </c>
      <c r="AS2139" s="12" t="e">
        <f>#REF!-AU2139+#REF!+#REF!</f>
        <v>#REF!</v>
      </c>
      <c r="AT2139" s="12" t="e">
        <f>AS2139-VLOOKUP(A2139,[1]选股结果!$A$2:$BJ$3005,48,FALSE)*0.08</f>
        <v>#REF!</v>
      </c>
      <c r="AU2139" s="12">
        <f t="shared" si="471"/>
        <v>29814013.18</v>
      </c>
      <c r="AV2139" s="12" t="e">
        <f>#REF!+S2139+H2139</f>
        <v>#REF!</v>
      </c>
      <c r="AW2139" s="12" t="e">
        <f t="shared" si="472"/>
        <v>#REF!</v>
      </c>
      <c r="AX2139" s="12" t="e">
        <f t="shared" si="473"/>
        <v>#REF!</v>
      </c>
      <c r="AY2139" s="12" t="e">
        <f t="shared" si="474"/>
        <v>#REF!</v>
      </c>
      <c r="AZ2139" s="12">
        <f t="shared" si="468"/>
        <v>-1094229967.67</v>
      </c>
      <c r="BA2139" s="12">
        <f t="shared" si="469"/>
        <v>117212790.17</v>
      </c>
      <c r="BB2139" s="12" t="e">
        <f t="shared" si="475"/>
        <v>#REF!</v>
      </c>
    </row>
    <row r="2140" spans="1:54">
      <c r="A2140" s="5" t="s">
        <v>4329</v>
      </c>
      <c r="B2140" s="5" t="s">
        <v>4330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476"/>
        <v>1085671226.21</v>
      </c>
      <c r="AF2140" s="9">
        <f t="shared" si="477"/>
        <v>1143331222.9</v>
      </c>
      <c r="AG2140" s="9">
        <f t="shared" si="478"/>
        <v>-60398373.9900001</v>
      </c>
      <c r="AH2140" s="9">
        <f t="shared" si="479"/>
        <v>-58206313.1700001</v>
      </c>
      <c r="AI2140" s="9">
        <f t="shared" si="480"/>
        <v>-43531067.9100001</v>
      </c>
      <c r="AJ2140" s="12" t="e">
        <f>#REF!-A2140</f>
        <v>#REF!</v>
      </c>
      <c r="AK2140" s="16"/>
      <c r="AL2140" s="9">
        <f t="shared" si="470"/>
        <v>104660396.42</v>
      </c>
      <c r="AM2140" s="16"/>
      <c r="AN2140" s="16"/>
      <c r="AO2140" s="16"/>
      <c r="AP2140" s="16"/>
      <c r="AQ2140" s="12" t="e">
        <f>#REF!+#REF!+#REF!</f>
        <v>#REF!</v>
      </c>
      <c r="AR2140" s="12">
        <f t="shared" si="467"/>
        <v>-3023610.81</v>
      </c>
      <c r="AS2140" s="12" t="e">
        <f>#REF!-AU2140+#REF!+#REF!</f>
        <v>#REF!</v>
      </c>
      <c r="AT2140" s="12" t="e">
        <f>AS2140-VLOOKUP(A2140,[1]选股结果!$A$2:$BJ$3005,48,FALSE)*0.08</f>
        <v>#REF!</v>
      </c>
      <c r="AU2140" s="12">
        <f t="shared" si="471"/>
        <v>-14675245.26</v>
      </c>
      <c r="AV2140" s="12" t="e">
        <f>#REF!+S2140+H2140</f>
        <v>#REF!</v>
      </c>
      <c r="AW2140" s="12" t="e">
        <f t="shared" si="472"/>
        <v>#REF!</v>
      </c>
      <c r="AX2140" s="12" t="e">
        <f t="shared" si="473"/>
        <v>#REF!</v>
      </c>
      <c r="AY2140" s="12" t="e">
        <f t="shared" si="474"/>
        <v>#REF!</v>
      </c>
      <c r="AZ2140" s="12">
        <f t="shared" si="468"/>
        <v>-1085103753.07</v>
      </c>
      <c r="BA2140" s="12">
        <f t="shared" si="469"/>
        <v>-60398373.9900001</v>
      </c>
      <c r="BB2140" s="12" t="e">
        <f t="shared" si="475"/>
        <v>#REF!</v>
      </c>
    </row>
    <row r="2141" spans="1:54">
      <c r="A2141" s="5" t="s">
        <v>4331</v>
      </c>
      <c r="B2141" s="5" t="s">
        <v>4332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476"/>
        <v>1083635331</v>
      </c>
      <c r="AF2141" s="9">
        <f t="shared" si="477"/>
        <v>893840126</v>
      </c>
      <c r="AG2141" s="9">
        <f t="shared" si="478"/>
        <v>196567838</v>
      </c>
      <c r="AH2141" s="9">
        <f t="shared" si="479"/>
        <v>196521301</v>
      </c>
      <c r="AI2141" s="9">
        <f t="shared" si="480"/>
        <v>166025354</v>
      </c>
      <c r="AJ2141" s="12" t="e">
        <f>#REF!-A2141</f>
        <v>#REF!</v>
      </c>
      <c r="AK2141" s="16"/>
      <c r="AL2141" s="9">
        <f t="shared" si="470"/>
        <v>266886529</v>
      </c>
      <c r="AM2141" s="16"/>
      <c r="AN2141" s="16"/>
      <c r="AO2141" s="16"/>
      <c r="AP2141" s="16"/>
      <c r="AQ2141" s="12" t="e">
        <f>#REF!+#REF!+#REF!</f>
        <v>#REF!</v>
      </c>
      <c r="AR2141" s="12">
        <f t="shared" si="467"/>
        <v>-171696</v>
      </c>
      <c r="AS2141" s="12" t="e">
        <f>#REF!-AU2141+#REF!+#REF!</f>
        <v>#REF!</v>
      </c>
      <c r="AT2141" s="12" t="e">
        <f>AS2141-VLOOKUP(A2141,[1]选股结果!$A$2:$BJ$3005,48,FALSE)*0.08</f>
        <v>#REF!</v>
      </c>
      <c r="AU2141" s="12">
        <f t="shared" si="471"/>
        <v>30495947</v>
      </c>
      <c r="AV2141" s="12" t="e">
        <f>#REF!+S2141+H2141</f>
        <v>#REF!</v>
      </c>
      <c r="AW2141" s="12" t="e">
        <f t="shared" si="472"/>
        <v>#REF!</v>
      </c>
      <c r="AX2141" s="12" t="e">
        <f t="shared" si="473"/>
        <v>#REF!</v>
      </c>
      <c r="AY2141" s="12" t="e">
        <f t="shared" si="474"/>
        <v>#REF!</v>
      </c>
      <c r="AZ2141" s="12">
        <f t="shared" si="468"/>
        <v>-1101409011</v>
      </c>
      <c r="BA2141" s="12">
        <f t="shared" si="469"/>
        <v>196567838</v>
      </c>
      <c r="BB2141" s="12" t="e">
        <f t="shared" si="475"/>
        <v>#REF!</v>
      </c>
    </row>
    <row r="2142" spans="1:54">
      <c r="A2142" s="5" t="s">
        <v>4333</v>
      </c>
      <c r="B2142" s="5" t="s">
        <v>4334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476"/>
        <v>1083496299.71</v>
      </c>
      <c r="AF2142" s="9">
        <f t="shared" si="477"/>
        <v>1070612940.55</v>
      </c>
      <c r="AG2142" s="9">
        <f t="shared" si="478"/>
        <v>25550323.0000001</v>
      </c>
      <c r="AH2142" s="9">
        <f t="shared" si="479"/>
        <v>23729326.8900001</v>
      </c>
      <c r="AI2142" s="9">
        <f t="shared" si="480"/>
        <v>2426946.8300001</v>
      </c>
      <c r="AJ2142" s="12" t="e">
        <f>#REF!-A2142</f>
        <v>#REF!</v>
      </c>
      <c r="AK2142" s="16"/>
      <c r="AL2142" s="9">
        <f t="shared" si="470"/>
        <v>738708472.22</v>
      </c>
      <c r="AM2142" s="16"/>
      <c r="AN2142" s="16"/>
      <c r="AO2142" s="16"/>
      <c r="AP2142" s="16"/>
      <c r="AQ2142" s="12" t="e">
        <f>#REF!+#REF!+#REF!</f>
        <v>#REF!</v>
      </c>
      <c r="AR2142" s="12">
        <f t="shared" si="467"/>
        <v>-147454.65</v>
      </c>
      <c r="AS2142" s="12" t="e">
        <f>#REF!-AU2142+#REF!+#REF!</f>
        <v>#REF!</v>
      </c>
      <c r="AT2142" s="12" t="e">
        <f>AS2142-VLOOKUP(A2142,[1]选股结果!$A$2:$BJ$3005,48,FALSE)*0.08</f>
        <v>#REF!</v>
      </c>
      <c r="AU2142" s="12">
        <f t="shared" si="471"/>
        <v>21302380.06</v>
      </c>
      <c r="AV2142" s="12" t="e">
        <f>#REF!+S2142+H2142</f>
        <v>#REF!</v>
      </c>
      <c r="AW2142" s="12" t="e">
        <f t="shared" si="472"/>
        <v>#REF!</v>
      </c>
      <c r="AX2142" s="12" t="e">
        <f t="shared" si="473"/>
        <v>#REF!</v>
      </c>
      <c r="AY2142" s="12" t="e">
        <f t="shared" si="474"/>
        <v>#REF!</v>
      </c>
      <c r="AZ2142" s="12">
        <f t="shared" si="468"/>
        <v>-1158816348.31</v>
      </c>
      <c r="BA2142" s="12">
        <f t="shared" si="469"/>
        <v>25550323.0000001</v>
      </c>
      <c r="BB2142" s="12" t="e">
        <f t="shared" si="475"/>
        <v>#REF!</v>
      </c>
    </row>
    <row r="2143" spans="1:54">
      <c r="A2143" s="5" t="s">
        <v>4335</v>
      </c>
      <c r="B2143" s="5" t="s">
        <v>4336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476"/>
        <v>1082302368.27</v>
      </c>
      <c r="AF2143" s="9">
        <f t="shared" si="477"/>
        <v>1114346072.18</v>
      </c>
      <c r="AG2143" s="9">
        <f t="shared" si="478"/>
        <v>-33240552.4500001</v>
      </c>
      <c r="AH2143" s="9">
        <f t="shared" si="479"/>
        <v>-31744682.2800001</v>
      </c>
      <c r="AI2143" s="9">
        <f t="shared" si="480"/>
        <v>-37759290.1800001</v>
      </c>
      <c r="AJ2143" s="12" t="e">
        <f>#REF!-A2143</f>
        <v>#REF!</v>
      </c>
      <c r="AK2143" s="16"/>
      <c r="AL2143" s="9">
        <f t="shared" si="470"/>
        <v>212565413.69</v>
      </c>
      <c r="AM2143" s="16"/>
      <c r="AN2143" s="16"/>
      <c r="AO2143" s="16"/>
      <c r="AP2143" s="16"/>
      <c r="AQ2143" s="12" t="e">
        <f>#REF!+#REF!+#REF!</f>
        <v>#REF!</v>
      </c>
      <c r="AR2143" s="12">
        <f t="shared" si="467"/>
        <v>-2174618.63</v>
      </c>
      <c r="AS2143" s="12" t="e">
        <f>#REF!-AU2143+#REF!+#REF!</f>
        <v>#REF!</v>
      </c>
      <c r="AT2143" s="12" t="e">
        <f>AS2143-VLOOKUP(A2143,[1]选股结果!$A$2:$BJ$3005,48,FALSE)*0.08</f>
        <v>#REF!</v>
      </c>
      <c r="AU2143" s="12">
        <f t="shared" si="471"/>
        <v>6014607.89999999</v>
      </c>
      <c r="AV2143" s="12" t="e">
        <f>#REF!+S2143+H2143</f>
        <v>#REF!</v>
      </c>
      <c r="AW2143" s="12" t="e">
        <f t="shared" si="472"/>
        <v>#REF!</v>
      </c>
      <c r="AX2143" s="12" t="e">
        <f t="shared" si="473"/>
        <v>#REF!</v>
      </c>
      <c r="AY2143" s="12" t="e">
        <f t="shared" si="474"/>
        <v>#REF!</v>
      </c>
      <c r="AZ2143" s="12">
        <f t="shared" si="468"/>
        <v>-1083349418.64</v>
      </c>
      <c r="BA2143" s="12">
        <f t="shared" si="469"/>
        <v>-33240552.4500001</v>
      </c>
      <c r="BB2143" s="12" t="e">
        <f t="shared" si="475"/>
        <v>#REF!</v>
      </c>
    </row>
    <row r="2144" spans="1:54">
      <c r="A2144" s="5" t="s">
        <v>4337</v>
      </c>
      <c r="B2144" s="5" t="s">
        <v>4338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476"/>
        <v>1081614615.96</v>
      </c>
      <c r="AF2144" s="9">
        <f t="shared" si="477"/>
        <v>1025680500.41</v>
      </c>
      <c r="AG2144" s="9">
        <f t="shared" si="478"/>
        <v>56919907.2299998</v>
      </c>
      <c r="AH2144" s="9">
        <f t="shared" si="479"/>
        <v>56396336.3499998</v>
      </c>
      <c r="AI2144" s="9">
        <f t="shared" si="480"/>
        <v>51417198.5199998</v>
      </c>
      <c r="AJ2144" s="12" t="e">
        <f>#REF!-A2144</f>
        <v>#REF!</v>
      </c>
      <c r="AK2144" s="16"/>
      <c r="AL2144" s="9">
        <f t="shared" si="470"/>
        <v>40093642.61</v>
      </c>
      <c r="AM2144" s="16"/>
      <c r="AN2144" s="16"/>
      <c r="AO2144" s="16"/>
      <c r="AP2144" s="16"/>
      <c r="AQ2144" s="12" t="e">
        <f>#REF!+#REF!+#REF!</f>
        <v>#REF!</v>
      </c>
      <c r="AR2144" s="12">
        <f t="shared" si="467"/>
        <v>-334429.12</v>
      </c>
      <c r="AS2144" s="12" t="e">
        <f>#REF!-AU2144+#REF!+#REF!</f>
        <v>#REF!</v>
      </c>
      <c r="AT2144" s="12" t="e">
        <f>AS2144-VLOOKUP(A2144,[1]选股结果!$A$2:$BJ$3005,48,FALSE)*0.08</f>
        <v>#REF!</v>
      </c>
      <c r="AU2144" s="12">
        <f t="shared" si="471"/>
        <v>4979137.83</v>
      </c>
      <c r="AV2144" s="12" t="e">
        <f>#REF!+S2144+H2144</f>
        <v>#REF!</v>
      </c>
      <c r="AW2144" s="12" t="e">
        <f t="shared" si="472"/>
        <v>#REF!</v>
      </c>
      <c r="AX2144" s="12" t="e">
        <f t="shared" si="473"/>
        <v>#REF!</v>
      </c>
      <c r="AY2144" s="12" t="e">
        <f t="shared" si="474"/>
        <v>#REF!</v>
      </c>
      <c r="AZ2144" s="12">
        <f t="shared" si="468"/>
        <v>-1086717150.93</v>
      </c>
      <c r="BA2144" s="12">
        <f t="shared" si="469"/>
        <v>56919907.2299998</v>
      </c>
      <c r="BB2144" s="12" t="e">
        <f t="shared" si="475"/>
        <v>#REF!</v>
      </c>
    </row>
    <row r="2145" spans="1:54">
      <c r="A2145" s="5" t="s">
        <v>4339</v>
      </c>
      <c r="B2145" s="5" t="s">
        <v>4340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476"/>
        <v>1081463327.67</v>
      </c>
      <c r="AF2145" s="9">
        <f t="shared" si="477"/>
        <v>1007623839.04</v>
      </c>
      <c r="AG2145" s="9">
        <f t="shared" si="478"/>
        <v>71200069.5400002</v>
      </c>
      <c r="AH2145" s="9">
        <f t="shared" si="479"/>
        <v>72759192.5800002</v>
      </c>
      <c r="AI2145" s="9">
        <f t="shared" si="480"/>
        <v>62137808.4300002</v>
      </c>
      <c r="AJ2145" s="12" t="e">
        <f>#REF!-A2145</f>
        <v>#REF!</v>
      </c>
      <c r="AK2145" s="16"/>
      <c r="AL2145" s="9">
        <f t="shared" si="470"/>
        <v>35391788.19</v>
      </c>
      <c r="AM2145" s="16"/>
      <c r="AN2145" s="16"/>
      <c r="AO2145" s="16"/>
      <c r="AP2145" s="16"/>
      <c r="AQ2145" s="12" t="e">
        <f>#REF!+#REF!+#REF!</f>
        <v>#REF!</v>
      </c>
      <c r="AR2145" s="12">
        <f t="shared" si="467"/>
        <v>-1741995.27</v>
      </c>
      <c r="AS2145" s="12" t="e">
        <f>#REF!-AU2145+#REF!+#REF!</f>
        <v>#REF!</v>
      </c>
      <c r="AT2145" s="12" t="e">
        <f>AS2145-VLOOKUP(A2145,[1]选股结果!$A$2:$BJ$3005,48,FALSE)*0.08</f>
        <v>#REF!</v>
      </c>
      <c r="AU2145" s="12">
        <f t="shared" si="471"/>
        <v>10621384.15</v>
      </c>
      <c r="AV2145" s="12" t="e">
        <f>#REF!+S2145+H2145</f>
        <v>#REF!</v>
      </c>
      <c r="AW2145" s="12" t="e">
        <f t="shared" si="472"/>
        <v>#REF!</v>
      </c>
      <c r="AX2145" s="12" t="e">
        <f t="shared" si="473"/>
        <v>#REF!</v>
      </c>
      <c r="AY2145" s="12" t="e">
        <f t="shared" si="474"/>
        <v>#REF!</v>
      </c>
      <c r="AZ2145" s="12">
        <f t="shared" si="468"/>
        <v>-1094442529.72</v>
      </c>
      <c r="BA2145" s="12">
        <f t="shared" si="469"/>
        <v>71200069.5400002</v>
      </c>
      <c r="BB2145" s="12" t="e">
        <f t="shared" si="475"/>
        <v>#REF!</v>
      </c>
    </row>
    <row r="2146" spans="1:54">
      <c r="A2146" s="5" t="s">
        <v>4341</v>
      </c>
      <c r="B2146" s="5" t="s">
        <v>4342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476"/>
        <v>1080097889.38</v>
      </c>
      <c r="AF2146" s="9">
        <f t="shared" si="477"/>
        <v>1095033667.35</v>
      </c>
      <c r="AG2146" s="9">
        <f t="shared" si="478"/>
        <v>39020282.27</v>
      </c>
      <c r="AH2146" s="9">
        <f t="shared" si="479"/>
        <v>41203824.95</v>
      </c>
      <c r="AI2146" s="9">
        <f t="shared" si="480"/>
        <v>43429347.66</v>
      </c>
      <c r="AJ2146" s="12" t="e">
        <f>#REF!-A2146</f>
        <v>#REF!</v>
      </c>
      <c r="AK2146" s="16"/>
      <c r="AL2146" s="9">
        <f t="shared" si="470"/>
        <v>157597885.62</v>
      </c>
      <c r="AM2146" s="16"/>
      <c r="AN2146" s="16"/>
      <c r="AO2146" s="16"/>
      <c r="AP2146" s="16"/>
      <c r="AQ2146" s="12" t="e">
        <f>#REF!+#REF!+#REF!</f>
        <v>#REF!</v>
      </c>
      <c r="AR2146" s="12">
        <f t="shared" si="467"/>
        <v>-2183542.68</v>
      </c>
      <c r="AS2146" s="12" t="e">
        <f>#REF!-AU2146+#REF!+#REF!</f>
        <v>#REF!</v>
      </c>
      <c r="AT2146" s="12" t="e">
        <f>AS2146-VLOOKUP(A2146,[1]选股结果!$A$2:$BJ$3005,48,FALSE)*0.08</f>
        <v>#REF!</v>
      </c>
      <c r="AU2146" s="12">
        <f t="shared" si="471"/>
        <v>-2225522.70999999</v>
      </c>
      <c r="AV2146" s="12" t="e">
        <f>#REF!+S2146+H2146</f>
        <v>#REF!</v>
      </c>
      <c r="AW2146" s="12" t="e">
        <f t="shared" si="472"/>
        <v>#REF!</v>
      </c>
      <c r="AX2146" s="12" t="e">
        <f t="shared" si="473"/>
        <v>#REF!</v>
      </c>
      <c r="AY2146" s="12" t="e">
        <f t="shared" si="474"/>
        <v>#REF!</v>
      </c>
      <c r="AZ2146" s="12">
        <f t="shared" si="468"/>
        <v>-1082419366.22</v>
      </c>
      <c r="BA2146" s="12">
        <f t="shared" si="469"/>
        <v>39020282.27</v>
      </c>
      <c r="BB2146" s="12" t="e">
        <f t="shared" si="475"/>
        <v>#REF!</v>
      </c>
    </row>
    <row r="2147" spans="1:54">
      <c r="A2147" s="5" t="s">
        <v>4343</v>
      </c>
      <c r="B2147" s="5" t="s">
        <v>4344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476"/>
        <v>1079635936.33</v>
      </c>
      <c r="AF2147" s="9">
        <f t="shared" si="477"/>
        <v>652968495.92</v>
      </c>
      <c r="AG2147" s="9">
        <f t="shared" si="478"/>
        <v>426394301.41</v>
      </c>
      <c r="AH2147" s="9">
        <f t="shared" si="479"/>
        <v>426392756.41</v>
      </c>
      <c r="AI2147" s="9">
        <f t="shared" si="480"/>
        <v>373355381.55</v>
      </c>
      <c r="AJ2147" s="12" t="e">
        <f>#REF!-A2147</f>
        <v>#REF!</v>
      </c>
      <c r="AK2147" s="16"/>
      <c r="AL2147" s="9">
        <f t="shared" si="470"/>
        <v>46316528.49</v>
      </c>
      <c r="AM2147" s="16"/>
      <c r="AN2147" s="16"/>
      <c r="AO2147" s="16"/>
      <c r="AP2147" s="16"/>
      <c r="AQ2147" s="12" t="e">
        <f>#REF!+#REF!+#REF!</f>
        <v>#REF!</v>
      </c>
      <c r="AR2147" s="12">
        <f t="shared" si="467"/>
        <v>0</v>
      </c>
      <c r="AS2147" s="12" t="e">
        <f>#REF!-AU2147+#REF!+#REF!</f>
        <v>#REF!</v>
      </c>
      <c r="AT2147" s="12" t="e">
        <f>AS2147-VLOOKUP(A2147,[1]选股结果!$A$2:$BJ$3005,48,FALSE)*0.08</f>
        <v>#REF!</v>
      </c>
      <c r="AU2147" s="12">
        <f t="shared" si="471"/>
        <v>53037374.86</v>
      </c>
      <c r="AV2147" s="12" t="e">
        <f>#REF!+S2147+H2147</f>
        <v>#REF!</v>
      </c>
      <c r="AW2147" s="12" t="e">
        <f t="shared" si="472"/>
        <v>#REF!</v>
      </c>
      <c r="AX2147" s="12" t="e">
        <f t="shared" si="473"/>
        <v>#REF!</v>
      </c>
      <c r="AY2147" s="12" t="e">
        <f t="shared" si="474"/>
        <v>#REF!</v>
      </c>
      <c r="AZ2147" s="12">
        <f t="shared" si="468"/>
        <v>-1096508161.45</v>
      </c>
      <c r="BA2147" s="12">
        <f t="shared" si="469"/>
        <v>426394301.41</v>
      </c>
      <c r="BB2147" s="12" t="e">
        <f t="shared" si="475"/>
        <v>#REF!</v>
      </c>
    </row>
    <row r="2148" spans="1:54">
      <c r="A2148" s="5" t="s">
        <v>4345</v>
      </c>
      <c r="B2148" s="5" t="s">
        <v>4346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476"/>
        <v>1079084259.99</v>
      </c>
      <c r="AF2148" s="9">
        <f t="shared" si="477"/>
        <v>997374017.37</v>
      </c>
      <c r="AG2148" s="9">
        <f t="shared" si="478"/>
        <v>76234046.7</v>
      </c>
      <c r="AH2148" s="9">
        <f t="shared" si="479"/>
        <v>76029028.71</v>
      </c>
      <c r="AI2148" s="9">
        <f t="shared" si="480"/>
        <v>62569527.91</v>
      </c>
      <c r="AJ2148" s="12" t="e">
        <f>#REF!-A2148</f>
        <v>#REF!</v>
      </c>
      <c r="AK2148" s="16"/>
      <c r="AL2148" s="9">
        <f t="shared" si="470"/>
        <v>33554780.96</v>
      </c>
      <c r="AM2148" s="16"/>
      <c r="AN2148" s="16"/>
      <c r="AO2148" s="16"/>
      <c r="AP2148" s="16"/>
      <c r="AQ2148" s="12" t="e">
        <f>#REF!+#REF!+#REF!</f>
        <v>#REF!</v>
      </c>
      <c r="AR2148" s="12">
        <f t="shared" si="467"/>
        <v>-96332.01</v>
      </c>
      <c r="AS2148" s="12" t="e">
        <f>#REF!-AU2148+#REF!+#REF!</f>
        <v>#REF!</v>
      </c>
      <c r="AT2148" s="12" t="e">
        <f>AS2148-VLOOKUP(A2148,[1]选股结果!$A$2:$BJ$3005,48,FALSE)*0.08</f>
        <v>#REF!</v>
      </c>
      <c r="AU2148" s="12">
        <f t="shared" si="471"/>
        <v>13459500.8</v>
      </c>
      <c r="AV2148" s="12" t="e">
        <f>#REF!+S2148+H2148</f>
        <v>#REF!</v>
      </c>
      <c r="AW2148" s="12" t="e">
        <f t="shared" si="472"/>
        <v>#REF!</v>
      </c>
      <c r="AX2148" s="12" t="e">
        <f t="shared" si="473"/>
        <v>#REF!</v>
      </c>
      <c r="AY2148" s="12" t="e">
        <f t="shared" si="474"/>
        <v>#REF!</v>
      </c>
      <c r="AZ2148" s="12">
        <f t="shared" si="468"/>
        <v>-1086450267.75</v>
      </c>
      <c r="BA2148" s="12">
        <f t="shared" si="469"/>
        <v>76234046.7</v>
      </c>
      <c r="BB2148" s="12" t="e">
        <f t="shared" si="475"/>
        <v>#REF!</v>
      </c>
    </row>
    <row r="2149" spans="1:54">
      <c r="A2149" s="5" t="s">
        <v>4347</v>
      </c>
      <c r="B2149" s="5" t="s">
        <v>4348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476"/>
        <v>1078617024.6</v>
      </c>
      <c r="AF2149" s="9">
        <f t="shared" si="477"/>
        <v>1111022260.55</v>
      </c>
      <c r="AG2149" s="9">
        <f t="shared" si="478"/>
        <v>-14883488.88</v>
      </c>
      <c r="AH2149" s="9">
        <f t="shared" si="479"/>
        <v>-14342116.34</v>
      </c>
      <c r="AI2149" s="9">
        <f t="shared" si="480"/>
        <v>-18133339.16</v>
      </c>
      <c r="AJ2149" s="12" t="e">
        <f>#REF!-A2149</f>
        <v>#REF!</v>
      </c>
      <c r="AK2149" s="16"/>
      <c r="AL2149" s="9">
        <f t="shared" si="470"/>
        <v>78483219.96</v>
      </c>
      <c r="AM2149" s="16"/>
      <c r="AN2149" s="16"/>
      <c r="AO2149" s="16"/>
      <c r="AP2149" s="16"/>
      <c r="AQ2149" s="12" t="e">
        <f>#REF!+#REF!+#REF!</f>
        <v>#REF!</v>
      </c>
      <c r="AR2149" s="12">
        <f t="shared" si="467"/>
        <v>-591099.35</v>
      </c>
      <c r="AS2149" s="12" t="e">
        <f>#REF!-AU2149+#REF!+#REF!</f>
        <v>#REF!</v>
      </c>
      <c r="AT2149" s="12" t="e">
        <f>AS2149-VLOOKUP(A2149,[1]选股结果!$A$2:$BJ$3005,48,FALSE)*0.08</f>
        <v>#REF!</v>
      </c>
      <c r="AU2149" s="12">
        <f t="shared" si="471"/>
        <v>3791222.82</v>
      </c>
      <c r="AV2149" s="12" t="e">
        <f>#REF!+S2149+H2149</f>
        <v>#REF!</v>
      </c>
      <c r="AW2149" s="12" t="e">
        <f t="shared" si="472"/>
        <v>#REF!</v>
      </c>
      <c r="AX2149" s="12" t="e">
        <f t="shared" si="473"/>
        <v>#REF!</v>
      </c>
      <c r="AY2149" s="12" t="e">
        <f t="shared" si="474"/>
        <v>#REF!</v>
      </c>
      <c r="AZ2149" s="12">
        <f t="shared" si="468"/>
        <v>-1100406797.71</v>
      </c>
      <c r="BA2149" s="12">
        <f t="shared" si="469"/>
        <v>-14883488.88</v>
      </c>
      <c r="BB2149" s="12" t="e">
        <f t="shared" si="475"/>
        <v>#REF!</v>
      </c>
    </row>
    <row r="2150" spans="1:54">
      <c r="A2150" s="5" t="s">
        <v>4349</v>
      </c>
      <c r="B2150" s="5" t="s">
        <v>4350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476"/>
        <v>1077502103.52</v>
      </c>
      <c r="AF2150" s="9">
        <f t="shared" si="477"/>
        <v>1026744337.34</v>
      </c>
      <c r="AG2150" s="9">
        <f t="shared" si="478"/>
        <v>59916289.4299999</v>
      </c>
      <c r="AH2150" s="9">
        <f t="shared" si="479"/>
        <v>60415034.6999999</v>
      </c>
      <c r="AI2150" s="9">
        <f t="shared" si="480"/>
        <v>42495039.9999999</v>
      </c>
      <c r="AJ2150" s="12" t="e">
        <f>#REF!-A2150</f>
        <v>#REF!</v>
      </c>
      <c r="AK2150" s="16"/>
      <c r="AL2150" s="9">
        <f t="shared" si="470"/>
        <v>97699159.82</v>
      </c>
      <c r="AM2150" s="16"/>
      <c r="AN2150" s="16"/>
      <c r="AO2150" s="16"/>
      <c r="AP2150" s="16"/>
      <c r="AQ2150" s="12" t="e">
        <f>#REF!+#REF!+#REF!</f>
        <v>#REF!</v>
      </c>
      <c r="AR2150" s="12">
        <f t="shared" si="467"/>
        <v>-1035646.44</v>
      </c>
      <c r="AS2150" s="12" t="e">
        <f>#REF!-AU2150+#REF!+#REF!</f>
        <v>#REF!</v>
      </c>
      <c r="AT2150" s="12" t="e">
        <f>AS2150-VLOOKUP(A2150,[1]选股结果!$A$2:$BJ$3005,48,FALSE)*0.08</f>
        <v>#REF!</v>
      </c>
      <c r="AU2150" s="12">
        <f t="shared" si="471"/>
        <v>17919994.7</v>
      </c>
      <c r="AV2150" s="12" t="e">
        <f>#REF!+S2150+H2150</f>
        <v>#REF!</v>
      </c>
      <c r="AW2150" s="12" t="e">
        <f t="shared" si="472"/>
        <v>#REF!</v>
      </c>
      <c r="AX2150" s="12" t="e">
        <f t="shared" si="473"/>
        <v>#REF!</v>
      </c>
      <c r="AY2150" s="12" t="e">
        <f t="shared" si="474"/>
        <v>#REF!</v>
      </c>
      <c r="AZ2150" s="12">
        <f t="shared" si="468"/>
        <v>-1122010034.26</v>
      </c>
      <c r="BA2150" s="12">
        <f t="shared" si="469"/>
        <v>59916289.4299999</v>
      </c>
      <c r="BB2150" s="12" t="e">
        <f t="shared" si="475"/>
        <v>#REF!</v>
      </c>
    </row>
    <row r="2151" spans="1:54">
      <c r="A2151" s="5" t="s">
        <v>4351</v>
      </c>
      <c r="B2151" s="5" t="s">
        <v>4352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476"/>
        <v>1076855192.01</v>
      </c>
      <c r="AF2151" s="9">
        <f t="shared" si="477"/>
        <v>1028517780.22</v>
      </c>
      <c r="AG2151" s="9">
        <f t="shared" si="478"/>
        <v>50450267.74</v>
      </c>
      <c r="AH2151" s="9">
        <f t="shared" si="479"/>
        <v>68358774.62</v>
      </c>
      <c r="AI2151" s="9">
        <f t="shared" si="480"/>
        <v>62304389.62</v>
      </c>
      <c r="AJ2151" s="12" t="e">
        <f>#REF!-A2151</f>
        <v>#REF!</v>
      </c>
      <c r="AK2151" s="16"/>
      <c r="AL2151" s="9">
        <f t="shared" si="470"/>
        <v>123497353.38</v>
      </c>
      <c r="AM2151" s="16"/>
      <c r="AN2151" s="16"/>
      <c r="AO2151" s="16"/>
      <c r="AP2151" s="16"/>
      <c r="AQ2151" s="12" t="e">
        <f>#REF!+#REF!+#REF!</f>
        <v>#REF!</v>
      </c>
      <c r="AR2151" s="12">
        <f t="shared" si="467"/>
        <v>-18401039.99</v>
      </c>
      <c r="AS2151" s="12" t="e">
        <f>#REF!-AU2151+#REF!+#REF!</f>
        <v>#REF!</v>
      </c>
      <c r="AT2151" s="12" t="e">
        <f>AS2151-VLOOKUP(A2151,[1]选股结果!$A$2:$BJ$3005,48,FALSE)*0.08</f>
        <v>#REF!</v>
      </c>
      <c r="AU2151" s="12">
        <f t="shared" si="471"/>
        <v>6054385.00000001</v>
      </c>
      <c r="AV2151" s="12" t="e">
        <f>#REF!+S2151+H2151</f>
        <v>#REF!</v>
      </c>
      <c r="AW2151" s="12" t="e">
        <f t="shared" si="472"/>
        <v>#REF!</v>
      </c>
      <c r="AX2151" s="12" t="e">
        <f t="shared" si="473"/>
        <v>#REF!</v>
      </c>
      <c r="AY2151" s="12" t="e">
        <f t="shared" si="474"/>
        <v>#REF!</v>
      </c>
      <c r="AZ2151" s="12">
        <f t="shared" si="468"/>
        <v>-1101906873.81</v>
      </c>
      <c r="BA2151" s="12">
        <f t="shared" si="469"/>
        <v>50450267.74</v>
      </c>
      <c r="BB2151" s="12" t="e">
        <f t="shared" si="475"/>
        <v>#REF!</v>
      </c>
    </row>
    <row r="2152" spans="1:54">
      <c r="A2152" s="5" t="s">
        <v>4353</v>
      </c>
      <c r="B2152" s="5" t="s">
        <v>4354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476"/>
        <v>1076510949.87</v>
      </c>
      <c r="AF2152" s="9">
        <f t="shared" si="477"/>
        <v>921605064.14</v>
      </c>
      <c r="AG2152" s="9">
        <f t="shared" si="478"/>
        <v>158375737.46</v>
      </c>
      <c r="AH2152" s="9">
        <f t="shared" si="479"/>
        <v>156467554.28</v>
      </c>
      <c r="AI2152" s="9">
        <f t="shared" si="480"/>
        <v>128102058.9</v>
      </c>
      <c r="AJ2152" s="12" t="e">
        <f>#REF!-A2152</f>
        <v>#REF!</v>
      </c>
      <c r="AK2152" s="16"/>
      <c r="AL2152" s="9">
        <f t="shared" si="470"/>
        <v>55842926.92</v>
      </c>
      <c r="AM2152" s="16"/>
      <c r="AN2152" s="16"/>
      <c r="AO2152" s="16"/>
      <c r="AP2152" s="16"/>
      <c r="AQ2152" s="12" t="e">
        <f>#REF!+#REF!+#REF!</f>
        <v>#REF!</v>
      </c>
      <c r="AR2152" s="12">
        <f t="shared" si="467"/>
        <v>-91828.11</v>
      </c>
      <c r="AS2152" s="12" t="e">
        <f>#REF!-AU2152+#REF!+#REF!</f>
        <v>#REF!</v>
      </c>
      <c r="AT2152" s="12" t="e">
        <f>AS2152-VLOOKUP(A2152,[1]选股结果!$A$2:$BJ$3005,48,FALSE)*0.08</f>
        <v>#REF!</v>
      </c>
      <c r="AU2152" s="12">
        <f t="shared" si="471"/>
        <v>28365495.38</v>
      </c>
      <c r="AV2152" s="12" t="e">
        <f>#REF!+S2152+H2152</f>
        <v>#REF!</v>
      </c>
      <c r="AW2152" s="12" t="e">
        <f t="shared" si="472"/>
        <v>#REF!</v>
      </c>
      <c r="AX2152" s="12" t="e">
        <f t="shared" si="473"/>
        <v>#REF!</v>
      </c>
      <c r="AY2152" s="12" t="e">
        <f t="shared" si="474"/>
        <v>#REF!</v>
      </c>
      <c r="AZ2152" s="12">
        <f t="shared" si="468"/>
        <v>-1104155459.32</v>
      </c>
      <c r="BA2152" s="12">
        <f t="shared" si="469"/>
        <v>158375737.46</v>
      </c>
      <c r="BB2152" s="12" t="e">
        <f t="shared" si="475"/>
        <v>#REF!</v>
      </c>
    </row>
    <row r="2153" spans="1:54">
      <c r="A2153" s="5" t="s">
        <v>4355</v>
      </c>
      <c r="B2153" s="5" t="s">
        <v>4356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476"/>
        <v>1075781194.04</v>
      </c>
      <c r="AF2153" s="9">
        <f t="shared" si="477"/>
        <v>949799196.32</v>
      </c>
      <c r="AG2153" s="9">
        <f t="shared" si="478"/>
        <v>124198479.32</v>
      </c>
      <c r="AH2153" s="9">
        <f t="shared" si="479"/>
        <v>123656617.03</v>
      </c>
      <c r="AI2153" s="9">
        <f t="shared" si="480"/>
        <v>109424700.5</v>
      </c>
      <c r="AJ2153" s="12" t="e">
        <f>#REF!-A2153</f>
        <v>#REF!</v>
      </c>
      <c r="AK2153" s="16"/>
      <c r="AL2153" s="9">
        <f t="shared" si="470"/>
        <v>116973078.48</v>
      </c>
      <c r="AM2153" s="16"/>
      <c r="AN2153" s="16"/>
      <c r="AO2153" s="16"/>
      <c r="AP2153" s="16"/>
      <c r="AQ2153" s="12" t="e">
        <f>#REF!+#REF!+#REF!</f>
        <v>#REF!</v>
      </c>
      <c r="AR2153" s="12">
        <f t="shared" si="467"/>
        <v>-399930.23</v>
      </c>
      <c r="AS2153" s="12" t="e">
        <f>#REF!-AU2153+#REF!+#REF!</f>
        <v>#REF!</v>
      </c>
      <c r="AT2153" s="12" t="e">
        <f>AS2153-VLOOKUP(A2153,[1]选股结果!$A$2:$BJ$3005,48,FALSE)*0.08</f>
        <v>#REF!</v>
      </c>
      <c r="AU2153" s="12">
        <f t="shared" si="471"/>
        <v>14231916.53</v>
      </c>
      <c r="AV2153" s="12" t="e">
        <f>#REF!+S2153+H2153</f>
        <v>#REF!</v>
      </c>
      <c r="AW2153" s="12" t="e">
        <f t="shared" si="472"/>
        <v>#REF!</v>
      </c>
      <c r="AX2153" s="12" t="e">
        <f t="shared" si="473"/>
        <v>#REF!</v>
      </c>
      <c r="AY2153" s="12" t="e">
        <f t="shared" si="474"/>
        <v>#REF!</v>
      </c>
      <c r="AZ2153" s="12">
        <f t="shared" si="468"/>
        <v>-1080985842.39</v>
      </c>
      <c r="BA2153" s="12">
        <f t="shared" si="469"/>
        <v>124198479.32</v>
      </c>
      <c r="BB2153" s="12" t="e">
        <f t="shared" si="475"/>
        <v>#REF!</v>
      </c>
    </row>
    <row r="2154" spans="1:54">
      <c r="A2154" s="5" t="s">
        <v>4357</v>
      </c>
      <c r="B2154" s="5" t="s">
        <v>4358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476"/>
        <v>1070332992.05</v>
      </c>
      <c r="AF2154" s="9">
        <f t="shared" si="477"/>
        <v>928561400.86</v>
      </c>
      <c r="AG2154" s="9">
        <f t="shared" si="478"/>
        <v>182297501.8</v>
      </c>
      <c r="AH2154" s="9">
        <f t="shared" si="479"/>
        <v>181907866.49</v>
      </c>
      <c r="AI2154" s="9">
        <f t="shared" si="480"/>
        <v>167362145.54</v>
      </c>
      <c r="AJ2154" s="12" t="e">
        <f>#REF!-A2154</f>
        <v>#REF!</v>
      </c>
      <c r="AK2154" s="16"/>
      <c r="AL2154" s="9">
        <f t="shared" si="470"/>
        <v>550402525.76</v>
      </c>
      <c r="AM2154" s="16"/>
      <c r="AN2154" s="16"/>
      <c r="AO2154" s="16"/>
      <c r="AP2154" s="16"/>
      <c r="AQ2154" s="12" t="e">
        <f>#REF!+#REF!+#REF!</f>
        <v>#REF!</v>
      </c>
      <c r="AR2154" s="12">
        <f t="shared" si="467"/>
        <v>-63402.03</v>
      </c>
      <c r="AS2154" s="12" t="e">
        <f>#REF!-AU2154+#REF!+#REF!</f>
        <v>#REF!</v>
      </c>
      <c r="AT2154" s="12" t="e">
        <f>AS2154-VLOOKUP(A2154,[1]选股结果!$A$2:$BJ$3005,48,FALSE)*0.08</f>
        <v>#REF!</v>
      </c>
      <c r="AU2154" s="12">
        <f t="shared" si="471"/>
        <v>14545720.95</v>
      </c>
      <c r="AV2154" s="12" t="e">
        <f>#REF!+S2154+H2154</f>
        <v>#REF!</v>
      </c>
      <c r="AW2154" s="12" t="e">
        <f t="shared" si="472"/>
        <v>#REF!</v>
      </c>
      <c r="AX2154" s="12" t="e">
        <f t="shared" si="473"/>
        <v>#REF!</v>
      </c>
      <c r="AY2154" s="12" t="e">
        <f t="shared" si="474"/>
        <v>#REF!</v>
      </c>
      <c r="AZ2154" s="12">
        <f t="shared" si="468"/>
        <v>-1069354707.64</v>
      </c>
      <c r="BA2154" s="12">
        <f t="shared" si="469"/>
        <v>182297501.8</v>
      </c>
      <c r="BB2154" s="12" t="e">
        <f t="shared" si="475"/>
        <v>#REF!</v>
      </c>
    </row>
    <row r="2155" spans="1:54">
      <c r="A2155" s="5" t="s">
        <v>4359</v>
      </c>
      <c r="B2155" s="5" t="s">
        <v>4360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476"/>
        <v>1069821113.74</v>
      </c>
      <c r="AF2155" s="9">
        <f t="shared" si="477"/>
        <v>1066989715.66</v>
      </c>
      <c r="AG2155" s="9">
        <f t="shared" si="478"/>
        <v>38802132.84</v>
      </c>
      <c r="AH2155" s="9">
        <f t="shared" si="479"/>
        <v>38360080.71</v>
      </c>
      <c r="AI2155" s="9">
        <f t="shared" si="480"/>
        <v>29647028.56</v>
      </c>
      <c r="AJ2155" s="12" t="e">
        <f>#REF!-A2155</f>
        <v>#REF!</v>
      </c>
      <c r="AK2155" s="16"/>
      <c r="AL2155" s="9">
        <f t="shared" si="470"/>
        <v>163125033.2</v>
      </c>
      <c r="AM2155" s="16"/>
      <c r="AN2155" s="16"/>
      <c r="AO2155" s="16"/>
      <c r="AP2155" s="16"/>
      <c r="AQ2155" s="12" t="e">
        <f>#REF!+#REF!+#REF!</f>
        <v>#REF!</v>
      </c>
      <c r="AR2155" s="12">
        <f t="shared" si="467"/>
        <v>-332703.55</v>
      </c>
      <c r="AS2155" s="12" t="e">
        <f>#REF!-AU2155+#REF!+#REF!</f>
        <v>#REF!</v>
      </c>
      <c r="AT2155" s="12" t="e">
        <f>AS2155-VLOOKUP(A2155,[1]选股结果!$A$2:$BJ$3005,48,FALSE)*0.08</f>
        <v>#REF!</v>
      </c>
      <c r="AU2155" s="12">
        <f t="shared" si="471"/>
        <v>8713052.15</v>
      </c>
      <c r="AV2155" s="12" t="e">
        <f>#REF!+S2155+H2155</f>
        <v>#REF!</v>
      </c>
      <c r="AW2155" s="12" t="e">
        <f t="shared" si="472"/>
        <v>#REF!</v>
      </c>
      <c r="AX2155" s="12" t="e">
        <f t="shared" si="473"/>
        <v>#REF!</v>
      </c>
      <c r="AY2155" s="12" t="e">
        <f t="shared" si="474"/>
        <v>#REF!</v>
      </c>
      <c r="AZ2155" s="12">
        <f t="shared" si="468"/>
        <v>-1077837731.29</v>
      </c>
      <c r="BA2155" s="12">
        <f t="shared" si="469"/>
        <v>38802132.84</v>
      </c>
      <c r="BB2155" s="12" t="e">
        <f t="shared" si="475"/>
        <v>#REF!</v>
      </c>
    </row>
    <row r="2156" spans="1:54">
      <c r="A2156" s="5" t="s">
        <v>4361</v>
      </c>
      <c r="B2156" s="5" t="s">
        <v>4362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476"/>
        <v>1068209527.52</v>
      </c>
      <c r="AF2156" s="9">
        <f t="shared" si="477"/>
        <v>1055532988.91</v>
      </c>
      <c r="AG2156" s="9">
        <f t="shared" si="478"/>
        <v>24286730.09</v>
      </c>
      <c r="AH2156" s="9">
        <f t="shared" si="479"/>
        <v>23385133.41</v>
      </c>
      <c r="AI2156" s="9">
        <f t="shared" si="480"/>
        <v>17429372.63</v>
      </c>
      <c r="AJ2156" s="12" t="e">
        <f>#REF!-A2156</f>
        <v>#REF!</v>
      </c>
      <c r="AK2156" s="16"/>
      <c r="AL2156" s="9">
        <f t="shared" si="470"/>
        <v>117546673.42</v>
      </c>
      <c r="AM2156" s="16"/>
      <c r="AN2156" s="16"/>
      <c r="AO2156" s="16"/>
      <c r="AP2156" s="16"/>
      <c r="AQ2156" s="12" t="e">
        <f>#REF!+#REF!+#REF!</f>
        <v>#REF!</v>
      </c>
      <c r="AR2156" s="12">
        <f t="shared" si="467"/>
        <v>-512680.13</v>
      </c>
      <c r="AS2156" s="12" t="e">
        <f>#REF!-AU2156+#REF!+#REF!</f>
        <v>#REF!</v>
      </c>
      <c r="AT2156" s="12" t="e">
        <f>AS2156-VLOOKUP(A2156,[1]选股结果!$A$2:$BJ$3005,48,FALSE)*0.08</f>
        <v>#REF!</v>
      </c>
      <c r="AU2156" s="12">
        <f t="shared" si="471"/>
        <v>5955760.78</v>
      </c>
      <c r="AV2156" s="12" t="e">
        <f>#REF!+S2156+H2156</f>
        <v>#REF!</v>
      </c>
      <c r="AW2156" s="12" t="e">
        <f t="shared" si="472"/>
        <v>#REF!</v>
      </c>
      <c r="AX2156" s="12" t="e">
        <f t="shared" si="473"/>
        <v>#REF!</v>
      </c>
      <c r="AY2156" s="12" t="e">
        <f t="shared" si="474"/>
        <v>#REF!</v>
      </c>
      <c r="AZ2156" s="12">
        <f t="shared" si="468"/>
        <v>-1061520768.95</v>
      </c>
      <c r="BA2156" s="12">
        <f t="shared" si="469"/>
        <v>24286730.09</v>
      </c>
      <c r="BB2156" s="12" t="e">
        <f t="shared" si="475"/>
        <v>#REF!</v>
      </c>
    </row>
    <row r="2157" spans="1:54">
      <c r="A2157" s="5" t="s">
        <v>4363</v>
      </c>
      <c r="B2157" s="5" t="s">
        <v>4364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476"/>
        <v>1064767682.15</v>
      </c>
      <c r="AF2157" s="9">
        <f t="shared" si="477"/>
        <v>849899070.96</v>
      </c>
      <c r="AG2157" s="9">
        <f t="shared" si="478"/>
        <v>213122187.33</v>
      </c>
      <c r="AH2157" s="9">
        <f t="shared" si="479"/>
        <v>212545082.84</v>
      </c>
      <c r="AI2157" s="9">
        <f t="shared" si="480"/>
        <v>182942299.85</v>
      </c>
      <c r="AJ2157" s="12" t="e">
        <f>#REF!-A2157</f>
        <v>#REF!</v>
      </c>
      <c r="AK2157" s="16"/>
      <c r="AL2157" s="9">
        <f t="shared" si="470"/>
        <v>129804027.52</v>
      </c>
      <c r="AM2157" s="16"/>
      <c r="AN2157" s="16"/>
      <c r="AO2157" s="16"/>
      <c r="AP2157" s="16"/>
      <c r="AQ2157" s="12" t="e">
        <f>#REF!+#REF!+#REF!</f>
        <v>#REF!</v>
      </c>
      <c r="AR2157" s="12">
        <f t="shared" si="467"/>
        <v>-496355.18</v>
      </c>
      <c r="AS2157" s="12" t="e">
        <f>#REF!-AU2157+#REF!+#REF!</f>
        <v>#REF!</v>
      </c>
      <c r="AT2157" s="12" t="e">
        <f>AS2157-VLOOKUP(A2157,[1]选股结果!$A$2:$BJ$3005,48,FALSE)*0.08</f>
        <v>#REF!</v>
      </c>
      <c r="AU2157" s="12">
        <f t="shared" si="471"/>
        <v>29602782.99</v>
      </c>
      <c r="AV2157" s="12" t="e">
        <f>#REF!+S2157+H2157</f>
        <v>#REF!</v>
      </c>
      <c r="AW2157" s="12" t="e">
        <f t="shared" si="472"/>
        <v>#REF!</v>
      </c>
      <c r="AX2157" s="12" t="e">
        <f t="shared" si="473"/>
        <v>#REF!</v>
      </c>
      <c r="AY2157" s="12" t="e">
        <f t="shared" si="474"/>
        <v>#REF!</v>
      </c>
      <c r="AZ2157" s="12">
        <f t="shared" si="468"/>
        <v>-1108251842.2</v>
      </c>
      <c r="BA2157" s="12">
        <f t="shared" si="469"/>
        <v>213122187.33</v>
      </c>
      <c r="BB2157" s="12" t="e">
        <f t="shared" si="475"/>
        <v>#REF!</v>
      </c>
    </row>
    <row r="2158" spans="1:54">
      <c r="A2158" s="5" t="s">
        <v>4365</v>
      </c>
      <c r="B2158" s="5" t="s">
        <v>4366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476"/>
        <v>1063587273.24</v>
      </c>
      <c r="AF2158" s="9">
        <f t="shared" si="477"/>
        <v>5109477.74</v>
      </c>
      <c r="AG2158" s="9">
        <f t="shared" si="478"/>
        <v>1084375264.27</v>
      </c>
      <c r="AH2158" s="9">
        <f t="shared" si="479"/>
        <v>1083720070.36</v>
      </c>
      <c r="AI2158" s="9">
        <f t="shared" si="480"/>
        <v>1035804075.28</v>
      </c>
      <c r="AJ2158" s="12" t="e">
        <f>#REF!-A2158</f>
        <v>#REF!</v>
      </c>
      <c r="AK2158" s="16"/>
      <c r="AL2158" s="9">
        <f t="shared" si="470"/>
        <v>5764671.65</v>
      </c>
      <c r="AM2158" s="16"/>
      <c r="AN2158" s="16"/>
      <c r="AO2158" s="16"/>
      <c r="AP2158" s="16"/>
      <c r="AQ2158" s="12" t="e">
        <f>#REF!+#REF!+#REF!</f>
        <v>#REF!</v>
      </c>
      <c r="AR2158" s="12">
        <f t="shared" si="467"/>
        <v>-4678680.59</v>
      </c>
      <c r="AS2158" s="12" t="e">
        <f>#REF!-AU2158+#REF!+#REF!</f>
        <v>#REF!</v>
      </c>
      <c r="AT2158" s="12" t="e">
        <f>AS2158-VLOOKUP(A2158,[1]选股结果!$A$2:$BJ$3005,48,FALSE)*0.08</f>
        <v>#REF!</v>
      </c>
      <c r="AU2158" s="12">
        <f t="shared" si="471"/>
        <v>47915995.0799999</v>
      </c>
      <c r="AV2158" s="12" t="e">
        <f>#REF!+S2158+H2158</f>
        <v>#REF!</v>
      </c>
      <c r="AW2158" s="12" t="e">
        <f t="shared" si="472"/>
        <v>#REF!</v>
      </c>
      <c r="AX2158" s="12" t="e">
        <f t="shared" si="473"/>
        <v>#REF!</v>
      </c>
      <c r="AY2158" s="12" t="e">
        <f t="shared" si="474"/>
        <v>#REF!</v>
      </c>
      <c r="AZ2158" s="12">
        <f t="shared" si="468"/>
        <v>-1116406345.67</v>
      </c>
      <c r="BA2158" s="12">
        <f t="shared" si="469"/>
        <v>1084375264.27</v>
      </c>
      <c r="BB2158" s="12" t="e">
        <f t="shared" si="475"/>
        <v>#REF!</v>
      </c>
    </row>
    <row r="2159" spans="1:54">
      <c r="A2159" s="5" t="s">
        <v>4367</v>
      </c>
      <c r="B2159" s="5" t="s">
        <v>4368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476"/>
        <v>1059099172.23</v>
      </c>
      <c r="AF2159" s="9">
        <f t="shared" si="477"/>
        <v>1100766880.41</v>
      </c>
      <c r="AG2159" s="9">
        <f t="shared" si="478"/>
        <v>-52010931.9199998</v>
      </c>
      <c r="AH2159" s="9">
        <f t="shared" si="479"/>
        <v>-69173281.7899998</v>
      </c>
      <c r="AI2159" s="9">
        <f t="shared" si="480"/>
        <v>-69173281.7899998</v>
      </c>
      <c r="AJ2159" s="12" t="e">
        <f>#REF!-A2159</f>
        <v>#REF!</v>
      </c>
      <c r="AK2159" s="16"/>
      <c r="AL2159" s="9">
        <f t="shared" si="470"/>
        <v>164915211.42</v>
      </c>
      <c r="AM2159" s="16"/>
      <c r="AN2159" s="16"/>
      <c r="AO2159" s="16"/>
      <c r="AP2159" s="16"/>
      <c r="AQ2159" s="12" t="e">
        <f>#REF!+#REF!+#REF!</f>
        <v>#REF!</v>
      </c>
      <c r="AR2159" s="12">
        <f t="shared" si="467"/>
        <v>-826928.91</v>
      </c>
      <c r="AS2159" s="12" t="e">
        <f>#REF!-AU2159+#REF!+#REF!</f>
        <v>#REF!</v>
      </c>
      <c r="AT2159" s="12" t="e">
        <f>AS2159-VLOOKUP(A2159,[1]选股结果!$A$2:$BJ$3005,48,FALSE)*0.08</f>
        <v>#REF!</v>
      </c>
      <c r="AU2159" s="12">
        <f t="shared" si="471"/>
        <v>0</v>
      </c>
      <c r="AV2159" s="12" t="e">
        <f>#REF!+S2159+H2159</f>
        <v>#REF!</v>
      </c>
      <c r="AW2159" s="12" t="e">
        <f t="shared" si="472"/>
        <v>#REF!</v>
      </c>
      <c r="AX2159" s="12" t="e">
        <f t="shared" si="473"/>
        <v>#REF!</v>
      </c>
      <c r="AY2159" s="12" t="e">
        <f t="shared" si="474"/>
        <v>#REF!</v>
      </c>
      <c r="AZ2159" s="12">
        <f t="shared" si="468"/>
        <v>-1101439196.99</v>
      </c>
      <c r="BA2159" s="12">
        <f t="shared" si="469"/>
        <v>-52010931.9199998</v>
      </c>
      <c r="BB2159" s="12" t="e">
        <f t="shared" si="475"/>
        <v>#REF!</v>
      </c>
    </row>
    <row r="2160" spans="1:54">
      <c r="A2160" s="5" t="s">
        <v>4369</v>
      </c>
      <c r="B2160" s="5" t="s">
        <v>4370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476"/>
        <v>1058604291.56</v>
      </c>
      <c r="AF2160" s="9">
        <f t="shared" si="477"/>
        <v>913828935.35</v>
      </c>
      <c r="AG2160" s="9">
        <f t="shared" si="478"/>
        <v>148107560.26</v>
      </c>
      <c r="AH2160" s="9">
        <f t="shared" si="479"/>
        <v>149671977.37</v>
      </c>
      <c r="AI2160" s="9">
        <f t="shared" si="480"/>
        <v>131294489.05</v>
      </c>
      <c r="AJ2160" s="12" t="e">
        <f>#REF!-A2160</f>
        <v>#REF!</v>
      </c>
      <c r="AK2160" s="16"/>
      <c r="AL2160" s="9">
        <f t="shared" si="470"/>
        <v>59344857.3</v>
      </c>
      <c r="AM2160" s="16"/>
      <c r="AN2160" s="16"/>
      <c r="AO2160" s="16"/>
      <c r="AP2160" s="16"/>
      <c r="AQ2160" s="12" t="e">
        <f>#REF!+#REF!+#REF!</f>
        <v>#REF!</v>
      </c>
      <c r="AR2160" s="12">
        <f t="shared" si="467"/>
        <v>-1766438.33</v>
      </c>
      <c r="AS2160" s="12" t="e">
        <f>#REF!-AU2160+#REF!+#REF!</f>
        <v>#REF!</v>
      </c>
      <c r="AT2160" s="12" t="e">
        <f>AS2160-VLOOKUP(A2160,[1]选股结果!$A$2:$BJ$3005,48,FALSE)*0.08</f>
        <v>#REF!</v>
      </c>
      <c r="AU2160" s="12">
        <f t="shared" si="471"/>
        <v>18377488.32</v>
      </c>
      <c r="AV2160" s="12" t="e">
        <f>#REF!+S2160+H2160</f>
        <v>#REF!</v>
      </c>
      <c r="AW2160" s="12" t="e">
        <f t="shared" si="472"/>
        <v>#REF!</v>
      </c>
      <c r="AX2160" s="12" t="e">
        <f t="shared" si="473"/>
        <v>#REF!</v>
      </c>
      <c r="AY2160" s="12" t="e">
        <f t="shared" si="474"/>
        <v>#REF!</v>
      </c>
      <c r="AZ2160" s="12">
        <f t="shared" si="468"/>
        <v>-1085887392.73</v>
      </c>
      <c r="BA2160" s="12">
        <f t="shared" si="469"/>
        <v>148107560.26</v>
      </c>
      <c r="BB2160" s="12" t="e">
        <f t="shared" si="475"/>
        <v>#REF!</v>
      </c>
    </row>
    <row r="2161" spans="1:54">
      <c r="A2161" s="5" t="s">
        <v>4371</v>
      </c>
      <c r="B2161" s="5" t="s">
        <v>4372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476"/>
        <v>1057011054.84</v>
      </c>
      <c r="AF2161" s="9">
        <f t="shared" si="477"/>
        <v>944605368.89</v>
      </c>
      <c r="AG2161" s="9">
        <f t="shared" si="478"/>
        <v>122675737.38</v>
      </c>
      <c r="AH2161" s="9">
        <f t="shared" si="479"/>
        <v>125099716.16</v>
      </c>
      <c r="AI2161" s="9">
        <f t="shared" si="480"/>
        <v>100686611.56</v>
      </c>
      <c r="AJ2161" s="12" t="e">
        <f>#REF!-A2161</f>
        <v>#REF!</v>
      </c>
      <c r="AK2161" s="16"/>
      <c r="AL2161" s="9">
        <f t="shared" si="470"/>
        <v>220146135.88</v>
      </c>
      <c r="AM2161" s="16"/>
      <c r="AN2161" s="16"/>
      <c r="AO2161" s="16"/>
      <c r="AP2161" s="16"/>
      <c r="AQ2161" s="12" t="e">
        <f>#REF!+#REF!+#REF!</f>
        <v>#REF!</v>
      </c>
      <c r="AR2161" s="12">
        <f t="shared" si="467"/>
        <v>-2699090.36</v>
      </c>
      <c r="AS2161" s="12" t="e">
        <f>#REF!-AU2161+#REF!+#REF!</f>
        <v>#REF!</v>
      </c>
      <c r="AT2161" s="12" t="e">
        <f>AS2161-VLOOKUP(A2161,[1]选股结果!$A$2:$BJ$3005,48,FALSE)*0.08</f>
        <v>#REF!</v>
      </c>
      <c r="AU2161" s="12">
        <f t="shared" si="471"/>
        <v>24413104.6</v>
      </c>
      <c r="AV2161" s="12" t="e">
        <f>#REF!+S2161+H2161</f>
        <v>#REF!</v>
      </c>
      <c r="AW2161" s="12" t="e">
        <f t="shared" si="472"/>
        <v>#REF!</v>
      </c>
      <c r="AX2161" s="12" t="e">
        <f t="shared" si="473"/>
        <v>#REF!</v>
      </c>
      <c r="AY2161" s="12" t="e">
        <f t="shared" si="474"/>
        <v>#REF!</v>
      </c>
      <c r="AZ2161" s="12">
        <f t="shared" si="468"/>
        <v>-1080451219.93</v>
      </c>
      <c r="BA2161" s="12">
        <f t="shared" si="469"/>
        <v>122675737.38</v>
      </c>
      <c r="BB2161" s="12" t="e">
        <f t="shared" si="475"/>
        <v>#REF!</v>
      </c>
    </row>
    <row r="2162" spans="1:54">
      <c r="A2162" s="5" t="s">
        <v>4373</v>
      </c>
      <c r="B2162" s="5" t="s">
        <v>4374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476"/>
        <v>1056632815.44</v>
      </c>
      <c r="AF2162" s="9">
        <f t="shared" si="477"/>
        <v>1697719978.28</v>
      </c>
      <c r="AG2162" s="9">
        <f t="shared" si="478"/>
        <v>-327300715.93</v>
      </c>
      <c r="AH2162" s="9">
        <f t="shared" si="479"/>
        <v>-304212670.36</v>
      </c>
      <c r="AI2162" s="9">
        <f t="shared" si="480"/>
        <v>-355403820.56</v>
      </c>
      <c r="AJ2162" s="12" t="e">
        <f>#REF!-A2162</f>
        <v>#REF!</v>
      </c>
      <c r="AK2162" s="16"/>
      <c r="AL2162" s="9">
        <f t="shared" si="470"/>
        <v>762483507.12</v>
      </c>
      <c r="AM2162" s="16"/>
      <c r="AN2162" s="16"/>
      <c r="AO2162" s="16"/>
      <c r="AP2162" s="16"/>
      <c r="AQ2162" s="12" t="e">
        <f>#REF!+#REF!+#REF!</f>
        <v>#REF!</v>
      </c>
      <c r="AR2162" s="12">
        <f t="shared" si="467"/>
        <v>-30098359.3</v>
      </c>
      <c r="AS2162" s="12" t="e">
        <f>#REF!-AU2162+#REF!+#REF!</f>
        <v>#REF!</v>
      </c>
      <c r="AT2162" s="12" t="e">
        <f>AS2162-VLOOKUP(A2162,[1]选股结果!$A$2:$BJ$3005,48,FALSE)*0.08</f>
        <v>#REF!</v>
      </c>
      <c r="AU2162" s="12">
        <f t="shared" si="471"/>
        <v>51191150.2</v>
      </c>
      <c r="AV2162" s="12" t="e">
        <f>#REF!+S2162+H2162</f>
        <v>#REF!</v>
      </c>
      <c r="AW2162" s="12" t="e">
        <f t="shared" si="472"/>
        <v>#REF!</v>
      </c>
      <c r="AX2162" s="12" t="e">
        <f t="shared" si="473"/>
        <v>#REF!</v>
      </c>
      <c r="AY2162" s="12" t="e">
        <f t="shared" si="474"/>
        <v>#REF!</v>
      </c>
      <c r="AZ2162" s="12">
        <f t="shared" si="468"/>
        <v>-1156968633.67</v>
      </c>
      <c r="BA2162" s="12">
        <f t="shared" si="469"/>
        <v>-327300715.93</v>
      </c>
      <c r="BB2162" s="12" t="e">
        <f t="shared" si="475"/>
        <v>#REF!</v>
      </c>
    </row>
    <row r="2163" spans="1:54">
      <c r="A2163" s="5" t="s">
        <v>4375</v>
      </c>
      <c r="B2163" s="5" t="s">
        <v>4376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476"/>
        <v>1056524608.19</v>
      </c>
      <c r="AF2163" s="9">
        <f t="shared" si="477"/>
        <v>975525712.68</v>
      </c>
      <c r="AG2163" s="9">
        <f t="shared" si="478"/>
        <v>56481683.8200001</v>
      </c>
      <c r="AH2163" s="9">
        <f t="shared" si="479"/>
        <v>60364049.8600001</v>
      </c>
      <c r="AI2163" s="9">
        <f t="shared" si="480"/>
        <v>39687582.5000001</v>
      </c>
      <c r="AJ2163" s="12" t="e">
        <f>#REF!-A2163</f>
        <v>#REF!</v>
      </c>
      <c r="AK2163" s="16"/>
      <c r="AL2163" s="9">
        <f t="shared" si="470"/>
        <v>63473974.59</v>
      </c>
      <c r="AM2163" s="16"/>
      <c r="AN2163" s="16"/>
      <c r="AO2163" s="16"/>
      <c r="AP2163" s="16"/>
      <c r="AQ2163" s="12" t="e">
        <f>#REF!+#REF!+#REF!</f>
        <v>#REF!</v>
      </c>
      <c r="AR2163" s="12">
        <f t="shared" si="467"/>
        <v>-5467991.11</v>
      </c>
      <c r="AS2163" s="12" t="e">
        <f>#REF!-AU2163+#REF!+#REF!</f>
        <v>#REF!</v>
      </c>
      <c r="AT2163" s="12" t="e">
        <f>AS2163-VLOOKUP(A2163,[1]选股结果!$A$2:$BJ$3005,48,FALSE)*0.08</f>
        <v>#REF!</v>
      </c>
      <c r="AU2163" s="12">
        <f t="shared" si="471"/>
        <v>20676467.36</v>
      </c>
      <c r="AV2163" s="12" t="e">
        <f>#REF!+S2163+H2163</f>
        <v>#REF!</v>
      </c>
      <c r="AW2163" s="12" t="e">
        <f t="shared" si="472"/>
        <v>#REF!</v>
      </c>
      <c r="AX2163" s="12" t="e">
        <f t="shared" si="473"/>
        <v>#REF!</v>
      </c>
      <c r="AY2163" s="12" t="e">
        <f t="shared" si="474"/>
        <v>#REF!</v>
      </c>
      <c r="AZ2163" s="12">
        <f t="shared" si="468"/>
        <v>-1138907964.94</v>
      </c>
      <c r="BA2163" s="12">
        <f t="shared" si="469"/>
        <v>56481683.8200001</v>
      </c>
      <c r="BB2163" s="12" t="e">
        <f t="shared" si="475"/>
        <v>#REF!</v>
      </c>
    </row>
    <row r="2164" spans="1:54">
      <c r="A2164" s="5" t="s">
        <v>4377</v>
      </c>
      <c r="B2164" s="5" t="s">
        <v>4378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476"/>
        <v>1056262126.46</v>
      </c>
      <c r="AF2164" s="9">
        <f t="shared" si="477"/>
        <v>960414980.56</v>
      </c>
      <c r="AG2164" s="9">
        <f t="shared" si="478"/>
        <v>87196763.5599997</v>
      </c>
      <c r="AH2164" s="9">
        <f t="shared" si="479"/>
        <v>87193308.8599997</v>
      </c>
      <c r="AI2164" s="9">
        <f t="shared" si="480"/>
        <v>78593855.6299997</v>
      </c>
      <c r="AJ2164" s="12" t="e">
        <f>#REF!-A2164</f>
        <v>#REF!</v>
      </c>
      <c r="AK2164" s="16"/>
      <c r="AL2164" s="9">
        <f t="shared" si="470"/>
        <v>61613967.93</v>
      </c>
      <c r="AM2164" s="16"/>
      <c r="AN2164" s="16"/>
      <c r="AO2164" s="16"/>
      <c r="AP2164" s="16"/>
      <c r="AQ2164" s="12" t="e">
        <f>#REF!+#REF!+#REF!</f>
        <v>#REF!</v>
      </c>
      <c r="AR2164" s="12">
        <f t="shared" si="467"/>
        <v>-370840.53</v>
      </c>
      <c r="AS2164" s="12" t="e">
        <f>#REF!-AU2164+#REF!+#REF!</f>
        <v>#REF!</v>
      </c>
      <c r="AT2164" s="12" t="e">
        <f>AS2164-VLOOKUP(A2164,[1]选股结果!$A$2:$BJ$3005,48,FALSE)*0.08</f>
        <v>#REF!</v>
      </c>
      <c r="AU2164" s="12">
        <f t="shared" si="471"/>
        <v>8599453.23</v>
      </c>
      <c r="AV2164" s="12" t="e">
        <f>#REF!+S2164+H2164</f>
        <v>#REF!</v>
      </c>
      <c r="AW2164" s="12" t="e">
        <f t="shared" si="472"/>
        <v>#REF!</v>
      </c>
      <c r="AX2164" s="12" t="e">
        <f t="shared" si="473"/>
        <v>#REF!</v>
      </c>
      <c r="AY2164" s="12" t="e">
        <f t="shared" si="474"/>
        <v>#REF!</v>
      </c>
      <c r="AZ2164" s="12">
        <f t="shared" si="468"/>
        <v>-1063307318.18</v>
      </c>
      <c r="BA2164" s="12">
        <f t="shared" si="469"/>
        <v>87196763.5599997</v>
      </c>
      <c r="BB2164" s="12" t="e">
        <f t="shared" si="475"/>
        <v>#REF!</v>
      </c>
    </row>
    <row r="2165" spans="1:54">
      <c r="A2165" s="5" t="s">
        <v>4379</v>
      </c>
      <c r="B2165" s="5" t="s">
        <v>4380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476"/>
        <v>1055247227.08</v>
      </c>
      <c r="AF2165" s="9">
        <f t="shared" si="477"/>
        <v>831887160.96</v>
      </c>
      <c r="AG2165" s="9">
        <f t="shared" si="478"/>
        <v>224523374.84</v>
      </c>
      <c r="AH2165" s="9">
        <f t="shared" si="479"/>
        <v>222310385.16</v>
      </c>
      <c r="AI2165" s="9">
        <f t="shared" si="480"/>
        <v>165364443.26</v>
      </c>
      <c r="AJ2165" s="12" t="e">
        <f>#REF!-A2165</f>
        <v>#REF!</v>
      </c>
      <c r="AK2165" s="16"/>
      <c r="AL2165" s="9">
        <f t="shared" si="470"/>
        <v>177332131.72</v>
      </c>
      <c r="AM2165" s="16"/>
      <c r="AN2165" s="16"/>
      <c r="AO2165" s="16"/>
      <c r="AP2165" s="16"/>
      <c r="AQ2165" s="12" t="e">
        <f>#REF!+#REF!+#REF!</f>
        <v>#REF!</v>
      </c>
      <c r="AR2165" s="12">
        <f t="shared" si="467"/>
        <v>-1450128.58</v>
      </c>
      <c r="AS2165" s="12" t="e">
        <f>#REF!-AU2165+#REF!+#REF!</f>
        <v>#REF!</v>
      </c>
      <c r="AT2165" s="12" t="e">
        <f>AS2165-VLOOKUP(A2165,[1]选股结果!$A$2:$BJ$3005,48,FALSE)*0.08</f>
        <v>#REF!</v>
      </c>
      <c r="AU2165" s="12">
        <f t="shared" si="471"/>
        <v>56945941.9</v>
      </c>
      <c r="AV2165" s="12" t="e">
        <f>#REF!+S2165+H2165</f>
        <v>#REF!</v>
      </c>
      <c r="AW2165" s="12" t="e">
        <f t="shared" si="472"/>
        <v>#REF!</v>
      </c>
      <c r="AX2165" s="12" t="e">
        <f t="shared" si="473"/>
        <v>#REF!</v>
      </c>
      <c r="AY2165" s="12" t="e">
        <f t="shared" si="474"/>
        <v>#REF!</v>
      </c>
      <c r="AZ2165" s="12">
        <f t="shared" si="468"/>
        <v>-1088103500.83</v>
      </c>
      <c r="BA2165" s="12">
        <f t="shared" si="469"/>
        <v>224523374.84</v>
      </c>
      <c r="BB2165" s="12" t="e">
        <f t="shared" si="475"/>
        <v>#REF!</v>
      </c>
    </row>
    <row r="2166" spans="1:54">
      <c r="A2166" s="5" t="s">
        <v>4381</v>
      </c>
      <c r="B2166" s="5" t="s">
        <v>4382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476"/>
        <v>1055206133.27</v>
      </c>
      <c r="AF2166" s="9">
        <f t="shared" si="477"/>
        <v>1049108581.89</v>
      </c>
      <c r="AG2166" s="9">
        <f t="shared" si="478"/>
        <v>-47016666.9600001</v>
      </c>
      <c r="AH2166" s="9">
        <f t="shared" si="479"/>
        <v>-21227020.8000001</v>
      </c>
      <c r="AI2166" s="9">
        <f t="shared" si="480"/>
        <v>-16150249.0400001</v>
      </c>
      <c r="AJ2166" s="12" t="e">
        <f>#REF!-A2166</f>
        <v>#REF!</v>
      </c>
      <c r="AK2166" s="16"/>
      <c r="AL2166" s="9">
        <f t="shared" si="470"/>
        <v>45913031</v>
      </c>
      <c r="AM2166" s="16"/>
      <c r="AN2166" s="16"/>
      <c r="AO2166" s="16"/>
      <c r="AP2166" s="16"/>
      <c r="AQ2166" s="12" t="e">
        <f>#REF!+#REF!+#REF!</f>
        <v>#REF!</v>
      </c>
      <c r="AR2166" s="12">
        <f t="shared" si="467"/>
        <v>-26554201.03</v>
      </c>
      <c r="AS2166" s="12" t="e">
        <f>#REF!-AU2166+#REF!+#REF!</f>
        <v>#REF!</v>
      </c>
      <c r="AT2166" s="12" t="e">
        <f>AS2166-VLOOKUP(A2166,[1]选股结果!$A$2:$BJ$3005,48,FALSE)*0.08</f>
        <v>#REF!</v>
      </c>
      <c r="AU2166" s="12">
        <f t="shared" si="471"/>
        <v>-5076771.76</v>
      </c>
      <c r="AV2166" s="12" t="e">
        <f>#REF!+S2166+H2166</f>
        <v>#REF!</v>
      </c>
      <c r="AW2166" s="12" t="e">
        <f t="shared" si="472"/>
        <v>#REF!</v>
      </c>
      <c r="AX2166" s="12" t="e">
        <f t="shared" si="473"/>
        <v>#REF!</v>
      </c>
      <c r="AY2166" s="12" t="e">
        <f t="shared" si="474"/>
        <v>#REF!</v>
      </c>
      <c r="AZ2166" s="12">
        <f t="shared" si="468"/>
        <v>-1096728633.17</v>
      </c>
      <c r="BA2166" s="12">
        <f t="shared" si="469"/>
        <v>-47016666.9600001</v>
      </c>
      <c r="BB2166" s="12" t="e">
        <f t="shared" si="475"/>
        <v>#REF!</v>
      </c>
    </row>
    <row r="2167" spans="1:54">
      <c r="A2167" s="5" t="s">
        <v>4383</v>
      </c>
      <c r="B2167" s="5" t="s">
        <v>4384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476"/>
        <v>1053878794.89</v>
      </c>
      <c r="AF2167" s="9">
        <f t="shared" si="477"/>
        <v>701851560.69</v>
      </c>
      <c r="AG2167" s="9">
        <f t="shared" si="478"/>
        <v>350190872.86</v>
      </c>
      <c r="AH2167" s="9">
        <f t="shared" si="479"/>
        <v>349746117.58</v>
      </c>
      <c r="AI2167" s="9">
        <f t="shared" si="480"/>
        <v>293638966.64</v>
      </c>
      <c r="AJ2167" s="12" t="e">
        <f>#REF!-A2167</f>
        <v>#REF!</v>
      </c>
      <c r="AK2167" s="16"/>
      <c r="AL2167" s="9">
        <f t="shared" si="470"/>
        <v>120126562.15</v>
      </c>
      <c r="AM2167" s="16"/>
      <c r="AN2167" s="16"/>
      <c r="AO2167" s="16"/>
      <c r="AP2167" s="16"/>
      <c r="AQ2167" s="12" t="e">
        <f>#REF!+#REF!+#REF!</f>
        <v>#REF!</v>
      </c>
      <c r="AR2167" s="12">
        <f t="shared" si="467"/>
        <v>-226098.64</v>
      </c>
      <c r="AS2167" s="12" t="e">
        <f>#REF!-AU2167+#REF!+#REF!</f>
        <v>#REF!</v>
      </c>
      <c r="AT2167" s="12" t="e">
        <f>AS2167-VLOOKUP(A2167,[1]选股结果!$A$2:$BJ$3005,48,FALSE)*0.08</f>
        <v>#REF!</v>
      </c>
      <c r="AU2167" s="12">
        <f t="shared" si="471"/>
        <v>56107150.94</v>
      </c>
      <c r="AV2167" s="12" t="e">
        <f>#REF!+S2167+H2167</f>
        <v>#REF!</v>
      </c>
      <c r="AW2167" s="12" t="e">
        <f t="shared" si="472"/>
        <v>#REF!</v>
      </c>
      <c r="AX2167" s="12" t="e">
        <f t="shared" si="473"/>
        <v>#REF!</v>
      </c>
      <c r="AY2167" s="12" t="e">
        <f t="shared" si="474"/>
        <v>#REF!</v>
      </c>
      <c r="AZ2167" s="12">
        <f t="shared" si="468"/>
        <v>-1086891266.1</v>
      </c>
      <c r="BA2167" s="12">
        <f t="shared" si="469"/>
        <v>350190872.86</v>
      </c>
      <c r="BB2167" s="12" t="e">
        <f t="shared" si="475"/>
        <v>#REF!</v>
      </c>
    </row>
    <row r="2168" spans="1:54">
      <c r="A2168" s="5" t="s">
        <v>4385</v>
      </c>
      <c r="B2168" s="5" t="s">
        <v>4386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476"/>
        <v>1053655336.41</v>
      </c>
      <c r="AF2168" s="9">
        <f t="shared" si="477"/>
        <v>921508397.08</v>
      </c>
      <c r="AG2168" s="9">
        <f t="shared" si="478"/>
        <v>98410252.5399999</v>
      </c>
      <c r="AH2168" s="9">
        <f t="shared" si="479"/>
        <v>97620367.8899999</v>
      </c>
      <c r="AI2168" s="9">
        <f t="shared" si="480"/>
        <v>77108279.5699999</v>
      </c>
      <c r="AJ2168" s="12" t="e">
        <f>#REF!-A2168</f>
        <v>#REF!</v>
      </c>
      <c r="AK2168" s="16"/>
      <c r="AL2168" s="9">
        <f t="shared" si="470"/>
        <v>125488496.28</v>
      </c>
      <c r="AM2168" s="16"/>
      <c r="AN2168" s="16"/>
      <c r="AO2168" s="16"/>
      <c r="AP2168" s="16"/>
      <c r="AQ2168" s="12" t="e">
        <f>#REF!+#REF!+#REF!</f>
        <v>#REF!</v>
      </c>
      <c r="AR2168" s="12">
        <f t="shared" si="467"/>
        <v>-264946.19</v>
      </c>
      <c r="AS2168" s="12" t="e">
        <f>#REF!-AU2168+#REF!+#REF!</f>
        <v>#REF!</v>
      </c>
      <c r="AT2168" s="12" t="e">
        <f>AS2168-VLOOKUP(A2168,[1]选股结果!$A$2:$BJ$3005,48,FALSE)*0.08</f>
        <v>#REF!</v>
      </c>
      <c r="AU2168" s="12">
        <f t="shared" si="471"/>
        <v>20512088.32</v>
      </c>
      <c r="AV2168" s="12" t="e">
        <f>#REF!+S2168+H2168</f>
        <v>#REF!</v>
      </c>
      <c r="AW2168" s="12" t="e">
        <f t="shared" si="472"/>
        <v>#REF!</v>
      </c>
      <c r="AX2168" s="12" t="e">
        <f t="shared" si="473"/>
        <v>#REF!</v>
      </c>
      <c r="AY2168" s="12" t="e">
        <f t="shared" si="474"/>
        <v>#REF!</v>
      </c>
      <c r="AZ2168" s="12">
        <f t="shared" si="468"/>
        <v>-1074185396.66</v>
      </c>
      <c r="BA2168" s="12">
        <f t="shared" si="469"/>
        <v>98410252.5399999</v>
      </c>
      <c r="BB2168" s="12" t="e">
        <f t="shared" si="475"/>
        <v>#REF!</v>
      </c>
    </row>
    <row r="2169" spans="1:54">
      <c r="A2169" s="5" t="s">
        <v>4387</v>
      </c>
      <c r="B2169" s="5" t="s">
        <v>4388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476"/>
        <v>1052133600.03</v>
      </c>
      <c r="AF2169" s="9">
        <f t="shared" si="477"/>
        <v>1348227565.12</v>
      </c>
      <c r="AG2169" s="9">
        <f t="shared" si="478"/>
        <v>-195228142.95</v>
      </c>
      <c r="AH2169" s="9">
        <f t="shared" si="479"/>
        <v>-193813937.79</v>
      </c>
      <c r="AI2169" s="9">
        <f t="shared" si="480"/>
        <v>-201908674.82</v>
      </c>
      <c r="AJ2169" s="12" t="e">
        <f>#REF!-A2169</f>
        <v>#REF!</v>
      </c>
      <c r="AK2169" s="16"/>
      <c r="AL2169" s="9">
        <f t="shared" si="470"/>
        <v>84719353.26</v>
      </c>
      <c r="AM2169" s="16"/>
      <c r="AN2169" s="16"/>
      <c r="AO2169" s="16"/>
      <c r="AP2169" s="16"/>
      <c r="AQ2169" s="12" t="e">
        <f>#REF!+#REF!+#REF!</f>
        <v>#REF!</v>
      </c>
      <c r="AR2169" s="12">
        <f t="shared" si="467"/>
        <v>-4158894.02</v>
      </c>
      <c r="AS2169" s="12" t="e">
        <f>#REF!-AU2169+#REF!+#REF!</f>
        <v>#REF!</v>
      </c>
      <c r="AT2169" s="12" t="e">
        <f>AS2169-VLOOKUP(A2169,[1]选股结果!$A$2:$BJ$3005,48,FALSE)*0.08</f>
        <v>#REF!</v>
      </c>
      <c r="AU2169" s="12">
        <f t="shared" si="471"/>
        <v>8094737.03</v>
      </c>
      <c r="AV2169" s="12" t="e">
        <f>#REF!+S2169+H2169</f>
        <v>#REF!</v>
      </c>
      <c r="AW2169" s="12" t="e">
        <f t="shared" si="472"/>
        <v>#REF!</v>
      </c>
      <c r="AX2169" s="12" t="e">
        <f t="shared" si="473"/>
        <v>#REF!</v>
      </c>
      <c r="AY2169" s="12" t="e">
        <f t="shared" si="474"/>
        <v>#REF!</v>
      </c>
      <c r="AZ2169" s="12">
        <f t="shared" si="468"/>
        <v>-1174589768</v>
      </c>
      <c r="BA2169" s="12">
        <f t="shared" si="469"/>
        <v>-195228142.95</v>
      </c>
      <c r="BB2169" s="12" t="e">
        <f t="shared" si="475"/>
        <v>#REF!</v>
      </c>
    </row>
    <row r="2170" spans="1:54">
      <c r="A2170" s="5" t="s">
        <v>4389</v>
      </c>
      <c r="B2170" s="5" t="s">
        <v>4390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476"/>
        <v>1051562145.4</v>
      </c>
      <c r="AF2170" s="9">
        <f t="shared" si="477"/>
        <v>6975018.06</v>
      </c>
      <c r="AG2170" s="9">
        <f t="shared" si="478"/>
        <v>1563314013</v>
      </c>
      <c r="AH2170" s="9">
        <f t="shared" si="479"/>
        <v>1454498624.51</v>
      </c>
      <c r="AI2170" s="9">
        <f t="shared" si="480"/>
        <v>1438120821.8</v>
      </c>
      <c r="AJ2170" s="12" t="e">
        <f>#REF!-A2170</f>
        <v>#REF!</v>
      </c>
      <c r="AK2170" s="16"/>
      <c r="AL2170" s="9">
        <f t="shared" si="470"/>
        <v>115790406.55</v>
      </c>
      <c r="AM2170" s="16"/>
      <c r="AN2170" s="16"/>
      <c r="AO2170" s="16"/>
      <c r="AP2170" s="16"/>
      <c r="AQ2170" s="12" t="e">
        <f>#REF!+#REF!+#REF!</f>
        <v>#REF!</v>
      </c>
      <c r="AR2170" s="12">
        <f t="shared" si="467"/>
        <v>-1641144.81</v>
      </c>
      <c r="AS2170" s="12" t="e">
        <f>#REF!-AU2170+#REF!+#REF!</f>
        <v>#REF!</v>
      </c>
      <c r="AT2170" s="12" t="e">
        <f>AS2170-VLOOKUP(A2170,[1]选股结果!$A$2:$BJ$3005,48,FALSE)*0.08</f>
        <v>#REF!</v>
      </c>
      <c r="AU2170" s="12">
        <f t="shared" si="471"/>
        <v>16377802.71</v>
      </c>
      <c r="AV2170" s="12" t="e">
        <f>#REF!+S2170+H2170</f>
        <v>#REF!</v>
      </c>
      <c r="AW2170" s="12" t="e">
        <f t="shared" si="472"/>
        <v>#REF!</v>
      </c>
      <c r="AX2170" s="12" t="e">
        <f t="shared" si="473"/>
        <v>#REF!</v>
      </c>
      <c r="AY2170" s="12" t="e">
        <f t="shared" si="474"/>
        <v>#REF!</v>
      </c>
      <c r="AZ2170" s="12">
        <f t="shared" si="468"/>
        <v>-1173062608.16</v>
      </c>
      <c r="BA2170" s="12">
        <f t="shared" si="469"/>
        <v>1563314013</v>
      </c>
      <c r="BB2170" s="12" t="e">
        <f t="shared" si="475"/>
        <v>#REF!</v>
      </c>
    </row>
    <row r="2171" spans="1:54">
      <c r="A2171" s="5" t="s">
        <v>4391</v>
      </c>
      <c r="B2171" s="5" t="s">
        <v>4392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476"/>
        <v>1049789406.33</v>
      </c>
      <c r="AF2171" s="9">
        <f t="shared" si="477"/>
        <v>1004821230.18</v>
      </c>
      <c r="AG2171" s="9">
        <f t="shared" si="478"/>
        <v>44812166.86</v>
      </c>
      <c r="AH2171" s="9">
        <f t="shared" si="479"/>
        <v>44508508.41</v>
      </c>
      <c r="AI2171" s="9">
        <f t="shared" si="480"/>
        <v>39790729.48</v>
      </c>
      <c r="AJ2171" s="12" t="e">
        <f>#REF!-A2171</f>
        <v>#REF!</v>
      </c>
      <c r="AK2171" s="16"/>
      <c r="AL2171" s="9">
        <f t="shared" si="470"/>
        <v>208246471.75</v>
      </c>
      <c r="AM2171" s="16"/>
      <c r="AN2171" s="16"/>
      <c r="AO2171" s="16"/>
      <c r="AP2171" s="16"/>
      <c r="AQ2171" s="12" t="e">
        <f>#REF!+#REF!+#REF!</f>
        <v>#REF!</v>
      </c>
      <c r="AR2171" s="12">
        <f t="shared" si="467"/>
        <v>-348970.09</v>
      </c>
      <c r="AS2171" s="12" t="e">
        <f>#REF!-AU2171+#REF!+#REF!</f>
        <v>#REF!</v>
      </c>
      <c r="AT2171" s="12" t="e">
        <f>AS2171-VLOOKUP(A2171,[1]选股结果!$A$2:$BJ$3005,48,FALSE)*0.08</f>
        <v>#REF!</v>
      </c>
      <c r="AU2171" s="12">
        <f t="shared" si="471"/>
        <v>4717778.93</v>
      </c>
      <c r="AV2171" s="12" t="e">
        <f>#REF!+S2171+H2171</f>
        <v>#REF!</v>
      </c>
      <c r="AW2171" s="12" t="e">
        <f t="shared" si="472"/>
        <v>#REF!</v>
      </c>
      <c r="AX2171" s="12" t="e">
        <f t="shared" si="473"/>
        <v>#REF!</v>
      </c>
      <c r="AY2171" s="12" t="e">
        <f t="shared" si="474"/>
        <v>#REF!</v>
      </c>
      <c r="AZ2171" s="12">
        <f t="shared" si="468"/>
        <v>-1111153422.1</v>
      </c>
      <c r="BA2171" s="12">
        <f t="shared" si="469"/>
        <v>44812166.86</v>
      </c>
      <c r="BB2171" s="12" t="e">
        <f t="shared" si="475"/>
        <v>#REF!</v>
      </c>
    </row>
    <row r="2172" spans="1:54">
      <c r="A2172" s="5" t="s">
        <v>4393</v>
      </c>
      <c r="B2172" s="5" t="s">
        <v>4394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476"/>
        <v>1049711026.87</v>
      </c>
      <c r="AF2172" s="9">
        <f t="shared" si="477"/>
        <v>936486129.03</v>
      </c>
      <c r="AG2172" s="9">
        <f t="shared" si="478"/>
        <v>105853356.38</v>
      </c>
      <c r="AH2172" s="9">
        <f t="shared" si="479"/>
        <v>103076028.11</v>
      </c>
      <c r="AI2172" s="9">
        <f t="shared" si="480"/>
        <v>90934678.39</v>
      </c>
      <c r="AJ2172" s="12" t="e">
        <f>#REF!-A2172</f>
        <v>#REF!</v>
      </c>
      <c r="AK2172" s="16"/>
      <c r="AL2172" s="9">
        <f t="shared" si="470"/>
        <v>123376838.74</v>
      </c>
      <c r="AM2172" s="16"/>
      <c r="AN2172" s="16"/>
      <c r="AO2172" s="16"/>
      <c r="AP2172" s="16"/>
      <c r="AQ2172" s="12" t="e">
        <f>#REF!+#REF!+#REF!</f>
        <v>#REF!</v>
      </c>
      <c r="AR2172" s="12">
        <f t="shared" si="467"/>
        <v>-1103506.94</v>
      </c>
      <c r="AS2172" s="12" t="e">
        <f>#REF!-AU2172+#REF!+#REF!</f>
        <v>#REF!</v>
      </c>
      <c r="AT2172" s="12" t="e">
        <f>AS2172-VLOOKUP(A2172,[1]选股结果!$A$2:$BJ$3005,48,FALSE)*0.08</f>
        <v>#REF!</v>
      </c>
      <c r="AU2172" s="12">
        <f t="shared" si="471"/>
        <v>12141349.72</v>
      </c>
      <c r="AV2172" s="12" t="e">
        <f>#REF!+S2172+H2172</f>
        <v>#REF!</v>
      </c>
      <c r="AW2172" s="12" t="e">
        <f t="shared" si="472"/>
        <v>#REF!</v>
      </c>
      <c r="AX2172" s="12" t="e">
        <f t="shared" si="473"/>
        <v>#REF!</v>
      </c>
      <c r="AY2172" s="12" t="e">
        <f t="shared" si="474"/>
        <v>#REF!</v>
      </c>
      <c r="AZ2172" s="12">
        <f t="shared" si="468"/>
        <v>-1074921061.78</v>
      </c>
      <c r="BA2172" s="12">
        <f t="shared" si="469"/>
        <v>105853356.38</v>
      </c>
      <c r="BB2172" s="12" t="e">
        <f t="shared" si="475"/>
        <v>#REF!</v>
      </c>
    </row>
    <row r="2173" spans="1:54">
      <c r="A2173" s="5" t="s">
        <v>4395</v>
      </c>
      <c r="B2173" s="5" t="s">
        <v>4396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476"/>
        <v>1048589600.9</v>
      </c>
      <c r="AF2173" s="9">
        <f t="shared" si="477"/>
        <v>977360990.74</v>
      </c>
      <c r="AG2173" s="9">
        <f t="shared" si="478"/>
        <v>68655518.98</v>
      </c>
      <c r="AH2173" s="9">
        <f t="shared" si="479"/>
        <v>69591246.62</v>
      </c>
      <c r="AI2173" s="9">
        <f t="shared" si="480"/>
        <v>56912602.48</v>
      </c>
      <c r="AJ2173" s="12" t="e">
        <f>#REF!-A2173</f>
        <v>#REF!</v>
      </c>
      <c r="AK2173" s="16"/>
      <c r="AL2173" s="9">
        <f t="shared" si="470"/>
        <v>65626269.13</v>
      </c>
      <c r="AM2173" s="16"/>
      <c r="AN2173" s="16"/>
      <c r="AO2173" s="16"/>
      <c r="AP2173" s="16"/>
      <c r="AQ2173" s="12" t="e">
        <f>#REF!+#REF!+#REF!</f>
        <v>#REF!</v>
      </c>
      <c r="AR2173" s="12">
        <f t="shared" si="467"/>
        <v>-1068440.06</v>
      </c>
      <c r="AS2173" s="12" t="e">
        <f>#REF!-AU2173+#REF!+#REF!</f>
        <v>#REF!</v>
      </c>
      <c r="AT2173" s="12" t="e">
        <f>AS2173-VLOOKUP(A2173,[1]选股结果!$A$2:$BJ$3005,48,FALSE)*0.08</f>
        <v>#REF!</v>
      </c>
      <c r="AU2173" s="12">
        <f t="shared" si="471"/>
        <v>12678644.14</v>
      </c>
      <c r="AV2173" s="12" t="e">
        <f>#REF!+S2173+H2173</f>
        <v>#REF!</v>
      </c>
      <c r="AW2173" s="12" t="e">
        <f t="shared" si="472"/>
        <v>#REF!</v>
      </c>
      <c r="AX2173" s="12" t="e">
        <f t="shared" si="473"/>
        <v>#REF!</v>
      </c>
      <c r="AY2173" s="12" t="e">
        <f t="shared" si="474"/>
        <v>#REF!</v>
      </c>
      <c r="AZ2173" s="12">
        <f t="shared" si="468"/>
        <v>-1064684626.57</v>
      </c>
      <c r="BA2173" s="12">
        <f t="shared" si="469"/>
        <v>68655518.98</v>
      </c>
      <c r="BB2173" s="12" t="e">
        <f t="shared" si="475"/>
        <v>#REF!</v>
      </c>
    </row>
    <row r="2174" spans="1:54">
      <c r="A2174" s="5" t="s">
        <v>4397</v>
      </c>
      <c r="B2174" s="5" t="s">
        <v>4398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476"/>
        <v>1047982459.55</v>
      </c>
      <c r="AF2174" s="9">
        <f t="shared" si="477"/>
        <v>1004607965.1</v>
      </c>
      <c r="AG2174" s="9">
        <f t="shared" si="478"/>
        <v>62202589.48</v>
      </c>
      <c r="AH2174" s="9">
        <f t="shared" si="479"/>
        <v>49040048.17</v>
      </c>
      <c r="AI2174" s="9">
        <f t="shared" si="480"/>
        <v>54202954.13</v>
      </c>
      <c r="AJ2174" s="12" t="e">
        <f>#REF!-A2174</f>
        <v>#REF!</v>
      </c>
      <c r="AK2174" s="16"/>
      <c r="AL2174" s="9">
        <f t="shared" si="470"/>
        <v>275857108.19</v>
      </c>
      <c r="AM2174" s="16"/>
      <c r="AN2174" s="16"/>
      <c r="AO2174" s="16"/>
      <c r="AP2174" s="16"/>
      <c r="AQ2174" s="12" t="e">
        <f>#REF!+#REF!+#REF!</f>
        <v>#REF!</v>
      </c>
      <c r="AR2174" s="12">
        <f t="shared" si="467"/>
        <v>-680686.48</v>
      </c>
      <c r="AS2174" s="12" t="e">
        <f>#REF!-AU2174+#REF!+#REF!</f>
        <v>#REF!</v>
      </c>
      <c r="AT2174" s="12" t="e">
        <f>AS2174-VLOOKUP(A2174,[1]选股结果!$A$2:$BJ$3005,48,FALSE)*0.08</f>
        <v>#REF!</v>
      </c>
      <c r="AU2174" s="12">
        <f t="shared" si="471"/>
        <v>-5162905.96</v>
      </c>
      <c r="AV2174" s="12" t="e">
        <f>#REF!+S2174+H2174</f>
        <v>#REF!</v>
      </c>
      <c r="AW2174" s="12" t="e">
        <f t="shared" si="472"/>
        <v>#REF!</v>
      </c>
      <c r="AX2174" s="12" t="e">
        <f t="shared" si="473"/>
        <v>#REF!</v>
      </c>
      <c r="AY2174" s="12" t="e">
        <f t="shared" si="474"/>
        <v>#REF!</v>
      </c>
      <c r="AZ2174" s="12">
        <f t="shared" si="468"/>
        <v>-1028845496.48</v>
      </c>
      <c r="BA2174" s="12">
        <f t="shared" si="469"/>
        <v>62202589.48</v>
      </c>
      <c r="BB2174" s="12" t="e">
        <f t="shared" si="475"/>
        <v>#REF!</v>
      </c>
    </row>
    <row r="2175" spans="1:54">
      <c r="A2175" s="5" t="s">
        <v>4399</v>
      </c>
      <c r="B2175" s="5" t="s">
        <v>4400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476"/>
        <v>1047908384.75</v>
      </c>
      <c r="AF2175" s="9">
        <f t="shared" si="477"/>
        <v>996085269.63</v>
      </c>
      <c r="AG2175" s="9">
        <f t="shared" si="478"/>
        <v>52719895.17</v>
      </c>
      <c r="AH2175" s="9">
        <f t="shared" si="479"/>
        <v>51069129.71</v>
      </c>
      <c r="AI2175" s="9">
        <f t="shared" si="480"/>
        <v>1856735.97</v>
      </c>
      <c r="AJ2175" s="12" t="e">
        <f>#REF!-A2175</f>
        <v>#REF!</v>
      </c>
      <c r="AK2175" s="16"/>
      <c r="AL2175" s="9">
        <f t="shared" si="470"/>
        <v>235448825.25</v>
      </c>
      <c r="AM2175" s="16"/>
      <c r="AN2175" s="16"/>
      <c r="AO2175" s="16"/>
      <c r="AP2175" s="16"/>
      <c r="AQ2175" s="12" t="e">
        <f>#REF!+#REF!+#REF!</f>
        <v>#REF!</v>
      </c>
      <c r="AR2175" s="12">
        <f t="shared" si="467"/>
        <v>-351155.46</v>
      </c>
      <c r="AS2175" s="12" t="e">
        <f>#REF!-AU2175+#REF!+#REF!</f>
        <v>#REF!</v>
      </c>
      <c r="AT2175" s="12" t="e">
        <f>AS2175-VLOOKUP(A2175,[1]选股结果!$A$2:$BJ$3005,48,FALSE)*0.08</f>
        <v>#REF!</v>
      </c>
      <c r="AU2175" s="12">
        <f t="shared" si="471"/>
        <v>49212393.74</v>
      </c>
      <c r="AV2175" s="12" t="e">
        <f>#REF!+S2175+H2175</f>
        <v>#REF!</v>
      </c>
      <c r="AW2175" s="12" t="e">
        <f t="shared" si="472"/>
        <v>#REF!</v>
      </c>
      <c r="AX2175" s="12" t="e">
        <f t="shared" si="473"/>
        <v>#REF!</v>
      </c>
      <c r="AY2175" s="12" t="e">
        <f t="shared" si="474"/>
        <v>#REF!</v>
      </c>
      <c r="AZ2175" s="12">
        <f t="shared" si="468"/>
        <v>-1032476372.89</v>
      </c>
      <c r="BA2175" s="12">
        <f t="shared" si="469"/>
        <v>52719895.17</v>
      </c>
      <c r="BB2175" s="12" t="e">
        <f t="shared" si="475"/>
        <v>#REF!</v>
      </c>
    </row>
    <row r="2176" spans="1:54">
      <c r="A2176" s="5" t="s">
        <v>4401</v>
      </c>
      <c r="B2176" s="5" t="s">
        <v>4402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476"/>
        <v>1046308604.5</v>
      </c>
      <c r="AF2176" s="9">
        <f t="shared" si="477"/>
        <v>1058157185.1</v>
      </c>
      <c r="AG2176" s="9">
        <f t="shared" si="478"/>
        <v>2162272.49999999</v>
      </c>
      <c r="AH2176" s="9">
        <f t="shared" si="479"/>
        <v>6760698.83999999</v>
      </c>
      <c r="AI2176" s="9">
        <f t="shared" si="480"/>
        <v>11459145.72</v>
      </c>
      <c r="AJ2176" s="12" t="e">
        <f>#REF!-A2176</f>
        <v>#REF!</v>
      </c>
      <c r="AK2176" s="16"/>
      <c r="AL2176" s="9">
        <f t="shared" si="470"/>
        <v>135906593.62</v>
      </c>
      <c r="AM2176" s="16"/>
      <c r="AN2176" s="16"/>
      <c r="AO2176" s="16"/>
      <c r="AP2176" s="16"/>
      <c r="AQ2176" s="12" t="e">
        <f>#REF!+#REF!+#REF!</f>
        <v>#REF!</v>
      </c>
      <c r="AR2176" s="12">
        <f t="shared" si="467"/>
        <v>-5742393.79</v>
      </c>
      <c r="AS2176" s="12" t="e">
        <f>#REF!-AU2176+#REF!+#REF!</f>
        <v>#REF!</v>
      </c>
      <c r="AT2176" s="12" t="e">
        <f>AS2176-VLOOKUP(A2176,[1]选股结果!$A$2:$BJ$3005,48,FALSE)*0.08</f>
        <v>#REF!</v>
      </c>
      <c r="AU2176" s="12">
        <f t="shared" si="471"/>
        <v>-4698446.88000001</v>
      </c>
      <c r="AV2176" s="12" t="e">
        <f>#REF!+S2176+H2176</f>
        <v>#REF!</v>
      </c>
      <c r="AW2176" s="12" t="e">
        <f t="shared" si="472"/>
        <v>#REF!</v>
      </c>
      <c r="AX2176" s="12" t="e">
        <f t="shared" si="473"/>
        <v>#REF!</v>
      </c>
      <c r="AY2176" s="12" t="e">
        <f t="shared" si="474"/>
        <v>#REF!</v>
      </c>
      <c r="AZ2176" s="12">
        <f t="shared" si="468"/>
        <v>-1069850671.77</v>
      </c>
      <c r="BA2176" s="12">
        <f t="shared" si="469"/>
        <v>2162272.49999999</v>
      </c>
      <c r="BB2176" s="12" t="e">
        <f t="shared" si="475"/>
        <v>#REF!</v>
      </c>
    </row>
    <row r="2177" spans="1:54">
      <c r="A2177" s="5" t="s">
        <v>4403</v>
      </c>
      <c r="B2177" s="5" t="s">
        <v>4404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476"/>
        <v>1042818140.68</v>
      </c>
      <c r="AF2177" s="9">
        <f t="shared" si="477"/>
        <v>1336358877.01</v>
      </c>
      <c r="AG2177" s="9">
        <f t="shared" si="478"/>
        <v>-117371762.18</v>
      </c>
      <c r="AH2177" s="9">
        <f t="shared" si="479"/>
        <v>-118680035.89</v>
      </c>
      <c r="AI2177" s="9">
        <f t="shared" si="480"/>
        <v>-138335243.04</v>
      </c>
      <c r="AJ2177" s="12" t="e">
        <f>#REF!-A2177</f>
        <v>#REF!</v>
      </c>
      <c r="AK2177" s="16"/>
      <c r="AL2177" s="9">
        <f t="shared" si="470"/>
        <v>381741950.92</v>
      </c>
      <c r="AM2177" s="16"/>
      <c r="AN2177" s="16"/>
      <c r="AO2177" s="16"/>
      <c r="AP2177" s="16"/>
      <c r="AQ2177" s="12" t="e">
        <f>#REF!+#REF!+#REF!</f>
        <v>#REF!</v>
      </c>
      <c r="AR2177" s="12">
        <f t="shared" si="467"/>
        <v>-293246.44</v>
      </c>
      <c r="AS2177" s="12" t="e">
        <f>#REF!-AU2177+#REF!+#REF!</f>
        <v>#REF!</v>
      </c>
      <c r="AT2177" s="12" t="e">
        <f>AS2177-VLOOKUP(A2177,[1]选股结果!$A$2:$BJ$3005,48,FALSE)*0.08</f>
        <v>#REF!</v>
      </c>
      <c r="AU2177" s="12">
        <f t="shared" si="471"/>
        <v>19655207.15</v>
      </c>
      <c r="AV2177" s="12" t="e">
        <f>#REF!+S2177+H2177</f>
        <v>#REF!</v>
      </c>
      <c r="AW2177" s="12" t="e">
        <f t="shared" si="472"/>
        <v>#REF!</v>
      </c>
      <c r="AX2177" s="12" t="e">
        <f t="shared" si="473"/>
        <v>#REF!</v>
      </c>
      <c r="AY2177" s="12" t="e">
        <f t="shared" si="474"/>
        <v>#REF!</v>
      </c>
      <c r="AZ2177" s="12">
        <f t="shared" si="468"/>
        <v>-1190188713.22</v>
      </c>
      <c r="BA2177" s="12">
        <f t="shared" si="469"/>
        <v>-117371762.18</v>
      </c>
      <c r="BB2177" s="12" t="e">
        <f t="shared" si="475"/>
        <v>#REF!</v>
      </c>
    </row>
    <row r="2178" spans="1:54">
      <c r="A2178" s="5" t="s">
        <v>4405</v>
      </c>
      <c r="B2178" s="5" t="s">
        <v>4406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476"/>
        <v>1041982150.53</v>
      </c>
      <c r="AF2178" s="9">
        <f t="shared" si="477"/>
        <v>967558254.6</v>
      </c>
      <c r="AG2178" s="9">
        <f t="shared" si="478"/>
        <v>90452134.6199999</v>
      </c>
      <c r="AH2178" s="9">
        <f t="shared" si="479"/>
        <v>90773710.8199999</v>
      </c>
      <c r="AI2178" s="9">
        <f t="shared" si="480"/>
        <v>86842726.0299999</v>
      </c>
      <c r="AJ2178" s="12" t="e">
        <f>#REF!-A2178</f>
        <v>#REF!</v>
      </c>
      <c r="AK2178" s="16"/>
      <c r="AL2178" s="9">
        <f t="shared" si="470"/>
        <v>123212047.74</v>
      </c>
      <c r="AM2178" s="16"/>
      <c r="AN2178" s="16"/>
      <c r="AO2178" s="16"/>
      <c r="AP2178" s="16"/>
      <c r="AQ2178" s="12" t="e">
        <f>#REF!+#REF!+#REF!</f>
        <v>#REF!</v>
      </c>
      <c r="AR2178" s="12">
        <f t="shared" ref="AR2178:AR2241" si="481">AA2178-AB2178</f>
        <v>-321661.2</v>
      </c>
      <c r="AS2178" s="12" t="e">
        <f>#REF!-AU2178+#REF!+#REF!</f>
        <v>#REF!</v>
      </c>
      <c r="AT2178" s="12" t="e">
        <f>AS2178-VLOOKUP(A2178,[1]选股结果!$A$2:$BJ$3005,48,FALSE)*0.08</f>
        <v>#REF!</v>
      </c>
      <c r="AU2178" s="12">
        <f t="shared" si="471"/>
        <v>3930984.79000001</v>
      </c>
      <c r="AV2178" s="12" t="e">
        <f>#REF!+S2178+H2178</f>
        <v>#REF!</v>
      </c>
      <c r="AW2178" s="12" t="e">
        <f t="shared" si="472"/>
        <v>#REF!</v>
      </c>
      <c r="AX2178" s="12" t="e">
        <f t="shared" si="473"/>
        <v>#REF!</v>
      </c>
      <c r="AY2178" s="12" t="e">
        <f t="shared" si="474"/>
        <v>#REF!</v>
      </c>
      <c r="AZ2178" s="12">
        <f t="shared" ref="AZ2178:AZ2241" si="482">O2178-S2178-AA2178-AB2178-AC2178-AD2178+AK2178-AE2178</f>
        <v>-994356719.96</v>
      </c>
      <c r="BA2178" s="12">
        <f t="shared" ref="BA2178:BA2241" si="483">AG2178</f>
        <v>90452134.6199999</v>
      </c>
      <c r="BB2178" s="12" t="e">
        <f t="shared" si="475"/>
        <v>#REF!</v>
      </c>
    </row>
    <row r="2179" spans="1:54">
      <c r="A2179" s="5" t="s">
        <v>4407</v>
      </c>
      <c r="B2179" s="5" t="s">
        <v>4408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476"/>
        <v>1040812168.11</v>
      </c>
      <c r="AF2179" s="9">
        <f t="shared" si="477"/>
        <v>959856304.2</v>
      </c>
      <c r="AG2179" s="9">
        <f t="shared" si="478"/>
        <v>96852087.6400001</v>
      </c>
      <c r="AH2179" s="9">
        <f t="shared" si="479"/>
        <v>96751513.2900001</v>
      </c>
      <c r="AI2179" s="9">
        <f t="shared" si="480"/>
        <v>72174975.3300001</v>
      </c>
      <c r="AJ2179" s="12" t="e">
        <f>#REF!-A2179</f>
        <v>#REF!</v>
      </c>
      <c r="AK2179" s="16"/>
      <c r="AL2179" s="9">
        <f t="shared" ref="AL2179:AL2242" si="484">O2179+P2179+Q2179+Y2179-AB2179+AC2179</f>
        <v>136617938.86</v>
      </c>
      <c r="AM2179" s="16"/>
      <c r="AN2179" s="16"/>
      <c r="AO2179" s="16"/>
      <c r="AP2179" s="16"/>
      <c r="AQ2179" s="12" t="e">
        <f>#REF!+#REF!+#REF!</f>
        <v>#REF!</v>
      </c>
      <c r="AR2179" s="12">
        <f t="shared" si="481"/>
        <v>-2345.79</v>
      </c>
      <c r="AS2179" s="12" t="e">
        <f>#REF!-AU2179+#REF!+#REF!</f>
        <v>#REF!</v>
      </c>
      <c r="AT2179" s="12" t="e">
        <f>AS2179-VLOOKUP(A2179,[1]选股结果!$A$2:$BJ$3005,48,FALSE)*0.08</f>
        <v>#REF!</v>
      </c>
      <c r="AU2179" s="12">
        <f t="shared" ref="AU2179:AU2242" si="485">AH2179-AI2179</f>
        <v>24576537.96</v>
      </c>
      <c r="AV2179" s="12" t="e">
        <f>#REF!+S2179+H2179</f>
        <v>#REF!</v>
      </c>
      <c r="AW2179" s="12" t="e">
        <f t="shared" ref="AW2179:AW2242" si="486">AV2179-AU2179</f>
        <v>#REF!</v>
      </c>
      <c r="AX2179" s="12" t="e">
        <f t="shared" ref="AX2179:AX2242" si="487">AV2179-H2179</f>
        <v>#REF!</v>
      </c>
      <c r="AY2179" s="12" t="e">
        <f t="shared" ref="AY2179:AY2242" si="488">AV2179-H2179-AU2179</f>
        <v>#REF!</v>
      </c>
      <c r="AZ2179" s="12">
        <f t="shared" si="482"/>
        <v>-1067635818.33</v>
      </c>
      <c r="BA2179" s="12">
        <f t="shared" si="483"/>
        <v>96852087.6400001</v>
      </c>
      <c r="BB2179" s="12" t="e">
        <f t="shared" ref="BB2179:BB2242" si="489">AF2179-AG2179+AH2179+AI2179-AJ2179+AL2179+AM2179-AO2179+AN2179</f>
        <v>#REF!</v>
      </c>
    </row>
    <row r="2180" spans="1:54">
      <c r="A2180" s="5" t="s">
        <v>4409</v>
      </c>
      <c r="B2180" s="5" t="s">
        <v>4410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476"/>
        <v>1039026121.61</v>
      </c>
      <c r="AF2180" s="9">
        <f t="shared" si="477"/>
        <v>1140122482.01</v>
      </c>
      <c r="AG2180" s="9">
        <f t="shared" si="478"/>
        <v>-309183964.02</v>
      </c>
      <c r="AH2180" s="9">
        <f t="shared" si="479"/>
        <v>-323537861.01</v>
      </c>
      <c r="AI2180" s="9">
        <f t="shared" si="480"/>
        <v>-325285085.57</v>
      </c>
      <c r="AJ2180" s="12" t="e">
        <f>#REF!-A2180</f>
        <v>#REF!</v>
      </c>
      <c r="AK2180" s="16"/>
      <c r="AL2180" s="9">
        <f t="shared" si="484"/>
        <v>300902832.85</v>
      </c>
      <c r="AM2180" s="16"/>
      <c r="AN2180" s="16"/>
      <c r="AO2180" s="16"/>
      <c r="AP2180" s="16"/>
      <c r="AQ2180" s="12" t="e">
        <f>#REF!+#REF!+#REF!</f>
        <v>#REF!</v>
      </c>
      <c r="AR2180" s="12">
        <f t="shared" si="481"/>
        <v>-363631.75</v>
      </c>
      <c r="AS2180" s="12" t="e">
        <f>#REF!-AU2180+#REF!+#REF!</f>
        <v>#REF!</v>
      </c>
      <c r="AT2180" s="12" t="e">
        <f>AS2180-VLOOKUP(A2180,[1]选股结果!$A$2:$BJ$3005,48,FALSE)*0.08</f>
        <v>#REF!</v>
      </c>
      <c r="AU2180" s="12">
        <f t="shared" si="485"/>
        <v>1747224.56</v>
      </c>
      <c r="AV2180" s="12" t="e">
        <f>#REF!+S2180+H2180</f>
        <v>#REF!</v>
      </c>
      <c r="AW2180" s="12" t="e">
        <f t="shared" si="486"/>
        <v>#REF!</v>
      </c>
      <c r="AX2180" s="12" t="e">
        <f t="shared" si="487"/>
        <v>#REF!</v>
      </c>
      <c r="AY2180" s="12" t="e">
        <f t="shared" si="488"/>
        <v>#REF!</v>
      </c>
      <c r="AZ2180" s="12">
        <f t="shared" si="482"/>
        <v>-1065833791.71</v>
      </c>
      <c r="BA2180" s="12">
        <f t="shared" si="483"/>
        <v>-309183964.02</v>
      </c>
      <c r="BB2180" s="12" t="e">
        <f t="shared" si="489"/>
        <v>#REF!</v>
      </c>
    </row>
    <row r="2181" spans="1:54">
      <c r="A2181" s="5" t="s">
        <v>4411</v>
      </c>
      <c r="B2181" s="5" t="s">
        <v>4412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476"/>
        <v>1038645144.9</v>
      </c>
      <c r="AF2181" s="9">
        <f t="shared" si="477"/>
        <v>933801527.88</v>
      </c>
      <c r="AG2181" s="9">
        <f t="shared" si="478"/>
        <v>122158052.43</v>
      </c>
      <c r="AH2181" s="9">
        <f t="shared" si="479"/>
        <v>120283012.63</v>
      </c>
      <c r="AI2181" s="9">
        <f t="shared" si="480"/>
        <v>109710238.24</v>
      </c>
      <c r="AJ2181" s="12" t="e">
        <f>#REF!-A2181</f>
        <v>#REF!</v>
      </c>
      <c r="AK2181" s="16"/>
      <c r="AL2181" s="9">
        <f t="shared" si="484"/>
        <v>94112525.21</v>
      </c>
      <c r="AM2181" s="16"/>
      <c r="AN2181" s="16"/>
      <c r="AO2181" s="16"/>
      <c r="AP2181" s="16"/>
      <c r="AQ2181" s="12" t="e">
        <f>#REF!+#REF!+#REF!</f>
        <v>#REF!</v>
      </c>
      <c r="AR2181" s="12">
        <f t="shared" si="481"/>
        <v>-884211.17</v>
      </c>
      <c r="AS2181" s="12" t="e">
        <f>#REF!-AU2181+#REF!+#REF!</f>
        <v>#REF!</v>
      </c>
      <c r="AT2181" s="12" t="e">
        <f>AS2181-VLOOKUP(A2181,[1]选股结果!$A$2:$BJ$3005,48,FALSE)*0.08</f>
        <v>#REF!</v>
      </c>
      <c r="AU2181" s="12">
        <f t="shared" si="485"/>
        <v>10572774.39</v>
      </c>
      <c r="AV2181" s="12" t="e">
        <f>#REF!+S2181+H2181</f>
        <v>#REF!</v>
      </c>
      <c r="AW2181" s="12" t="e">
        <f t="shared" si="486"/>
        <v>#REF!</v>
      </c>
      <c r="AX2181" s="12" t="e">
        <f t="shared" si="487"/>
        <v>#REF!</v>
      </c>
      <c r="AY2181" s="12" t="e">
        <f t="shared" si="488"/>
        <v>#REF!</v>
      </c>
      <c r="AZ2181" s="12">
        <f t="shared" si="482"/>
        <v>-1046116259.88</v>
      </c>
      <c r="BA2181" s="12">
        <f t="shared" si="483"/>
        <v>122158052.43</v>
      </c>
      <c r="BB2181" s="12" t="e">
        <f t="shared" si="489"/>
        <v>#REF!</v>
      </c>
    </row>
    <row r="2182" spans="1:54">
      <c r="A2182" s="5" t="s">
        <v>4413</v>
      </c>
      <c r="B2182" s="5" t="s">
        <v>4414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476"/>
        <v>1037493570.35</v>
      </c>
      <c r="AF2182" s="9">
        <f t="shared" si="477"/>
        <v>973755292.35</v>
      </c>
      <c r="AG2182" s="9">
        <f t="shared" si="478"/>
        <v>66577293.5500001</v>
      </c>
      <c r="AH2182" s="9">
        <f t="shared" si="479"/>
        <v>56518530.8700001</v>
      </c>
      <c r="AI2182" s="9">
        <f t="shared" si="480"/>
        <v>38591527.3700001</v>
      </c>
      <c r="AJ2182" s="12" t="e">
        <f>#REF!-A2182</f>
        <v>#REF!</v>
      </c>
      <c r="AK2182" s="16"/>
      <c r="AL2182" s="9">
        <f t="shared" si="484"/>
        <v>91235750.7</v>
      </c>
      <c r="AM2182" s="16"/>
      <c r="AN2182" s="16"/>
      <c r="AO2182" s="16"/>
      <c r="AP2182" s="16"/>
      <c r="AQ2182" s="12" t="e">
        <f>#REF!+#REF!+#REF!</f>
        <v>#REF!</v>
      </c>
      <c r="AR2182" s="12">
        <f t="shared" si="481"/>
        <v>-5927676.79</v>
      </c>
      <c r="AS2182" s="12" t="e">
        <f>#REF!-AU2182+#REF!+#REF!</f>
        <v>#REF!</v>
      </c>
      <c r="AT2182" s="12" t="e">
        <f>AS2182-VLOOKUP(A2182,[1]选股结果!$A$2:$BJ$3005,48,FALSE)*0.08</f>
        <v>#REF!</v>
      </c>
      <c r="AU2182" s="12">
        <f t="shared" si="485"/>
        <v>17927003.5</v>
      </c>
      <c r="AV2182" s="12" t="e">
        <f>#REF!+S2182+H2182</f>
        <v>#REF!</v>
      </c>
      <c r="AW2182" s="12" t="e">
        <f t="shared" si="486"/>
        <v>#REF!</v>
      </c>
      <c r="AX2182" s="12" t="e">
        <f t="shared" si="487"/>
        <v>#REF!</v>
      </c>
      <c r="AY2182" s="12" t="e">
        <f t="shared" si="488"/>
        <v>#REF!</v>
      </c>
      <c r="AZ2182" s="12">
        <f t="shared" si="482"/>
        <v>-1104334708.21</v>
      </c>
      <c r="BA2182" s="12">
        <f t="shared" si="483"/>
        <v>66577293.5500001</v>
      </c>
      <c r="BB2182" s="12" t="e">
        <f t="shared" si="489"/>
        <v>#REF!</v>
      </c>
    </row>
    <row r="2183" spans="1:54">
      <c r="A2183" s="5" t="s">
        <v>4415</v>
      </c>
      <c r="B2183" s="5" t="s">
        <v>4416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476"/>
        <v>1036680697.9</v>
      </c>
      <c r="AF2183" s="9">
        <f t="shared" si="477"/>
        <v>1032663248.08</v>
      </c>
      <c r="AG2183" s="9">
        <f t="shared" si="478"/>
        <v>48749457.6999999</v>
      </c>
      <c r="AH2183" s="9">
        <f t="shared" si="479"/>
        <v>48796366.6299999</v>
      </c>
      <c r="AI2183" s="9">
        <f t="shared" si="480"/>
        <v>47619974.7899999</v>
      </c>
      <c r="AJ2183" s="12" t="e">
        <f>#REF!-A2183</f>
        <v>#REF!</v>
      </c>
      <c r="AK2183" s="16"/>
      <c r="AL2183" s="9">
        <f t="shared" si="484"/>
        <v>82120137.98</v>
      </c>
      <c r="AM2183" s="16"/>
      <c r="AN2183" s="16"/>
      <c r="AO2183" s="16"/>
      <c r="AP2183" s="16"/>
      <c r="AQ2183" s="12" t="e">
        <f>#REF!+#REF!+#REF!</f>
        <v>#REF!</v>
      </c>
      <c r="AR2183" s="12">
        <f t="shared" si="481"/>
        <v>-509425.69</v>
      </c>
      <c r="AS2183" s="12" t="e">
        <f>#REF!-AU2183+#REF!+#REF!</f>
        <v>#REF!</v>
      </c>
      <c r="AT2183" s="12" t="e">
        <f>AS2183-VLOOKUP(A2183,[1]选股结果!$A$2:$BJ$3005,48,FALSE)*0.08</f>
        <v>#REF!</v>
      </c>
      <c r="AU2183" s="12">
        <f t="shared" si="485"/>
        <v>1176391.84</v>
      </c>
      <c r="AV2183" s="12" t="e">
        <f>#REF!+S2183+H2183</f>
        <v>#REF!</v>
      </c>
      <c r="AW2183" s="12" t="e">
        <f t="shared" si="486"/>
        <v>#REF!</v>
      </c>
      <c r="AX2183" s="12" t="e">
        <f t="shared" si="487"/>
        <v>#REF!</v>
      </c>
      <c r="AY2183" s="12" t="e">
        <f t="shared" si="488"/>
        <v>#REF!</v>
      </c>
      <c r="AZ2183" s="12">
        <f t="shared" si="482"/>
        <v>-1051715292.97</v>
      </c>
      <c r="BA2183" s="12">
        <f t="shared" si="483"/>
        <v>48749457.6999999</v>
      </c>
      <c r="BB2183" s="12" t="e">
        <f t="shared" si="489"/>
        <v>#REF!</v>
      </c>
    </row>
    <row r="2184" spans="1:54">
      <c r="A2184" s="5" t="s">
        <v>4417</v>
      </c>
      <c r="B2184" s="5" t="s">
        <v>4418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476"/>
        <v>1035876761.25</v>
      </c>
      <c r="AF2184" s="9">
        <f t="shared" si="477"/>
        <v>1022035713.98</v>
      </c>
      <c r="AG2184" s="9">
        <f t="shared" si="478"/>
        <v>11029175.5</v>
      </c>
      <c r="AH2184" s="9">
        <f t="shared" si="479"/>
        <v>-9878410.44</v>
      </c>
      <c r="AI2184" s="9">
        <f t="shared" si="480"/>
        <v>-15715552.98</v>
      </c>
      <c r="AJ2184" s="12" t="e">
        <f>#REF!-A2184</f>
        <v>#REF!</v>
      </c>
      <c r="AK2184" s="16"/>
      <c r="AL2184" s="9">
        <f t="shared" si="484"/>
        <v>155665238.39</v>
      </c>
      <c r="AM2184" s="16"/>
      <c r="AN2184" s="16"/>
      <c r="AO2184" s="16"/>
      <c r="AP2184" s="16"/>
      <c r="AQ2184" s="12" t="e">
        <f>#REF!+#REF!+#REF!</f>
        <v>#REF!</v>
      </c>
      <c r="AR2184" s="12">
        <f t="shared" si="481"/>
        <v>-1632144.78</v>
      </c>
      <c r="AS2184" s="12" t="e">
        <f>#REF!-AU2184+#REF!+#REF!</f>
        <v>#REF!</v>
      </c>
      <c r="AT2184" s="12" t="e">
        <f>AS2184-VLOOKUP(A2184,[1]选股结果!$A$2:$BJ$3005,48,FALSE)*0.08</f>
        <v>#REF!</v>
      </c>
      <c r="AU2184" s="12">
        <f t="shared" si="485"/>
        <v>5837142.54</v>
      </c>
      <c r="AV2184" s="12" t="e">
        <f>#REF!+S2184+H2184</f>
        <v>#REF!</v>
      </c>
      <c r="AW2184" s="12" t="e">
        <f t="shared" si="486"/>
        <v>#REF!</v>
      </c>
      <c r="AX2184" s="12" t="e">
        <f t="shared" si="487"/>
        <v>#REF!</v>
      </c>
      <c r="AY2184" s="12" t="e">
        <f t="shared" si="488"/>
        <v>#REF!</v>
      </c>
      <c r="AZ2184" s="12">
        <f t="shared" si="482"/>
        <v>-1082726364.96</v>
      </c>
      <c r="BA2184" s="12">
        <f t="shared" si="483"/>
        <v>11029175.5</v>
      </c>
      <c r="BB2184" s="12" t="e">
        <f t="shared" si="489"/>
        <v>#REF!</v>
      </c>
    </row>
    <row r="2185" spans="1:54">
      <c r="A2185" s="5" t="s">
        <v>4419</v>
      </c>
      <c r="B2185" s="5" t="s">
        <v>4420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476"/>
        <v>1035551771.3</v>
      </c>
      <c r="AF2185" s="9">
        <f t="shared" si="477"/>
        <v>788524329.46</v>
      </c>
      <c r="AG2185" s="9">
        <f t="shared" si="478"/>
        <v>247460684.27</v>
      </c>
      <c r="AH2185" s="9">
        <f t="shared" si="479"/>
        <v>249904657.16</v>
      </c>
      <c r="AI2185" s="9">
        <f t="shared" si="480"/>
        <v>205924947.57</v>
      </c>
      <c r="AJ2185" s="12" t="e">
        <f>#REF!-A2185</f>
        <v>#REF!</v>
      </c>
      <c r="AK2185" s="16"/>
      <c r="AL2185" s="9">
        <f t="shared" si="484"/>
        <v>42690030.65</v>
      </c>
      <c r="AM2185" s="16"/>
      <c r="AN2185" s="16"/>
      <c r="AO2185" s="16"/>
      <c r="AP2185" s="16"/>
      <c r="AQ2185" s="12" t="e">
        <f>#REF!+#REF!+#REF!</f>
        <v>#REF!</v>
      </c>
      <c r="AR2185" s="12">
        <f t="shared" si="481"/>
        <v>-5455953.82</v>
      </c>
      <c r="AS2185" s="12" t="e">
        <f>#REF!-AU2185+#REF!+#REF!</f>
        <v>#REF!</v>
      </c>
      <c r="AT2185" s="12" t="e">
        <f>AS2185-VLOOKUP(A2185,[1]选股结果!$A$2:$BJ$3005,48,FALSE)*0.08</f>
        <v>#REF!</v>
      </c>
      <c r="AU2185" s="12">
        <f t="shared" si="485"/>
        <v>43979709.59</v>
      </c>
      <c r="AV2185" s="12" t="e">
        <f>#REF!+S2185+H2185</f>
        <v>#REF!</v>
      </c>
      <c r="AW2185" s="12" t="e">
        <f t="shared" si="486"/>
        <v>#REF!</v>
      </c>
      <c r="AX2185" s="12" t="e">
        <f t="shared" si="487"/>
        <v>#REF!</v>
      </c>
      <c r="AY2185" s="12" t="e">
        <f t="shared" si="488"/>
        <v>#REF!</v>
      </c>
      <c r="AZ2185" s="12">
        <f t="shared" si="482"/>
        <v>-1086639076.18</v>
      </c>
      <c r="BA2185" s="12">
        <f t="shared" si="483"/>
        <v>247460684.27</v>
      </c>
      <c r="BB2185" s="12" t="e">
        <f t="shared" si="489"/>
        <v>#REF!</v>
      </c>
    </row>
    <row r="2186" spans="1:54">
      <c r="A2186" s="5" t="s">
        <v>4421</v>
      </c>
      <c r="B2186" s="5" t="s">
        <v>4422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476"/>
        <v>1034861031.23</v>
      </c>
      <c r="AF2186" s="9">
        <f t="shared" si="477"/>
        <v>906432558.36</v>
      </c>
      <c r="AG2186" s="9">
        <f t="shared" si="478"/>
        <v>125245549.08</v>
      </c>
      <c r="AH2186" s="9">
        <f t="shared" si="479"/>
        <v>125415560.24</v>
      </c>
      <c r="AI2186" s="9">
        <f t="shared" si="480"/>
        <v>108254429.44</v>
      </c>
      <c r="AJ2186" s="12" t="e">
        <f>#REF!-A2186</f>
        <v>#REF!</v>
      </c>
      <c r="AK2186" s="16"/>
      <c r="AL2186" s="9">
        <f t="shared" si="484"/>
        <v>34184282.51</v>
      </c>
      <c r="AM2186" s="16"/>
      <c r="AN2186" s="16"/>
      <c r="AO2186" s="16"/>
      <c r="AP2186" s="16"/>
      <c r="AQ2186" s="12" t="e">
        <f>#REF!+#REF!+#REF!</f>
        <v>#REF!</v>
      </c>
      <c r="AR2186" s="12">
        <f t="shared" si="481"/>
        <v>-650880.01</v>
      </c>
      <c r="AS2186" s="12" t="e">
        <f>#REF!-AU2186+#REF!+#REF!</f>
        <v>#REF!</v>
      </c>
      <c r="AT2186" s="12" t="e">
        <f>AS2186-VLOOKUP(A2186,[1]选股结果!$A$2:$BJ$3005,48,FALSE)*0.08</f>
        <v>#REF!</v>
      </c>
      <c r="AU2186" s="12">
        <f t="shared" si="485"/>
        <v>17161130.8</v>
      </c>
      <c r="AV2186" s="12" t="e">
        <f>#REF!+S2186+H2186</f>
        <v>#REF!</v>
      </c>
      <c r="AW2186" s="12" t="e">
        <f t="shared" si="486"/>
        <v>#REF!</v>
      </c>
      <c r="AX2186" s="12" t="e">
        <f t="shared" si="487"/>
        <v>#REF!</v>
      </c>
      <c r="AY2186" s="12" t="e">
        <f t="shared" si="488"/>
        <v>#REF!</v>
      </c>
      <c r="AZ2186" s="12">
        <f t="shared" si="482"/>
        <v>-1047080740.55</v>
      </c>
      <c r="BA2186" s="12">
        <f t="shared" si="483"/>
        <v>125245549.08</v>
      </c>
      <c r="BB2186" s="12" t="e">
        <f t="shared" si="489"/>
        <v>#REF!</v>
      </c>
    </row>
    <row r="2187" spans="1:54">
      <c r="A2187" s="5" t="s">
        <v>4423</v>
      </c>
      <c r="B2187" s="5" t="s">
        <v>4424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490">C2187</f>
        <v>1034781876.16</v>
      </c>
      <c r="AF2187" s="9">
        <f t="shared" ref="AF2187:AF2250" si="491">(G2187+O2187+P2187+Q2187+R2187)+S2187</f>
        <v>996979352.1</v>
      </c>
      <c r="AG2187" s="9">
        <f t="shared" ref="AG2187:AG2250" si="492">AE2187-AF2187+T2187+V2187+W2187-X2187-Y2187+Z2187+AA2187</f>
        <v>30730448.2299999</v>
      </c>
      <c r="AH2187" s="9">
        <f t="shared" ref="AH2187:AH2250" si="493">AG2187+AB2187-AC2187</f>
        <v>36601682.5199999</v>
      </c>
      <c r="AI2187" s="9">
        <f t="shared" ref="AI2187:AI2250" si="494">AH2187-AD2187</f>
        <v>31165754.8099999</v>
      </c>
      <c r="AJ2187" s="12" t="e">
        <f>#REF!-A2187</f>
        <v>#REF!</v>
      </c>
      <c r="AK2187" s="16"/>
      <c r="AL2187" s="9">
        <f t="shared" si="484"/>
        <v>144205013.24</v>
      </c>
      <c r="AM2187" s="16"/>
      <c r="AN2187" s="16"/>
      <c r="AO2187" s="16"/>
      <c r="AP2187" s="16"/>
      <c r="AQ2187" s="12" t="e">
        <f>#REF!+#REF!+#REF!</f>
        <v>#REF!</v>
      </c>
      <c r="AR2187" s="12">
        <f t="shared" si="481"/>
        <v>-6477124.95</v>
      </c>
      <c r="AS2187" s="12" t="e">
        <f>#REF!-AU2187+#REF!+#REF!</f>
        <v>#REF!</v>
      </c>
      <c r="AT2187" s="12" t="e">
        <f>AS2187-VLOOKUP(A2187,[1]选股结果!$A$2:$BJ$3005,48,FALSE)*0.08</f>
        <v>#REF!</v>
      </c>
      <c r="AU2187" s="12">
        <f t="shared" si="485"/>
        <v>5435927.71</v>
      </c>
      <c r="AV2187" s="12" t="e">
        <f>#REF!+S2187+H2187</f>
        <v>#REF!</v>
      </c>
      <c r="AW2187" s="12" t="e">
        <f t="shared" si="486"/>
        <v>#REF!</v>
      </c>
      <c r="AX2187" s="12" t="e">
        <f t="shared" si="487"/>
        <v>#REF!</v>
      </c>
      <c r="AY2187" s="12" t="e">
        <f t="shared" si="488"/>
        <v>#REF!</v>
      </c>
      <c r="AZ2187" s="12">
        <f t="shared" si="482"/>
        <v>-1068379181.44</v>
      </c>
      <c r="BA2187" s="12">
        <f t="shared" si="483"/>
        <v>30730448.2299999</v>
      </c>
      <c r="BB2187" s="12" t="e">
        <f t="shared" si="489"/>
        <v>#REF!</v>
      </c>
    </row>
    <row r="2188" spans="1:54">
      <c r="A2188" s="5" t="s">
        <v>4425</v>
      </c>
      <c r="B2188" s="5" t="s">
        <v>4426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490"/>
        <v>1027202788.67</v>
      </c>
      <c r="AF2188" s="9">
        <f t="shared" si="491"/>
        <v>948354172.69</v>
      </c>
      <c r="AG2188" s="9">
        <f t="shared" si="492"/>
        <v>97004567.4299999</v>
      </c>
      <c r="AH2188" s="9">
        <f t="shared" si="493"/>
        <v>94388827.2199999</v>
      </c>
      <c r="AI2188" s="9">
        <f t="shared" si="494"/>
        <v>91201523.4399999</v>
      </c>
      <c r="AJ2188" s="12" t="e">
        <f>#REF!-A2188</f>
        <v>#REF!</v>
      </c>
      <c r="AK2188" s="16"/>
      <c r="AL2188" s="9">
        <f t="shared" si="484"/>
        <v>293694550.43</v>
      </c>
      <c r="AM2188" s="16"/>
      <c r="AN2188" s="16"/>
      <c r="AO2188" s="16"/>
      <c r="AP2188" s="16"/>
      <c r="AQ2188" s="12" t="e">
        <f>#REF!+#REF!+#REF!</f>
        <v>#REF!</v>
      </c>
      <c r="AR2188" s="12">
        <f t="shared" si="481"/>
        <v>-65199.73</v>
      </c>
      <c r="AS2188" s="12" t="e">
        <f>#REF!-AU2188+#REF!+#REF!</f>
        <v>#REF!</v>
      </c>
      <c r="AT2188" s="12" t="e">
        <f>AS2188-VLOOKUP(A2188,[1]选股结果!$A$2:$BJ$3005,48,FALSE)*0.08</f>
        <v>#REF!</v>
      </c>
      <c r="AU2188" s="12">
        <f t="shared" si="485"/>
        <v>3187303.78</v>
      </c>
      <c r="AV2188" s="12" t="e">
        <f>#REF!+S2188+H2188</f>
        <v>#REF!</v>
      </c>
      <c r="AW2188" s="12" t="e">
        <f t="shared" si="486"/>
        <v>#REF!</v>
      </c>
      <c r="AX2188" s="12" t="e">
        <f t="shared" si="487"/>
        <v>#REF!</v>
      </c>
      <c r="AY2188" s="12" t="e">
        <f t="shared" si="488"/>
        <v>#REF!</v>
      </c>
      <c r="AZ2188" s="12">
        <f t="shared" si="482"/>
        <v>-990554632.13</v>
      </c>
      <c r="BA2188" s="12">
        <f t="shared" si="483"/>
        <v>97004567.4299999</v>
      </c>
      <c r="BB2188" s="12" t="e">
        <f t="shared" si="489"/>
        <v>#REF!</v>
      </c>
    </row>
    <row r="2189" spans="1:54">
      <c r="A2189" s="5" t="s">
        <v>4427</v>
      </c>
      <c r="B2189" s="5" t="s">
        <v>4428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490"/>
        <v>1025920574.91</v>
      </c>
      <c r="AF2189" s="9">
        <f t="shared" si="491"/>
        <v>1012730436.43</v>
      </c>
      <c r="AG2189" s="9">
        <f t="shared" si="492"/>
        <v>20340411.21</v>
      </c>
      <c r="AH2189" s="9">
        <f t="shared" si="493"/>
        <v>23172609.98</v>
      </c>
      <c r="AI2189" s="9">
        <f t="shared" si="494"/>
        <v>17502302.52</v>
      </c>
      <c r="AJ2189" s="12" t="e">
        <f>#REF!-A2189</f>
        <v>#REF!</v>
      </c>
      <c r="AK2189" s="16"/>
      <c r="AL2189" s="9">
        <f t="shared" si="484"/>
        <v>97162142.91</v>
      </c>
      <c r="AM2189" s="16"/>
      <c r="AN2189" s="16"/>
      <c r="AO2189" s="16"/>
      <c r="AP2189" s="16"/>
      <c r="AQ2189" s="12" t="e">
        <f>#REF!+#REF!+#REF!</f>
        <v>#REF!</v>
      </c>
      <c r="AR2189" s="12">
        <f t="shared" si="481"/>
        <v>-4309830.9</v>
      </c>
      <c r="AS2189" s="12" t="e">
        <f>#REF!-AU2189+#REF!+#REF!</f>
        <v>#REF!</v>
      </c>
      <c r="AT2189" s="12" t="e">
        <f>AS2189-VLOOKUP(A2189,[1]选股结果!$A$2:$BJ$3005,48,FALSE)*0.08</f>
        <v>#REF!</v>
      </c>
      <c r="AU2189" s="12">
        <f t="shared" si="485"/>
        <v>5670307.46</v>
      </c>
      <c r="AV2189" s="12" t="e">
        <f>#REF!+S2189+H2189</f>
        <v>#REF!</v>
      </c>
      <c r="AW2189" s="12" t="e">
        <f t="shared" si="486"/>
        <v>#REF!</v>
      </c>
      <c r="AX2189" s="12" t="e">
        <f t="shared" si="487"/>
        <v>#REF!</v>
      </c>
      <c r="AY2189" s="12" t="e">
        <f t="shared" si="488"/>
        <v>#REF!</v>
      </c>
      <c r="AZ2189" s="12">
        <f t="shared" si="482"/>
        <v>-1094316732.9</v>
      </c>
      <c r="BA2189" s="12">
        <f t="shared" si="483"/>
        <v>20340411.21</v>
      </c>
      <c r="BB2189" s="12" t="e">
        <f t="shared" si="489"/>
        <v>#REF!</v>
      </c>
    </row>
    <row r="2190" spans="1:54">
      <c r="A2190" s="5" t="s">
        <v>4429</v>
      </c>
      <c r="B2190" s="5" t="s">
        <v>4430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490"/>
        <v>1025684708.71</v>
      </c>
      <c r="AF2190" s="9">
        <f t="shared" si="491"/>
        <v>953812571.51</v>
      </c>
      <c r="AG2190" s="9">
        <f t="shared" si="492"/>
        <v>69729872.0700001</v>
      </c>
      <c r="AH2190" s="9">
        <f t="shared" si="493"/>
        <v>67722371.5400001</v>
      </c>
      <c r="AI2190" s="9">
        <f t="shared" si="494"/>
        <v>50652869.9500001</v>
      </c>
      <c r="AJ2190" s="12" t="e">
        <f>#REF!-A2190</f>
        <v>#REF!</v>
      </c>
      <c r="AK2190" s="16"/>
      <c r="AL2190" s="9">
        <f t="shared" si="484"/>
        <v>196918789.47</v>
      </c>
      <c r="AM2190" s="16"/>
      <c r="AN2190" s="16"/>
      <c r="AO2190" s="16"/>
      <c r="AP2190" s="16"/>
      <c r="AQ2190" s="12" t="e">
        <f>#REF!+#REF!+#REF!</f>
        <v>#REF!</v>
      </c>
      <c r="AR2190" s="12">
        <f t="shared" si="481"/>
        <v>-338144.89</v>
      </c>
      <c r="AS2190" s="12" t="e">
        <f>#REF!-AU2190+#REF!+#REF!</f>
        <v>#REF!</v>
      </c>
      <c r="AT2190" s="12" t="e">
        <f>AS2190-VLOOKUP(A2190,[1]选股结果!$A$2:$BJ$3005,48,FALSE)*0.08</f>
        <v>#REF!</v>
      </c>
      <c r="AU2190" s="12">
        <f t="shared" si="485"/>
        <v>17069501.59</v>
      </c>
      <c r="AV2190" s="12" t="e">
        <f>#REF!+S2190+H2190</f>
        <v>#REF!</v>
      </c>
      <c r="AW2190" s="12" t="e">
        <f t="shared" si="486"/>
        <v>#REF!</v>
      </c>
      <c r="AX2190" s="12" t="e">
        <f t="shared" si="487"/>
        <v>#REF!</v>
      </c>
      <c r="AY2190" s="12" t="e">
        <f t="shared" si="488"/>
        <v>#REF!</v>
      </c>
      <c r="AZ2190" s="12">
        <f t="shared" si="482"/>
        <v>-1059414250.45</v>
      </c>
      <c r="BA2190" s="12">
        <f t="shared" si="483"/>
        <v>69729872.0700001</v>
      </c>
      <c r="BB2190" s="12" t="e">
        <f t="shared" si="489"/>
        <v>#REF!</v>
      </c>
    </row>
    <row r="2191" spans="1:54">
      <c r="A2191" s="5" t="s">
        <v>4431</v>
      </c>
      <c r="B2191" s="5" t="s">
        <v>4432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490"/>
        <v>1024991286.83</v>
      </c>
      <c r="AF2191" s="9">
        <f t="shared" si="491"/>
        <v>896557758.53</v>
      </c>
      <c r="AG2191" s="9">
        <f t="shared" si="492"/>
        <v>115030953.65</v>
      </c>
      <c r="AH2191" s="9">
        <f t="shared" si="493"/>
        <v>118838410.92</v>
      </c>
      <c r="AI2191" s="9">
        <f t="shared" si="494"/>
        <v>112646502.97</v>
      </c>
      <c r="AJ2191" s="12" t="e">
        <f>#REF!-A2191</f>
        <v>#REF!</v>
      </c>
      <c r="AK2191" s="16"/>
      <c r="AL2191" s="9">
        <f t="shared" si="484"/>
        <v>168603888.88</v>
      </c>
      <c r="AM2191" s="16"/>
      <c r="AN2191" s="16"/>
      <c r="AO2191" s="16"/>
      <c r="AP2191" s="16"/>
      <c r="AQ2191" s="12" t="e">
        <f>#REF!+#REF!+#REF!</f>
        <v>#REF!</v>
      </c>
      <c r="AR2191" s="12">
        <f t="shared" si="481"/>
        <v>-5050393.71</v>
      </c>
      <c r="AS2191" s="12" t="e">
        <f>#REF!-AU2191+#REF!+#REF!</f>
        <v>#REF!</v>
      </c>
      <c r="AT2191" s="12" t="e">
        <f>AS2191-VLOOKUP(A2191,[1]选股结果!$A$2:$BJ$3005,48,FALSE)*0.08</f>
        <v>#REF!</v>
      </c>
      <c r="AU2191" s="12">
        <f t="shared" si="485"/>
        <v>6191907.95</v>
      </c>
      <c r="AV2191" s="12" t="e">
        <f>#REF!+S2191+H2191</f>
        <v>#REF!</v>
      </c>
      <c r="AW2191" s="12" t="e">
        <f t="shared" si="486"/>
        <v>#REF!</v>
      </c>
      <c r="AX2191" s="12" t="e">
        <f t="shared" si="487"/>
        <v>#REF!</v>
      </c>
      <c r="AY2191" s="12" t="e">
        <f t="shared" si="488"/>
        <v>#REF!</v>
      </c>
      <c r="AZ2191" s="12">
        <f t="shared" si="482"/>
        <v>-1067052536.34</v>
      </c>
      <c r="BA2191" s="12">
        <f t="shared" si="483"/>
        <v>115030953.65</v>
      </c>
      <c r="BB2191" s="12" t="e">
        <f t="shared" si="489"/>
        <v>#REF!</v>
      </c>
    </row>
    <row r="2192" spans="1:54">
      <c r="A2192" s="5" t="s">
        <v>4433</v>
      </c>
      <c r="B2192" s="5" t="s">
        <v>4434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490"/>
        <v>1023807743.7</v>
      </c>
      <c r="AF2192" s="9">
        <f t="shared" si="491"/>
        <v>909218250.29</v>
      </c>
      <c r="AG2192" s="9">
        <f t="shared" si="492"/>
        <v>81457017.4000002</v>
      </c>
      <c r="AH2192" s="9">
        <f t="shared" si="493"/>
        <v>82404563.7100002</v>
      </c>
      <c r="AI2192" s="9">
        <f t="shared" si="494"/>
        <v>73702745.1900002</v>
      </c>
      <c r="AJ2192" s="12" t="e">
        <f>#REF!-A2192</f>
        <v>#REF!</v>
      </c>
      <c r="AK2192" s="16"/>
      <c r="AL2192" s="9">
        <f t="shared" si="484"/>
        <v>54367215.05</v>
      </c>
      <c r="AM2192" s="16"/>
      <c r="AN2192" s="16"/>
      <c r="AO2192" s="16"/>
      <c r="AP2192" s="16"/>
      <c r="AQ2192" s="12" t="e">
        <f>#REF!+#REF!+#REF!</f>
        <v>#REF!</v>
      </c>
      <c r="AR2192" s="12">
        <f t="shared" si="481"/>
        <v>-3028528.31</v>
      </c>
      <c r="AS2192" s="12" t="e">
        <f>#REF!-AU2192+#REF!+#REF!</f>
        <v>#REF!</v>
      </c>
      <c r="AT2192" s="12" t="e">
        <f>AS2192-VLOOKUP(A2192,[1]选股结果!$A$2:$BJ$3005,48,FALSE)*0.08</f>
        <v>#REF!</v>
      </c>
      <c r="AU2192" s="12">
        <f t="shared" si="485"/>
        <v>8701818.52</v>
      </c>
      <c r="AV2192" s="12" t="e">
        <f>#REF!+S2192+H2192</f>
        <v>#REF!</v>
      </c>
      <c r="AW2192" s="12" t="e">
        <f t="shared" si="486"/>
        <v>#REF!</v>
      </c>
      <c r="AX2192" s="12" t="e">
        <f t="shared" si="487"/>
        <v>#REF!</v>
      </c>
      <c r="AY2192" s="12" t="e">
        <f t="shared" si="488"/>
        <v>#REF!</v>
      </c>
      <c r="AZ2192" s="12">
        <f t="shared" si="482"/>
        <v>-1038583952.65</v>
      </c>
      <c r="BA2192" s="12">
        <f t="shared" si="483"/>
        <v>81457017.4000002</v>
      </c>
      <c r="BB2192" s="12" t="e">
        <f t="shared" si="489"/>
        <v>#REF!</v>
      </c>
    </row>
    <row r="2193" spans="1:54">
      <c r="A2193" s="5" t="s">
        <v>4435</v>
      </c>
      <c r="B2193" s="5" t="s">
        <v>4436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490"/>
        <v>1019371045.68</v>
      </c>
      <c r="AF2193" s="9">
        <f t="shared" si="491"/>
        <v>955944316.41</v>
      </c>
      <c r="AG2193" s="9">
        <f t="shared" si="492"/>
        <v>66915328.64</v>
      </c>
      <c r="AH2193" s="9">
        <f t="shared" si="493"/>
        <v>66922709.74</v>
      </c>
      <c r="AI2193" s="9">
        <f t="shared" si="494"/>
        <v>55051728.84</v>
      </c>
      <c r="AJ2193" s="12" t="e">
        <f>#REF!-A2193</f>
        <v>#REF!</v>
      </c>
      <c r="AK2193" s="16"/>
      <c r="AL2193" s="9">
        <f t="shared" si="484"/>
        <v>88773252.97</v>
      </c>
      <c r="AM2193" s="16"/>
      <c r="AN2193" s="16"/>
      <c r="AO2193" s="16"/>
      <c r="AP2193" s="16"/>
      <c r="AQ2193" s="12" t="e">
        <f>#REF!+#REF!+#REF!</f>
        <v>#REF!</v>
      </c>
      <c r="AR2193" s="12">
        <f t="shared" si="481"/>
        <v>-33668.43</v>
      </c>
      <c r="AS2193" s="12" t="e">
        <f>#REF!-AU2193+#REF!+#REF!</f>
        <v>#REF!</v>
      </c>
      <c r="AT2193" s="12" t="e">
        <f>AS2193-VLOOKUP(A2193,[1]选股结果!$A$2:$BJ$3005,48,FALSE)*0.08</f>
        <v>#REF!</v>
      </c>
      <c r="AU2193" s="12">
        <f t="shared" si="485"/>
        <v>11870980.9</v>
      </c>
      <c r="AV2193" s="12" t="e">
        <f>#REF!+S2193+H2193</f>
        <v>#REF!</v>
      </c>
      <c r="AW2193" s="12" t="e">
        <f t="shared" si="486"/>
        <v>#REF!</v>
      </c>
      <c r="AX2193" s="12" t="e">
        <f t="shared" si="487"/>
        <v>#REF!</v>
      </c>
      <c r="AY2193" s="12" t="e">
        <f t="shared" si="488"/>
        <v>#REF!</v>
      </c>
      <c r="AZ2193" s="12">
        <f t="shared" si="482"/>
        <v>-1030721930.06</v>
      </c>
      <c r="BA2193" s="12">
        <f t="shared" si="483"/>
        <v>66915328.64</v>
      </c>
      <c r="BB2193" s="12" t="e">
        <f t="shared" si="489"/>
        <v>#REF!</v>
      </c>
    </row>
    <row r="2194" spans="1:54">
      <c r="A2194" s="5" t="s">
        <v>4437</v>
      </c>
      <c r="B2194" s="5" t="s">
        <v>4438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490"/>
        <v>1019335008.44</v>
      </c>
      <c r="AF2194" s="9">
        <f t="shared" si="491"/>
        <v>1172891828.54</v>
      </c>
      <c r="AG2194" s="9">
        <f t="shared" si="492"/>
        <v>-181569380.8</v>
      </c>
      <c r="AH2194" s="9">
        <f t="shared" si="493"/>
        <v>-209054604.16</v>
      </c>
      <c r="AI2194" s="9">
        <f t="shared" si="494"/>
        <v>-221789148.29</v>
      </c>
      <c r="AJ2194" s="12" t="e">
        <f>#REF!-A2194</f>
        <v>#REF!</v>
      </c>
      <c r="AK2194" s="16"/>
      <c r="AL2194" s="9">
        <f t="shared" si="484"/>
        <v>189316335.24</v>
      </c>
      <c r="AM2194" s="16"/>
      <c r="AN2194" s="16"/>
      <c r="AO2194" s="16"/>
      <c r="AP2194" s="16"/>
      <c r="AQ2194" s="12" t="e">
        <f>#REF!+#REF!+#REF!</f>
        <v>#REF!</v>
      </c>
      <c r="AR2194" s="12">
        <f t="shared" si="481"/>
        <v>-3674168.06</v>
      </c>
      <c r="AS2194" s="12" t="e">
        <f>#REF!-AU2194+#REF!+#REF!</f>
        <v>#REF!</v>
      </c>
      <c r="AT2194" s="12" t="e">
        <f>AS2194-VLOOKUP(A2194,[1]选股结果!$A$2:$BJ$3005,48,FALSE)*0.08</f>
        <v>#REF!</v>
      </c>
      <c r="AU2194" s="12">
        <f t="shared" si="485"/>
        <v>12734544.13</v>
      </c>
      <c r="AV2194" s="12" t="e">
        <f>#REF!+S2194+H2194</f>
        <v>#REF!</v>
      </c>
      <c r="AW2194" s="12" t="e">
        <f t="shared" si="486"/>
        <v>#REF!</v>
      </c>
      <c r="AX2194" s="12" t="e">
        <f t="shared" si="487"/>
        <v>#REF!</v>
      </c>
      <c r="AY2194" s="12" t="e">
        <f t="shared" si="488"/>
        <v>#REF!</v>
      </c>
      <c r="AZ2194" s="12">
        <f t="shared" si="482"/>
        <v>-1234263382.16</v>
      </c>
      <c r="BA2194" s="12">
        <f t="shared" si="483"/>
        <v>-181569380.8</v>
      </c>
      <c r="BB2194" s="12" t="e">
        <f t="shared" si="489"/>
        <v>#REF!</v>
      </c>
    </row>
    <row r="2195" spans="1:54">
      <c r="A2195" s="5" t="s">
        <v>4439</v>
      </c>
      <c r="B2195" s="5" t="s">
        <v>4440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490"/>
        <v>1019128469.77</v>
      </c>
      <c r="AF2195" s="9">
        <f t="shared" si="491"/>
        <v>999781069.05</v>
      </c>
      <c r="AG2195" s="9">
        <f t="shared" si="492"/>
        <v>16588830.6299998</v>
      </c>
      <c r="AH2195" s="9">
        <f t="shared" si="493"/>
        <v>15795067.3499998</v>
      </c>
      <c r="AI2195" s="9">
        <f t="shared" si="494"/>
        <v>13188753.9299998</v>
      </c>
      <c r="AJ2195" s="12" t="e">
        <f>#REF!-A2195</f>
        <v>#REF!</v>
      </c>
      <c r="AK2195" s="16"/>
      <c r="AL2195" s="9">
        <f t="shared" si="484"/>
        <v>89432106.07</v>
      </c>
      <c r="AM2195" s="16"/>
      <c r="AN2195" s="16"/>
      <c r="AO2195" s="16"/>
      <c r="AP2195" s="16"/>
      <c r="AQ2195" s="12" t="e">
        <f>#REF!+#REF!+#REF!</f>
        <v>#REF!</v>
      </c>
      <c r="AR2195" s="12">
        <f t="shared" si="481"/>
        <v>-16232.79</v>
      </c>
      <c r="AS2195" s="12" t="e">
        <f>#REF!-AU2195+#REF!+#REF!</f>
        <v>#REF!</v>
      </c>
      <c r="AT2195" s="12" t="e">
        <f>AS2195-VLOOKUP(A2195,[1]选股结果!$A$2:$BJ$3005,48,FALSE)*0.08</f>
        <v>#REF!</v>
      </c>
      <c r="AU2195" s="12">
        <f t="shared" si="485"/>
        <v>2606313.42</v>
      </c>
      <c r="AV2195" s="12" t="e">
        <f>#REF!+S2195+H2195</f>
        <v>#REF!</v>
      </c>
      <c r="AW2195" s="12" t="e">
        <f t="shared" si="486"/>
        <v>#REF!</v>
      </c>
      <c r="AX2195" s="12" t="e">
        <f t="shared" si="487"/>
        <v>#REF!</v>
      </c>
      <c r="AY2195" s="12" t="e">
        <f t="shared" si="488"/>
        <v>#REF!</v>
      </c>
      <c r="AZ2195" s="12">
        <f t="shared" si="482"/>
        <v>-1039173898.67</v>
      </c>
      <c r="BA2195" s="12">
        <f t="shared" si="483"/>
        <v>16588830.6299998</v>
      </c>
      <c r="BB2195" s="12" t="e">
        <f t="shared" si="489"/>
        <v>#REF!</v>
      </c>
    </row>
    <row r="2196" spans="1:54">
      <c r="A2196" s="5" t="s">
        <v>4441</v>
      </c>
      <c r="B2196" s="5" t="s">
        <v>4442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490"/>
        <v>1018599152.9</v>
      </c>
      <c r="AF2196" s="9">
        <f t="shared" si="491"/>
        <v>879808162.61</v>
      </c>
      <c r="AG2196" s="9">
        <f t="shared" si="492"/>
        <v>112384419.09</v>
      </c>
      <c r="AH2196" s="9">
        <f t="shared" si="493"/>
        <v>109914855.41</v>
      </c>
      <c r="AI2196" s="9">
        <f t="shared" si="494"/>
        <v>77472427.42</v>
      </c>
      <c r="AJ2196" s="12" t="e">
        <f>#REF!-A2196</f>
        <v>#REF!</v>
      </c>
      <c r="AK2196" s="16"/>
      <c r="AL2196" s="9">
        <f t="shared" si="484"/>
        <v>96610139.48</v>
      </c>
      <c r="AM2196" s="16"/>
      <c r="AN2196" s="16"/>
      <c r="AO2196" s="16"/>
      <c r="AP2196" s="16"/>
      <c r="AQ2196" s="12" t="e">
        <f>#REF!+#REF!+#REF!</f>
        <v>#REF!</v>
      </c>
      <c r="AR2196" s="12">
        <f t="shared" si="481"/>
        <v>-5541.07</v>
      </c>
      <c r="AS2196" s="12" t="e">
        <f>#REF!-AU2196+#REF!+#REF!</f>
        <v>#REF!</v>
      </c>
      <c r="AT2196" s="12" t="e">
        <f>AS2196-VLOOKUP(A2196,[1]选股结果!$A$2:$BJ$3005,48,FALSE)*0.08</f>
        <v>#REF!</v>
      </c>
      <c r="AU2196" s="12">
        <f t="shared" si="485"/>
        <v>32442427.99</v>
      </c>
      <c r="AV2196" s="12" t="e">
        <f>#REF!+S2196+H2196</f>
        <v>#REF!</v>
      </c>
      <c r="AW2196" s="12" t="e">
        <f t="shared" si="486"/>
        <v>#REF!</v>
      </c>
      <c r="AX2196" s="12" t="e">
        <f t="shared" si="487"/>
        <v>#REF!</v>
      </c>
      <c r="AY2196" s="12" t="e">
        <f t="shared" si="488"/>
        <v>#REF!</v>
      </c>
      <c r="AZ2196" s="12">
        <f t="shared" si="482"/>
        <v>-1025166389.29</v>
      </c>
      <c r="BA2196" s="12">
        <f t="shared" si="483"/>
        <v>112384419.09</v>
      </c>
      <c r="BB2196" s="12" t="e">
        <f t="shared" si="489"/>
        <v>#REF!</v>
      </c>
    </row>
    <row r="2197" spans="1:54">
      <c r="A2197" s="5" t="s">
        <v>4443</v>
      </c>
      <c r="B2197" s="5" t="s">
        <v>4444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490"/>
        <v>1018320646.26</v>
      </c>
      <c r="AF2197" s="9">
        <f t="shared" si="491"/>
        <v>980616045.01</v>
      </c>
      <c r="AG2197" s="9">
        <f t="shared" si="492"/>
        <v>35735010.58</v>
      </c>
      <c r="AH2197" s="9">
        <f t="shared" si="493"/>
        <v>34758848.94</v>
      </c>
      <c r="AI2197" s="9">
        <f t="shared" si="494"/>
        <v>27866298.94</v>
      </c>
      <c r="AJ2197" s="12" t="e">
        <f>#REF!-A2197</f>
        <v>#REF!</v>
      </c>
      <c r="AK2197" s="16"/>
      <c r="AL2197" s="9">
        <f t="shared" si="484"/>
        <v>75454032.38</v>
      </c>
      <c r="AM2197" s="16"/>
      <c r="AN2197" s="16"/>
      <c r="AO2197" s="16"/>
      <c r="AP2197" s="16"/>
      <c r="AQ2197" s="12" t="e">
        <f>#REF!+#REF!+#REF!</f>
        <v>#REF!</v>
      </c>
      <c r="AR2197" s="12">
        <f t="shared" si="481"/>
        <v>-82315.06</v>
      </c>
      <c r="AS2197" s="12" t="e">
        <f>#REF!-AU2197+#REF!+#REF!</f>
        <v>#REF!</v>
      </c>
      <c r="AT2197" s="12" t="e">
        <f>AS2197-VLOOKUP(A2197,[1]选股结果!$A$2:$BJ$3005,48,FALSE)*0.08</f>
        <v>#REF!</v>
      </c>
      <c r="AU2197" s="12">
        <f t="shared" si="485"/>
        <v>6892550</v>
      </c>
      <c r="AV2197" s="12" t="e">
        <f>#REF!+S2197+H2197</f>
        <v>#REF!</v>
      </c>
      <c r="AW2197" s="12" t="e">
        <f t="shared" si="486"/>
        <v>#REF!</v>
      </c>
      <c r="AX2197" s="12" t="e">
        <f t="shared" si="487"/>
        <v>#REF!</v>
      </c>
      <c r="AY2197" s="12" t="e">
        <f t="shared" si="488"/>
        <v>#REF!</v>
      </c>
      <c r="AZ2197" s="12">
        <f t="shared" si="482"/>
        <v>-1037600079.29</v>
      </c>
      <c r="BA2197" s="12">
        <f t="shared" si="483"/>
        <v>35735010.58</v>
      </c>
      <c r="BB2197" s="12" t="e">
        <f t="shared" si="489"/>
        <v>#REF!</v>
      </c>
    </row>
    <row r="2198" spans="1:54">
      <c r="A2198" s="5" t="s">
        <v>4445</v>
      </c>
      <c r="B2198" s="5" t="s">
        <v>4446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490"/>
        <v>1017681396.62</v>
      </c>
      <c r="AF2198" s="9">
        <f t="shared" si="491"/>
        <v>1004035366.04</v>
      </c>
      <c r="AG2198" s="9">
        <f t="shared" si="492"/>
        <v>27441494.6199999</v>
      </c>
      <c r="AH2198" s="9">
        <f t="shared" si="493"/>
        <v>30228124.7499999</v>
      </c>
      <c r="AI2198" s="9">
        <f t="shared" si="494"/>
        <v>30228124.7499999</v>
      </c>
      <c r="AJ2198" s="12" t="e">
        <f>#REF!-A2198</f>
        <v>#REF!</v>
      </c>
      <c r="AK2198" s="16"/>
      <c r="AL2198" s="9">
        <f t="shared" si="484"/>
        <v>74063473.66</v>
      </c>
      <c r="AM2198" s="16"/>
      <c r="AN2198" s="16"/>
      <c r="AO2198" s="16"/>
      <c r="AP2198" s="16"/>
      <c r="AQ2198" s="12" t="e">
        <f>#REF!+#REF!+#REF!</f>
        <v>#REF!</v>
      </c>
      <c r="AR2198" s="12">
        <f t="shared" si="481"/>
        <v>-2952815.95</v>
      </c>
      <c r="AS2198" s="12" t="e">
        <f>#REF!-AU2198+#REF!+#REF!</f>
        <v>#REF!</v>
      </c>
      <c r="AT2198" s="12" t="e">
        <f>AS2198-VLOOKUP(A2198,[1]选股结果!$A$2:$BJ$3005,48,FALSE)*0.08</f>
        <v>#REF!</v>
      </c>
      <c r="AU2198" s="12">
        <f t="shared" si="485"/>
        <v>0</v>
      </c>
      <c r="AV2198" s="12" t="e">
        <f>#REF!+S2198+H2198</f>
        <v>#REF!</v>
      </c>
      <c r="AW2198" s="12" t="e">
        <f t="shared" si="486"/>
        <v>#REF!</v>
      </c>
      <c r="AX2198" s="12" t="e">
        <f t="shared" si="487"/>
        <v>#REF!</v>
      </c>
      <c r="AY2198" s="12" t="e">
        <f t="shared" si="488"/>
        <v>#REF!</v>
      </c>
      <c r="AZ2198" s="12">
        <f t="shared" si="482"/>
        <v>-1097005950.49</v>
      </c>
      <c r="BA2198" s="12">
        <f t="shared" si="483"/>
        <v>27441494.6199999</v>
      </c>
      <c r="BB2198" s="12" t="e">
        <f t="shared" si="489"/>
        <v>#REF!</v>
      </c>
    </row>
    <row r="2199" spans="1:54">
      <c r="A2199" s="5" t="s">
        <v>4447</v>
      </c>
      <c r="B2199" s="5" t="s">
        <v>4448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490"/>
        <v>1017326701.69</v>
      </c>
      <c r="AF2199" s="9">
        <f t="shared" si="491"/>
        <v>833331951.3</v>
      </c>
      <c r="AG2199" s="9">
        <f t="shared" si="492"/>
        <v>217554827.56</v>
      </c>
      <c r="AH2199" s="9">
        <f t="shared" si="493"/>
        <v>227343582.11</v>
      </c>
      <c r="AI2199" s="9">
        <f t="shared" si="494"/>
        <v>169313112.65</v>
      </c>
      <c r="AJ2199" s="12" t="e">
        <f>#REF!-A2199</f>
        <v>#REF!</v>
      </c>
      <c r="AK2199" s="16"/>
      <c r="AL2199" s="9">
        <f t="shared" si="484"/>
        <v>57101345.79</v>
      </c>
      <c r="AM2199" s="16"/>
      <c r="AN2199" s="16"/>
      <c r="AO2199" s="16"/>
      <c r="AP2199" s="16"/>
      <c r="AQ2199" s="12" t="e">
        <f>#REF!+#REF!+#REF!</f>
        <v>#REF!</v>
      </c>
      <c r="AR2199" s="12">
        <f t="shared" si="481"/>
        <v>-9807285.94</v>
      </c>
      <c r="AS2199" s="12" t="e">
        <f>#REF!-AU2199+#REF!+#REF!</f>
        <v>#REF!</v>
      </c>
      <c r="AT2199" s="12" t="e">
        <f>AS2199-VLOOKUP(A2199,[1]选股结果!$A$2:$BJ$3005,48,FALSE)*0.08</f>
        <v>#REF!</v>
      </c>
      <c r="AU2199" s="12">
        <f t="shared" si="485"/>
        <v>58030469.46</v>
      </c>
      <c r="AV2199" s="12" t="e">
        <f>#REF!+S2199+H2199</f>
        <v>#REF!</v>
      </c>
      <c r="AW2199" s="12" t="e">
        <f t="shared" si="486"/>
        <v>#REF!</v>
      </c>
      <c r="AX2199" s="12" t="e">
        <f t="shared" si="487"/>
        <v>#REF!</v>
      </c>
      <c r="AY2199" s="12" t="e">
        <f t="shared" si="488"/>
        <v>#REF!</v>
      </c>
      <c r="AZ2199" s="12">
        <f t="shared" si="482"/>
        <v>-1056322105.32</v>
      </c>
      <c r="BA2199" s="12">
        <f t="shared" si="483"/>
        <v>217554827.56</v>
      </c>
      <c r="BB2199" s="12" t="e">
        <f t="shared" si="489"/>
        <v>#REF!</v>
      </c>
    </row>
    <row r="2200" spans="1:54">
      <c r="A2200" s="5" t="s">
        <v>4449</v>
      </c>
      <c r="B2200" s="5" t="s">
        <v>4450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490"/>
        <v>1016159656.1</v>
      </c>
      <c r="AF2200" s="9">
        <f t="shared" si="491"/>
        <v>1006397649.15</v>
      </c>
      <c r="AG2200" s="9">
        <f t="shared" si="492"/>
        <v>11839845.99</v>
      </c>
      <c r="AH2200" s="9">
        <f t="shared" si="493"/>
        <v>11656065.44</v>
      </c>
      <c r="AI2200" s="9">
        <f t="shared" si="494"/>
        <v>3812684.66</v>
      </c>
      <c r="AJ2200" s="12" t="e">
        <f>#REF!-A2200</f>
        <v>#REF!</v>
      </c>
      <c r="AK2200" s="16"/>
      <c r="AL2200" s="9">
        <f t="shared" si="484"/>
        <v>56630482.39</v>
      </c>
      <c r="AM2200" s="16"/>
      <c r="AN2200" s="16"/>
      <c r="AO2200" s="16"/>
      <c r="AP2200" s="16"/>
      <c r="AQ2200" s="12" t="e">
        <f>#REF!+#REF!+#REF!</f>
        <v>#REF!</v>
      </c>
      <c r="AR2200" s="12">
        <f t="shared" si="481"/>
        <v>-183151.79</v>
      </c>
      <c r="AS2200" s="12" t="e">
        <f>#REF!-AU2200+#REF!+#REF!</f>
        <v>#REF!</v>
      </c>
      <c r="AT2200" s="12" t="e">
        <f>AS2200-VLOOKUP(A2200,[1]选股结果!$A$2:$BJ$3005,48,FALSE)*0.08</f>
        <v>#REF!</v>
      </c>
      <c r="AU2200" s="12">
        <f t="shared" si="485"/>
        <v>7843380.78</v>
      </c>
      <c r="AV2200" s="12" t="e">
        <f>#REF!+S2200+H2200</f>
        <v>#REF!</v>
      </c>
      <c r="AW2200" s="12" t="e">
        <f t="shared" si="486"/>
        <v>#REF!</v>
      </c>
      <c r="AX2200" s="12" t="e">
        <f t="shared" si="487"/>
        <v>#REF!</v>
      </c>
      <c r="AY2200" s="12" t="e">
        <f t="shared" si="488"/>
        <v>#REF!</v>
      </c>
      <c r="AZ2200" s="12">
        <f t="shared" si="482"/>
        <v>-1033149066.3</v>
      </c>
      <c r="BA2200" s="12">
        <f t="shared" si="483"/>
        <v>11839845.99</v>
      </c>
      <c r="BB2200" s="12" t="e">
        <f t="shared" si="489"/>
        <v>#REF!</v>
      </c>
    </row>
    <row r="2201" spans="1:54">
      <c r="A2201" s="5" t="s">
        <v>4451</v>
      </c>
      <c r="B2201" s="5" t="s">
        <v>4452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490"/>
        <v>1013143139.28</v>
      </c>
      <c r="AF2201" s="9">
        <f t="shared" si="491"/>
        <v>1003565001.21</v>
      </c>
      <c r="AG2201" s="9">
        <f t="shared" si="492"/>
        <v>24261869.9300001</v>
      </c>
      <c r="AH2201" s="9">
        <f t="shared" si="493"/>
        <v>23183159.2100001</v>
      </c>
      <c r="AI2201" s="9">
        <f t="shared" si="494"/>
        <v>21796853.7800001</v>
      </c>
      <c r="AJ2201" s="12" t="e">
        <f>#REF!-A2201</f>
        <v>#REF!</v>
      </c>
      <c r="AK2201" s="16"/>
      <c r="AL2201" s="9">
        <f t="shared" si="484"/>
        <v>36655199.57</v>
      </c>
      <c r="AM2201" s="16"/>
      <c r="AN2201" s="16"/>
      <c r="AO2201" s="16"/>
      <c r="AP2201" s="16"/>
      <c r="AQ2201" s="12" t="e">
        <f>#REF!+#REF!+#REF!</f>
        <v>#REF!</v>
      </c>
      <c r="AR2201" s="12">
        <f t="shared" si="481"/>
        <v>-77055.45</v>
      </c>
      <c r="AS2201" s="12" t="e">
        <f>#REF!-AU2201+#REF!+#REF!</f>
        <v>#REF!</v>
      </c>
      <c r="AT2201" s="12" t="e">
        <f>AS2201-VLOOKUP(A2201,[1]选股结果!$A$2:$BJ$3005,48,FALSE)*0.08</f>
        <v>#REF!</v>
      </c>
      <c r="AU2201" s="12">
        <f t="shared" si="485"/>
        <v>1386305.43</v>
      </c>
      <c r="AV2201" s="12" t="e">
        <f>#REF!+S2201+H2201</f>
        <v>#REF!</v>
      </c>
      <c r="AW2201" s="12" t="e">
        <f t="shared" si="486"/>
        <v>#REF!</v>
      </c>
      <c r="AX2201" s="12" t="e">
        <f t="shared" si="487"/>
        <v>#REF!</v>
      </c>
      <c r="AY2201" s="12" t="e">
        <f t="shared" si="488"/>
        <v>#REF!</v>
      </c>
      <c r="AZ2201" s="12">
        <f t="shared" si="482"/>
        <v>-1040351213.29</v>
      </c>
      <c r="BA2201" s="12">
        <f t="shared" si="483"/>
        <v>24261869.9300001</v>
      </c>
      <c r="BB2201" s="12" t="e">
        <f t="shared" si="489"/>
        <v>#REF!</v>
      </c>
    </row>
    <row r="2202" spans="1:54">
      <c r="A2202" s="5" t="s">
        <v>4453</v>
      </c>
      <c r="B2202" s="5" t="s">
        <v>4454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490"/>
        <v>1011445569.72</v>
      </c>
      <c r="AF2202" s="9">
        <f t="shared" si="491"/>
        <v>841421352.02</v>
      </c>
      <c r="AG2202" s="9">
        <f t="shared" si="492"/>
        <v>166585734.31</v>
      </c>
      <c r="AH2202" s="9">
        <f t="shared" si="493"/>
        <v>166540946</v>
      </c>
      <c r="AI2202" s="9">
        <f t="shared" si="494"/>
        <v>143409505.33</v>
      </c>
      <c r="AJ2202" s="12" t="e">
        <f>#REF!-A2202</f>
        <v>#REF!</v>
      </c>
      <c r="AK2202" s="16"/>
      <c r="AL2202" s="9">
        <f t="shared" si="484"/>
        <v>131075830.9</v>
      </c>
      <c r="AM2202" s="16"/>
      <c r="AN2202" s="16"/>
      <c r="AO2202" s="16"/>
      <c r="AP2202" s="16"/>
      <c r="AQ2202" s="12" t="e">
        <f>#REF!+#REF!+#REF!</f>
        <v>#REF!</v>
      </c>
      <c r="AR2202" s="12">
        <f t="shared" si="481"/>
        <v>-176702.66</v>
      </c>
      <c r="AS2202" s="12" t="e">
        <f>#REF!-AU2202+#REF!+#REF!</f>
        <v>#REF!</v>
      </c>
      <c r="AT2202" s="12" t="e">
        <f>AS2202-VLOOKUP(A2202,[1]选股结果!$A$2:$BJ$3005,48,FALSE)*0.08</f>
        <v>#REF!</v>
      </c>
      <c r="AU2202" s="12">
        <f t="shared" si="485"/>
        <v>23131440.67</v>
      </c>
      <c r="AV2202" s="12" t="e">
        <f>#REF!+S2202+H2202</f>
        <v>#REF!</v>
      </c>
      <c r="AW2202" s="12" t="e">
        <f t="shared" si="486"/>
        <v>#REF!</v>
      </c>
      <c r="AX2202" s="12" t="e">
        <f t="shared" si="487"/>
        <v>#REF!</v>
      </c>
      <c r="AY2202" s="12" t="e">
        <f t="shared" si="488"/>
        <v>#REF!</v>
      </c>
      <c r="AZ2202" s="12">
        <f t="shared" si="482"/>
        <v>-1031696794.02</v>
      </c>
      <c r="BA2202" s="12">
        <f t="shared" si="483"/>
        <v>166585734.31</v>
      </c>
      <c r="BB2202" s="12" t="e">
        <f t="shared" si="489"/>
        <v>#REF!</v>
      </c>
    </row>
    <row r="2203" spans="1:54">
      <c r="A2203" s="5" t="s">
        <v>4455</v>
      </c>
      <c r="B2203" s="5" t="s">
        <v>4456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490"/>
        <v>1010915949.74</v>
      </c>
      <c r="AF2203" s="9">
        <f t="shared" si="491"/>
        <v>1134631977.12</v>
      </c>
      <c r="AG2203" s="9">
        <f t="shared" si="492"/>
        <v>-128515811.27</v>
      </c>
      <c r="AH2203" s="9">
        <f t="shared" si="493"/>
        <v>-133275938.85</v>
      </c>
      <c r="AI2203" s="9">
        <f t="shared" si="494"/>
        <v>-141149592.02</v>
      </c>
      <c r="AJ2203" s="12" t="e">
        <f>#REF!-A2203</f>
        <v>#REF!</v>
      </c>
      <c r="AK2203" s="16"/>
      <c r="AL2203" s="9">
        <f t="shared" si="484"/>
        <v>196499583.05</v>
      </c>
      <c r="AM2203" s="16"/>
      <c r="AN2203" s="16"/>
      <c r="AO2203" s="16"/>
      <c r="AP2203" s="16"/>
      <c r="AQ2203" s="12" t="e">
        <f>#REF!+#REF!+#REF!</f>
        <v>#REF!</v>
      </c>
      <c r="AR2203" s="12">
        <f t="shared" si="481"/>
        <v>-803446.95</v>
      </c>
      <c r="AS2203" s="12" t="e">
        <f>#REF!-AU2203+#REF!+#REF!</f>
        <v>#REF!</v>
      </c>
      <c r="AT2203" s="12" t="e">
        <f>AS2203-VLOOKUP(A2203,[1]选股结果!$A$2:$BJ$3005,48,FALSE)*0.08</f>
        <v>#REF!</v>
      </c>
      <c r="AU2203" s="12">
        <f t="shared" si="485"/>
        <v>7873653.17000002</v>
      </c>
      <c r="AV2203" s="12" t="e">
        <f>#REF!+S2203+H2203</f>
        <v>#REF!</v>
      </c>
      <c r="AW2203" s="12" t="e">
        <f t="shared" si="486"/>
        <v>#REF!</v>
      </c>
      <c r="AX2203" s="12" t="e">
        <f t="shared" si="487"/>
        <v>#REF!</v>
      </c>
      <c r="AY2203" s="12" t="e">
        <f t="shared" si="488"/>
        <v>#REF!</v>
      </c>
      <c r="AZ2203" s="12">
        <f t="shared" si="482"/>
        <v>-1023364712.2</v>
      </c>
      <c r="BA2203" s="12">
        <f t="shared" si="483"/>
        <v>-128515811.27</v>
      </c>
      <c r="BB2203" s="12" t="e">
        <f t="shared" si="489"/>
        <v>#REF!</v>
      </c>
    </row>
    <row r="2204" spans="1:54">
      <c r="A2204" s="5" t="s">
        <v>4457</v>
      </c>
      <c r="B2204" s="5" t="s">
        <v>4458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490"/>
        <v>1010866414.17</v>
      </c>
      <c r="AF2204" s="9">
        <f t="shared" si="491"/>
        <v>917340262.89</v>
      </c>
      <c r="AG2204" s="9">
        <f t="shared" si="492"/>
        <v>115508001.98</v>
      </c>
      <c r="AH2204" s="9">
        <f t="shared" si="493"/>
        <v>115107482.15</v>
      </c>
      <c r="AI2204" s="9">
        <f t="shared" si="494"/>
        <v>98105019.5</v>
      </c>
      <c r="AJ2204" s="12" t="e">
        <f>#REF!-A2204</f>
        <v>#REF!</v>
      </c>
      <c r="AK2204" s="16"/>
      <c r="AL2204" s="9">
        <f t="shared" si="484"/>
        <v>107405447.59</v>
      </c>
      <c r="AM2204" s="16"/>
      <c r="AN2204" s="16"/>
      <c r="AO2204" s="16"/>
      <c r="AP2204" s="16"/>
      <c r="AQ2204" s="12" t="e">
        <f>#REF!+#REF!+#REF!</f>
        <v>#REF!</v>
      </c>
      <c r="AR2204" s="12">
        <f t="shared" si="481"/>
        <v>-1079047.83</v>
      </c>
      <c r="AS2204" s="12" t="e">
        <f>#REF!-AU2204+#REF!+#REF!</f>
        <v>#REF!</v>
      </c>
      <c r="AT2204" s="12" t="e">
        <f>AS2204-VLOOKUP(A2204,[1]选股结果!$A$2:$BJ$3005,48,FALSE)*0.08</f>
        <v>#REF!</v>
      </c>
      <c r="AU2204" s="12">
        <f t="shared" si="485"/>
        <v>17002462.65</v>
      </c>
      <c r="AV2204" s="12" t="e">
        <f>#REF!+S2204+H2204</f>
        <v>#REF!</v>
      </c>
      <c r="AW2204" s="12" t="e">
        <f t="shared" si="486"/>
        <v>#REF!</v>
      </c>
      <c r="AX2204" s="12" t="e">
        <f t="shared" si="487"/>
        <v>#REF!</v>
      </c>
      <c r="AY2204" s="12" t="e">
        <f t="shared" si="488"/>
        <v>#REF!</v>
      </c>
      <c r="AZ2204" s="12">
        <f t="shared" si="482"/>
        <v>-1003188718.75</v>
      </c>
      <c r="BA2204" s="12">
        <f t="shared" si="483"/>
        <v>115508001.98</v>
      </c>
      <c r="BB2204" s="12" t="e">
        <f t="shared" si="489"/>
        <v>#REF!</v>
      </c>
    </row>
    <row r="2205" spans="1:54">
      <c r="A2205" s="5" t="s">
        <v>4459</v>
      </c>
      <c r="B2205" s="5" t="s">
        <v>4460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490"/>
        <v>1009380324.86</v>
      </c>
      <c r="AF2205" s="9">
        <f t="shared" si="491"/>
        <v>1260709269.73</v>
      </c>
      <c r="AG2205" s="9">
        <f t="shared" si="492"/>
        <v>-149152002.94</v>
      </c>
      <c r="AH2205" s="9">
        <f t="shared" si="493"/>
        <v>-149453908.92</v>
      </c>
      <c r="AI2205" s="9">
        <f t="shared" si="494"/>
        <v>-133633168.46</v>
      </c>
      <c r="AJ2205" s="12" t="e">
        <f>#REF!-A2205</f>
        <v>#REF!</v>
      </c>
      <c r="AK2205" s="16"/>
      <c r="AL2205" s="9">
        <f t="shared" si="484"/>
        <v>197355469.44</v>
      </c>
      <c r="AM2205" s="16"/>
      <c r="AN2205" s="16"/>
      <c r="AO2205" s="16"/>
      <c r="AP2205" s="16"/>
      <c r="AQ2205" s="12" t="e">
        <f>#REF!+#REF!+#REF!</f>
        <v>#REF!</v>
      </c>
      <c r="AR2205" s="12">
        <f t="shared" si="481"/>
        <v>-341233.53</v>
      </c>
      <c r="AS2205" s="12" t="e">
        <f>#REF!-AU2205+#REF!+#REF!</f>
        <v>#REF!</v>
      </c>
      <c r="AT2205" s="12" t="e">
        <f>AS2205-VLOOKUP(A2205,[1]选股结果!$A$2:$BJ$3005,48,FALSE)*0.08</f>
        <v>#REF!</v>
      </c>
      <c r="AU2205" s="12">
        <f t="shared" si="485"/>
        <v>-15820740.46</v>
      </c>
      <c r="AV2205" s="12" t="e">
        <f>#REF!+S2205+H2205</f>
        <v>#REF!</v>
      </c>
      <c r="AW2205" s="12" t="e">
        <f t="shared" si="486"/>
        <v>#REF!</v>
      </c>
      <c r="AX2205" s="12" t="e">
        <f t="shared" si="487"/>
        <v>#REF!</v>
      </c>
      <c r="AY2205" s="12" t="e">
        <f t="shared" si="488"/>
        <v>#REF!</v>
      </c>
      <c r="AZ2205" s="12">
        <f t="shared" si="482"/>
        <v>-1016740462.4</v>
      </c>
      <c r="BA2205" s="12">
        <f t="shared" si="483"/>
        <v>-149152002.94</v>
      </c>
      <c r="BB2205" s="12" t="e">
        <f t="shared" si="489"/>
        <v>#REF!</v>
      </c>
    </row>
    <row r="2206" spans="1:54">
      <c r="A2206" s="5" t="s">
        <v>4461</v>
      </c>
      <c r="B2206" s="5" t="s">
        <v>4462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490"/>
        <v>1008567226.16</v>
      </c>
      <c r="AF2206" s="9">
        <f t="shared" si="491"/>
        <v>815157348.39</v>
      </c>
      <c r="AG2206" s="9">
        <f t="shared" si="492"/>
        <v>193484117.67</v>
      </c>
      <c r="AH2206" s="9">
        <f t="shared" si="493"/>
        <v>192622172.32</v>
      </c>
      <c r="AI2206" s="9">
        <f t="shared" si="494"/>
        <v>122558288.11</v>
      </c>
      <c r="AJ2206" s="12" t="e">
        <f>#REF!-A2206</f>
        <v>#REF!</v>
      </c>
      <c r="AK2206" s="16"/>
      <c r="AL2206" s="9">
        <f t="shared" si="484"/>
        <v>87671604.88</v>
      </c>
      <c r="AM2206" s="16"/>
      <c r="AN2206" s="16"/>
      <c r="AO2206" s="16"/>
      <c r="AP2206" s="16"/>
      <c r="AQ2206" s="12" t="e">
        <f>#REF!+#REF!+#REF!</f>
        <v>#REF!</v>
      </c>
      <c r="AR2206" s="12">
        <f t="shared" si="481"/>
        <v>-278403.55</v>
      </c>
      <c r="AS2206" s="12" t="e">
        <f>#REF!-AU2206+#REF!+#REF!</f>
        <v>#REF!</v>
      </c>
      <c r="AT2206" s="12" t="e">
        <f>AS2206-VLOOKUP(A2206,[1]选股结果!$A$2:$BJ$3005,48,FALSE)*0.08</f>
        <v>#REF!</v>
      </c>
      <c r="AU2206" s="12">
        <f t="shared" si="485"/>
        <v>70063884.21</v>
      </c>
      <c r="AV2206" s="12" t="e">
        <f>#REF!+S2206+H2206</f>
        <v>#REF!</v>
      </c>
      <c r="AW2206" s="12" t="e">
        <f t="shared" si="486"/>
        <v>#REF!</v>
      </c>
      <c r="AX2206" s="12" t="e">
        <f t="shared" si="487"/>
        <v>#REF!</v>
      </c>
      <c r="AY2206" s="12" t="e">
        <f t="shared" si="488"/>
        <v>#REF!</v>
      </c>
      <c r="AZ2206" s="12">
        <f t="shared" si="482"/>
        <v>-1060588702.29</v>
      </c>
      <c r="BA2206" s="12">
        <f t="shared" si="483"/>
        <v>193484117.67</v>
      </c>
      <c r="BB2206" s="12" t="e">
        <f t="shared" si="489"/>
        <v>#REF!</v>
      </c>
    </row>
    <row r="2207" spans="1:54">
      <c r="A2207" s="5" t="s">
        <v>4463</v>
      </c>
      <c r="B2207" s="5" t="s">
        <v>4464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490"/>
        <v>1007685853.11</v>
      </c>
      <c r="AF2207" s="9">
        <f t="shared" si="491"/>
        <v>965345594.01</v>
      </c>
      <c r="AG2207" s="9">
        <f t="shared" si="492"/>
        <v>-67309695.8099997</v>
      </c>
      <c r="AH2207" s="9">
        <f t="shared" si="493"/>
        <v>-66246505.3899997</v>
      </c>
      <c r="AI2207" s="9">
        <f t="shared" si="494"/>
        <v>-48096695.4899997</v>
      </c>
      <c r="AJ2207" s="12" t="e">
        <f>#REF!-A2207</f>
        <v>#REF!</v>
      </c>
      <c r="AK2207" s="16"/>
      <c r="AL2207" s="9">
        <f t="shared" si="484"/>
        <v>108399121.69</v>
      </c>
      <c r="AM2207" s="16"/>
      <c r="AN2207" s="16"/>
      <c r="AO2207" s="16"/>
      <c r="AP2207" s="16"/>
      <c r="AQ2207" s="12" t="e">
        <f>#REF!+#REF!+#REF!</f>
        <v>#REF!</v>
      </c>
      <c r="AR2207" s="12">
        <f t="shared" si="481"/>
        <v>-3002305.18</v>
      </c>
      <c r="AS2207" s="12" t="e">
        <f>#REF!-AU2207+#REF!+#REF!</f>
        <v>#REF!</v>
      </c>
      <c r="AT2207" s="12" t="e">
        <f>AS2207-VLOOKUP(A2207,[1]选股结果!$A$2:$BJ$3005,48,FALSE)*0.08</f>
        <v>#REF!</v>
      </c>
      <c r="AU2207" s="12">
        <f t="shared" si="485"/>
        <v>-18149809.9</v>
      </c>
      <c r="AV2207" s="12" t="e">
        <f>#REF!+S2207+H2207</f>
        <v>#REF!</v>
      </c>
      <c r="AW2207" s="12" t="e">
        <f t="shared" si="486"/>
        <v>#REF!</v>
      </c>
      <c r="AX2207" s="12" t="e">
        <f t="shared" si="487"/>
        <v>#REF!</v>
      </c>
      <c r="AY2207" s="12" t="e">
        <f t="shared" si="488"/>
        <v>#REF!</v>
      </c>
      <c r="AZ2207" s="12">
        <f t="shared" si="482"/>
        <v>-965505238.53</v>
      </c>
      <c r="BA2207" s="12">
        <f t="shared" si="483"/>
        <v>-67309695.8099997</v>
      </c>
      <c r="BB2207" s="12" t="e">
        <f t="shared" si="489"/>
        <v>#REF!</v>
      </c>
    </row>
    <row r="2208" spans="1:54">
      <c r="A2208" s="5" t="s">
        <v>4465</v>
      </c>
      <c r="B2208" s="5" t="s">
        <v>4466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490"/>
        <v>1006648961.67</v>
      </c>
      <c r="AF2208" s="9">
        <f t="shared" si="491"/>
        <v>1038460198.59</v>
      </c>
      <c r="AG2208" s="9">
        <f t="shared" si="492"/>
        <v>-40609766.66</v>
      </c>
      <c r="AH2208" s="9">
        <f t="shared" si="493"/>
        <v>-40862487.45</v>
      </c>
      <c r="AI2208" s="9">
        <f t="shared" si="494"/>
        <v>-53779601.9</v>
      </c>
      <c r="AJ2208" s="12" t="e">
        <f>#REF!-A2208</f>
        <v>#REF!</v>
      </c>
      <c r="AK2208" s="16"/>
      <c r="AL2208" s="9">
        <f t="shared" si="484"/>
        <v>148809982.63</v>
      </c>
      <c r="AM2208" s="16"/>
      <c r="AN2208" s="16"/>
      <c r="AO2208" s="16"/>
      <c r="AP2208" s="16"/>
      <c r="AQ2208" s="12" t="e">
        <f>#REF!+#REF!+#REF!</f>
        <v>#REF!</v>
      </c>
      <c r="AR2208" s="12">
        <f t="shared" si="481"/>
        <v>-2119908.57</v>
      </c>
      <c r="AS2208" s="12" t="e">
        <f>#REF!-AU2208+#REF!+#REF!</f>
        <v>#REF!</v>
      </c>
      <c r="AT2208" s="12" t="e">
        <f>AS2208-VLOOKUP(A2208,[1]选股结果!$A$2:$BJ$3005,48,FALSE)*0.08</f>
        <v>#REF!</v>
      </c>
      <c r="AU2208" s="12">
        <f t="shared" si="485"/>
        <v>12917114.45</v>
      </c>
      <c r="AV2208" s="12" t="e">
        <f>#REF!+S2208+H2208</f>
        <v>#REF!</v>
      </c>
      <c r="AW2208" s="12" t="e">
        <f t="shared" si="486"/>
        <v>#REF!</v>
      </c>
      <c r="AX2208" s="12" t="e">
        <f t="shared" si="487"/>
        <v>#REF!</v>
      </c>
      <c r="AY2208" s="12" t="e">
        <f t="shared" si="488"/>
        <v>#REF!</v>
      </c>
      <c r="AZ2208" s="12">
        <f t="shared" si="482"/>
        <v>-1041344236.95</v>
      </c>
      <c r="BA2208" s="12">
        <f t="shared" si="483"/>
        <v>-40609766.66</v>
      </c>
      <c r="BB2208" s="12" t="e">
        <f t="shared" si="489"/>
        <v>#REF!</v>
      </c>
    </row>
    <row r="2209" spans="1:54">
      <c r="A2209" s="5" t="s">
        <v>4467</v>
      </c>
      <c r="B2209" s="5" t="s">
        <v>4468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490"/>
        <v>1001247229.79</v>
      </c>
      <c r="AF2209" s="9">
        <f t="shared" si="491"/>
        <v>549720643.81</v>
      </c>
      <c r="AG2209" s="9">
        <f t="shared" si="492"/>
        <v>432830871.75</v>
      </c>
      <c r="AH2209" s="9">
        <f t="shared" si="493"/>
        <v>432560554.66</v>
      </c>
      <c r="AI2209" s="9">
        <f t="shared" si="494"/>
        <v>402907513.59</v>
      </c>
      <c r="AJ2209" s="12" t="e">
        <f>#REF!-A2209</f>
        <v>#REF!</v>
      </c>
      <c r="AK2209" s="16"/>
      <c r="AL2209" s="9">
        <f t="shared" si="484"/>
        <v>45013910.39</v>
      </c>
      <c r="AM2209" s="16"/>
      <c r="AN2209" s="16"/>
      <c r="AO2209" s="16"/>
      <c r="AP2209" s="16"/>
      <c r="AQ2209" s="12" t="e">
        <f>#REF!+#REF!+#REF!</f>
        <v>#REF!</v>
      </c>
      <c r="AR2209" s="12">
        <f t="shared" si="481"/>
        <v>-21786.45</v>
      </c>
      <c r="AS2209" s="12" t="e">
        <f>#REF!-AU2209+#REF!+#REF!</f>
        <v>#REF!</v>
      </c>
      <c r="AT2209" s="12" t="e">
        <f>AS2209-VLOOKUP(A2209,[1]选股结果!$A$2:$BJ$3005,48,FALSE)*0.08</f>
        <v>#REF!</v>
      </c>
      <c r="AU2209" s="12">
        <f t="shared" si="485"/>
        <v>29653041.0700001</v>
      </c>
      <c r="AV2209" s="12" t="e">
        <f>#REF!+S2209+H2209</f>
        <v>#REF!</v>
      </c>
      <c r="AW2209" s="12" t="e">
        <f t="shared" si="486"/>
        <v>#REF!</v>
      </c>
      <c r="AX2209" s="12" t="e">
        <f t="shared" si="487"/>
        <v>#REF!</v>
      </c>
      <c r="AY2209" s="12" t="e">
        <f t="shared" si="488"/>
        <v>#REF!</v>
      </c>
      <c r="AZ2209" s="12">
        <f t="shared" si="482"/>
        <v>-1156800736.46</v>
      </c>
      <c r="BA2209" s="12">
        <f t="shared" si="483"/>
        <v>432830871.75</v>
      </c>
      <c r="BB2209" s="12" t="e">
        <f t="shared" si="489"/>
        <v>#REF!</v>
      </c>
    </row>
    <row r="2210" spans="1:54">
      <c r="A2210" s="5" t="s">
        <v>4469</v>
      </c>
      <c r="B2210" s="5" t="s">
        <v>4470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490"/>
        <v>996659724.28</v>
      </c>
      <c r="AF2210" s="9">
        <f t="shared" si="491"/>
        <v>973101755.36</v>
      </c>
      <c r="AG2210" s="9">
        <f t="shared" si="492"/>
        <v>27652845.9099998</v>
      </c>
      <c r="AH2210" s="9">
        <f t="shared" si="493"/>
        <v>45006948.6399998</v>
      </c>
      <c r="AI2210" s="9">
        <f t="shared" si="494"/>
        <v>33397788.6299998</v>
      </c>
      <c r="AJ2210" s="12" t="e">
        <f>#REF!-A2210</f>
        <v>#REF!</v>
      </c>
      <c r="AK2210" s="16"/>
      <c r="AL2210" s="9">
        <f t="shared" si="484"/>
        <v>150126594.06</v>
      </c>
      <c r="AM2210" s="16"/>
      <c r="AN2210" s="16"/>
      <c r="AO2210" s="16"/>
      <c r="AP2210" s="16"/>
      <c r="AQ2210" s="12" t="e">
        <f>#REF!+#REF!+#REF!</f>
        <v>#REF!</v>
      </c>
      <c r="AR2210" s="12">
        <f t="shared" si="481"/>
        <v>-18154107.66</v>
      </c>
      <c r="AS2210" s="12" t="e">
        <f>#REF!-AU2210+#REF!+#REF!</f>
        <v>#REF!</v>
      </c>
      <c r="AT2210" s="12" t="e">
        <f>AS2210-VLOOKUP(A2210,[1]选股结果!$A$2:$BJ$3005,48,FALSE)*0.08</f>
        <v>#REF!</v>
      </c>
      <c r="AU2210" s="12">
        <f t="shared" si="485"/>
        <v>11609160.01</v>
      </c>
      <c r="AV2210" s="12" t="e">
        <f>#REF!+S2210+H2210</f>
        <v>#REF!</v>
      </c>
      <c r="AW2210" s="12" t="e">
        <f t="shared" si="486"/>
        <v>#REF!</v>
      </c>
      <c r="AX2210" s="12" t="e">
        <f t="shared" si="487"/>
        <v>#REF!</v>
      </c>
      <c r="AY2210" s="12" t="e">
        <f t="shared" si="488"/>
        <v>#REF!</v>
      </c>
      <c r="AZ2210" s="12">
        <f t="shared" si="482"/>
        <v>-1010183243.49</v>
      </c>
      <c r="BA2210" s="12">
        <f t="shared" si="483"/>
        <v>27652845.9099998</v>
      </c>
      <c r="BB2210" s="12" t="e">
        <f t="shared" si="489"/>
        <v>#REF!</v>
      </c>
    </row>
    <row r="2211" spans="1:54">
      <c r="A2211" s="5" t="s">
        <v>4471</v>
      </c>
      <c r="B2211" s="5" t="s">
        <v>4472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490"/>
        <v>993479280.3</v>
      </c>
      <c r="AF2211" s="9">
        <f t="shared" si="491"/>
        <v>901307156.68</v>
      </c>
      <c r="AG2211" s="9">
        <f t="shared" si="492"/>
        <v>90079292.5899998</v>
      </c>
      <c r="AH2211" s="9">
        <f t="shared" si="493"/>
        <v>90986842.7099998</v>
      </c>
      <c r="AI2211" s="9">
        <f t="shared" si="494"/>
        <v>78423925.6099998</v>
      </c>
      <c r="AJ2211" s="12" t="e">
        <f>#REF!-A2211</f>
        <v>#REF!</v>
      </c>
      <c r="AK2211" s="16"/>
      <c r="AL2211" s="9">
        <f t="shared" si="484"/>
        <v>55681790.08</v>
      </c>
      <c r="AM2211" s="16"/>
      <c r="AN2211" s="16"/>
      <c r="AO2211" s="16"/>
      <c r="AP2211" s="16"/>
      <c r="AQ2211" s="12" t="e">
        <f>#REF!+#REF!+#REF!</f>
        <v>#REF!</v>
      </c>
      <c r="AR2211" s="12">
        <f t="shared" si="481"/>
        <v>-1541436.71</v>
      </c>
      <c r="AS2211" s="12" t="e">
        <f>#REF!-AU2211+#REF!+#REF!</f>
        <v>#REF!</v>
      </c>
      <c r="AT2211" s="12" t="e">
        <f>AS2211-VLOOKUP(A2211,[1]选股结果!$A$2:$BJ$3005,48,FALSE)*0.08</f>
        <v>#REF!</v>
      </c>
      <c r="AU2211" s="12">
        <f t="shared" si="485"/>
        <v>12562917.1</v>
      </c>
      <c r="AV2211" s="12" t="e">
        <f>#REF!+S2211+H2211</f>
        <v>#REF!</v>
      </c>
      <c r="AW2211" s="12" t="e">
        <f t="shared" si="486"/>
        <v>#REF!</v>
      </c>
      <c r="AX2211" s="12" t="e">
        <f t="shared" si="487"/>
        <v>#REF!</v>
      </c>
      <c r="AY2211" s="12" t="e">
        <f t="shared" si="488"/>
        <v>#REF!</v>
      </c>
      <c r="AZ2211" s="12">
        <f t="shared" si="482"/>
        <v>-1011353996.55</v>
      </c>
      <c r="BA2211" s="12">
        <f t="shared" si="483"/>
        <v>90079292.5899998</v>
      </c>
      <c r="BB2211" s="12" t="e">
        <f t="shared" si="489"/>
        <v>#REF!</v>
      </c>
    </row>
    <row r="2212" spans="1:54">
      <c r="A2212" s="5" t="s">
        <v>4473</v>
      </c>
      <c r="B2212" s="5" t="s">
        <v>4474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490"/>
        <v>992068969.73</v>
      </c>
      <c r="AF2212" s="9">
        <f t="shared" si="491"/>
        <v>894887283.65</v>
      </c>
      <c r="AG2212" s="9">
        <f t="shared" si="492"/>
        <v>105995051.23</v>
      </c>
      <c r="AH2212" s="9">
        <f t="shared" si="493"/>
        <v>105680491.3</v>
      </c>
      <c r="AI2212" s="9">
        <f t="shared" si="494"/>
        <v>85314668.18</v>
      </c>
      <c r="AJ2212" s="12" t="e">
        <f>#REF!-A2212</f>
        <v>#REF!</v>
      </c>
      <c r="AK2212" s="16"/>
      <c r="AL2212" s="9">
        <f t="shared" si="484"/>
        <v>107232518.91</v>
      </c>
      <c r="AM2212" s="16"/>
      <c r="AN2212" s="16"/>
      <c r="AO2212" s="16"/>
      <c r="AP2212" s="16"/>
      <c r="AQ2212" s="12" t="e">
        <f>#REF!+#REF!+#REF!</f>
        <v>#REF!</v>
      </c>
      <c r="AR2212" s="12">
        <f t="shared" si="481"/>
        <v>-253409.08</v>
      </c>
      <c r="AS2212" s="12" t="e">
        <f>#REF!-AU2212+#REF!+#REF!</f>
        <v>#REF!</v>
      </c>
      <c r="AT2212" s="12" t="e">
        <f>AS2212-VLOOKUP(A2212,[1]选股结果!$A$2:$BJ$3005,48,FALSE)*0.08</f>
        <v>#REF!</v>
      </c>
      <c r="AU2212" s="12">
        <f t="shared" si="485"/>
        <v>20365823.12</v>
      </c>
      <c r="AV2212" s="12" t="e">
        <f>#REF!+S2212+H2212</f>
        <v>#REF!</v>
      </c>
      <c r="AW2212" s="12" t="e">
        <f t="shared" si="486"/>
        <v>#REF!</v>
      </c>
      <c r="AX2212" s="12" t="e">
        <f t="shared" si="487"/>
        <v>#REF!</v>
      </c>
      <c r="AY2212" s="12" t="e">
        <f t="shared" si="488"/>
        <v>#REF!</v>
      </c>
      <c r="AZ2212" s="12">
        <f t="shared" si="482"/>
        <v>-1009390407.14</v>
      </c>
      <c r="BA2212" s="12">
        <f t="shared" si="483"/>
        <v>105995051.23</v>
      </c>
      <c r="BB2212" s="12" t="e">
        <f t="shared" si="489"/>
        <v>#REF!</v>
      </c>
    </row>
    <row r="2213" spans="1:54">
      <c r="A2213" s="5" t="s">
        <v>4475</v>
      </c>
      <c r="B2213" s="5" t="s">
        <v>4476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490"/>
        <v>990508330.8</v>
      </c>
      <c r="AF2213" s="9">
        <f t="shared" si="491"/>
        <v>1001259742.54</v>
      </c>
      <c r="AG2213" s="9">
        <f t="shared" si="492"/>
        <v>23202208.2999999</v>
      </c>
      <c r="AH2213" s="9">
        <f t="shared" si="493"/>
        <v>23334636.9399999</v>
      </c>
      <c r="AI2213" s="9">
        <f t="shared" si="494"/>
        <v>23401800.5499999</v>
      </c>
      <c r="AJ2213" s="12" t="e">
        <f>#REF!-A2213</f>
        <v>#REF!</v>
      </c>
      <c r="AK2213" s="16"/>
      <c r="AL2213" s="9">
        <f t="shared" si="484"/>
        <v>142476451.2</v>
      </c>
      <c r="AM2213" s="16"/>
      <c r="AN2213" s="16"/>
      <c r="AO2213" s="16"/>
      <c r="AP2213" s="16"/>
      <c r="AQ2213" s="12" t="e">
        <f>#REF!+#REF!+#REF!</f>
        <v>#REF!</v>
      </c>
      <c r="AR2213" s="12">
        <f t="shared" si="481"/>
        <v>-272383.49</v>
      </c>
      <c r="AS2213" s="12" t="e">
        <f>#REF!-AU2213+#REF!+#REF!</f>
        <v>#REF!</v>
      </c>
      <c r="AT2213" s="12" t="e">
        <f>AS2213-VLOOKUP(A2213,[1]选股结果!$A$2:$BJ$3005,48,FALSE)*0.08</f>
        <v>#REF!</v>
      </c>
      <c r="AU2213" s="12">
        <f t="shared" si="485"/>
        <v>-67163.6099999994</v>
      </c>
      <c r="AV2213" s="12" t="e">
        <f>#REF!+S2213+H2213</f>
        <v>#REF!</v>
      </c>
      <c r="AW2213" s="12" t="e">
        <f t="shared" si="486"/>
        <v>#REF!</v>
      </c>
      <c r="AX2213" s="12" t="e">
        <f t="shared" si="487"/>
        <v>#REF!</v>
      </c>
      <c r="AY2213" s="12" t="e">
        <f t="shared" si="488"/>
        <v>#REF!</v>
      </c>
      <c r="AZ2213" s="12">
        <f t="shared" si="482"/>
        <v>-993020295.73</v>
      </c>
      <c r="BA2213" s="12">
        <f t="shared" si="483"/>
        <v>23202208.2999999</v>
      </c>
      <c r="BB2213" s="12" t="e">
        <f t="shared" si="489"/>
        <v>#REF!</v>
      </c>
    </row>
    <row r="2214" spans="1:54">
      <c r="A2214" s="5" t="s">
        <v>4477</v>
      </c>
      <c r="B2214" s="5" t="s">
        <v>4478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490"/>
        <v>990433311.23</v>
      </c>
      <c r="AF2214" s="9">
        <f t="shared" si="491"/>
        <v>902523578.41</v>
      </c>
      <c r="AG2214" s="9">
        <f t="shared" si="492"/>
        <v>132855847.96</v>
      </c>
      <c r="AH2214" s="9">
        <f t="shared" si="493"/>
        <v>131670818.37</v>
      </c>
      <c r="AI2214" s="9">
        <f t="shared" si="494"/>
        <v>121212567.14</v>
      </c>
      <c r="AJ2214" s="12" t="e">
        <f>#REF!-A2214</f>
        <v>#REF!</v>
      </c>
      <c r="AK2214" s="16"/>
      <c r="AL2214" s="9">
        <f t="shared" si="484"/>
        <v>77110383.43</v>
      </c>
      <c r="AM2214" s="16"/>
      <c r="AN2214" s="16"/>
      <c r="AO2214" s="16"/>
      <c r="AP2214" s="16"/>
      <c r="AQ2214" s="12" t="e">
        <f>#REF!+#REF!+#REF!</f>
        <v>#REF!</v>
      </c>
      <c r="AR2214" s="12">
        <f t="shared" si="481"/>
        <v>-3540.02</v>
      </c>
      <c r="AS2214" s="12" t="e">
        <f>#REF!-AU2214+#REF!+#REF!</f>
        <v>#REF!</v>
      </c>
      <c r="AT2214" s="12" t="e">
        <f>AS2214-VLOOKUP(A2214,[1]选股结果!$A$2:$BJ$3005,48,FALSE)*0.08</f>
        <v>#REF!</v>
      </c>
      <c r="AU2214" s="12">
        <f t="shared" si="485"/>
        <v>10458251.23</v>
      </c>
      <c r="AV2214" s="12" t="e">
        <f>#REF!+S2214+H2214</f>
        <v>#REF!</v>
      </c>
      <c r="AW2214" s="12" t="e">
        <f t="shared" si="486"/>
        <v>#REF!</v>
      </c>
      <c r="AX2214" s="12" t="e">
        <f t="shared" si="487"/>
        <v>#REF!</v>
      </c>
      <c r="AY2214" s="12" t="e">
        <f t="shared" si="488"/>
        <v>#REF!</v>
      </c>
      <c r="AZ2214" s="12">
        <f t="shared" si="482"/>
        <v>-1014198747.5</v>
      </c>
      <c r="BA2214" s="12">
        <f t="shared" si="483"/>
        <v>132855847.96</v>
      </c>
      <c r="BB2214" s="12" t="e">
        <f t="shared" si="489"/>
        <v>#REF!</v>
      </c>
    </row>
    <row r="2215" spans="1:54">
      <c r="A2215" s="5" t="s">
        <v>4479</v>
      </c>
      <c r="B2215" s="5" t="s">
        <v>4480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490"/>
        <v>990163193.17</v>
      </c>
      <c r="AF2215" s="9">
        <f t="shared" si="491"/>
        <v>988641164.47</v>
      </c>
      <c r="AG2215" s="9">
        <f t="shared" si="492"/>
        <v>8096673.30999993</v>
      </c>
      <c r="AH2215" s="9">
        <f t="shared" si="493"/>
        <v>8358927.72999993</v>
      </c>
      <c r="AI2215" s="9">
        <f t="shared" si="494"/>
        <v>9884789.93999993</v>
      </c>
      <c r="AJ2215" s="12" t="e">
        <f>#REF!-A2215</f>
        <v>#REF!</v>
      </c>
      <c r="AK2215" s="16"/>
      <c r="AL2215" s="9">
        <f t="shared" si="484"/>
        <v>212175063.09</v>
      </c>
      <c r="AM2215" s="16"/>
      <c r="AN2215" s="16"/>
      <c r="AO2215" s="16"/>
      <c r="AP2215" s="16"/>
      <c r="AQ2215" s="12" t="e">
        <f>#REF!+#REF!+#REF!</f>
        <v>#REF!</v>
      </c>
      <c r="AR2215" s="12">
        <f t="shared" si="481"/>
        <v>-862469.56</v>
      </c>
      <c r="AS2215" s="12" t="e">
        <f>#REF!-AU2215+#REF!+#REF!</f>
        <v>#REF!</v>
      </c>
      <c r="AT2215" s="12" t="e">
        <f>AS2215-VLOOKUP(A2215,[1]选股结果!$A$2:$BJ$3005,48,FALSE)*0.08</f>
        <v>#REF!</v>
      </c>
      <c r="AU2215" s="12">
        <f t="shared" si="485"/>
        <v>-1525862.21</v>
      </c>
      <c r="AV2215" s="12" t="e">
        <f>#REF!+S2215+H2215</f>
        <v>#REF!</v>
      </c>
      <c r="AW2215" s="12" t="e">
        <f t="shared" si="486"/>
        <v>#REF!</v>
      </c>
      <c r="AX2215" s="12" t="e">
        <f t="shared" si="487"/>
        <v>#REF!</v>
      </c>
      <c r="AY2215" s="12" t="e">
        <f t="shared" si="488"/>
        <v>#REF!</v>
      </c>
      <c r="AZ2215" s="12">
        <f t="shared" si="482"/>
        <v>-996930901.29</v>
      </c>
      <c r="BA2215" s="12">
        <f t="shared" si="483"/>
        <v>8096673.30999993</v>
      </c>
      <c r="BB2215" s="12" t="e">
        <f t="shared" si="489"/>
        <v>#REF!</v>
      </c>
    </row>
    <row r="2216" spans="1:54">
      <c r="A2216" s="5" t="s">
        <v>4481</v>
      </c>
      <c r="B2216" s="5" t="s">
        <v>4482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490"/>
        <v>987572954.43</v>
      </c>
      <c r="AF2216" s="9">
        <f t="shared" si="491"/>
        <v>1232845713.46</v>
      </c>
      <c r="AG2216" s="9">
        <f t="shared" si="492"/>
        <v>-227754701.52</v>
      </c>
      <c r="AH2216" s="9">
        <f t="shared" si="493"/>
        <v>-234843340.87</v>
      </c>
      <c r="AI2216" s="9">
        <f t="shared" si="494"/>
        <v>-236531032.16</v>
      </c>
      <c r="AJ2216" s="12" t="e">
        <f>#REF!-A2216</f>
        <v>#REF!</v>
      </c>
      <c r="AK2216" s="16"/>
      <c r="AL2216" s="9">
        <f t="shared" si="484"/>
        <v>222175905.51</v>
      </c>
      <c r="AM2216" s="16"/>
      <c r="AN2216" s="16"/>
      <c r="AO2216" s="16"/>
      <c r="AP2216" s="16"/>
      <c r="AQ2216" s="12" t="e">
        <f>#REF!+#REF!+#REF!</f>
        <v>#REF!</v>
      </c>
      <c r="AR2216" s="12">
        <f t="shared" si="481"/>
        <v>-4421343.53</v>
      </c>
      <c r="AS2216" s="12" t="e">
        <f>#REF!-AU2216+#REF!+#REF!</f>
        <v>#REF!</v>
      </c>
      <c r="AT2216" s="12" t="e">
        <f>AS2216-VLOOKUP(A2216,[1]选股结果!$A$2:$BJ$3005,48,FALSE)*0.08</f>
        <v>#REF!</v>
      </c>
      <c r="AU2216" s="12">
        <f t="shared" si="485"/>
        <v>1687691.28999999</v>
      </c>
      <c r="AV2216" s="12" t="e">
        <f>#REF!+S2216+H2216</f>
        <v>#REF!</v>
      </c>
      <c r="AW2216" s="12" t="e">
        <f t="shared" si="486"/>
        <v>#REF!</v>
      </c>
      <c r="AX2216" s="12" t="e">
        <f t="shared" si="487"/>
        <v>#REF!</v>
      </c>
      <c r="AY2216" s="12" t="e">
        <f t="shared" si="488"/>
        <v>#REF!</v>
      </c>
      <c r="AZ2216" s="12">
        <f t="shared" si="482"/>
        <v>-1138827447.97</v>
      </c>
      <c r="BA2216" s="12">
        <f t="shared" si="483"/>
        <v>-227754701.52</v>
      </c>
      <c r="BB2216" s="12" t="e">
        <f t="shared" si="489"/>
        <v>#REF!</v>
      </c>
    </row>
    <row r="2217" spans="1:54">
      <c r="A2217" s="5" t="s">
        <v>4483</v>
      </c>
      <c r="B2217" s="5" t="s">
        <v>4484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490"/>
        <v>986885462.15</v>
      </c>
      <c r="AF2217" s="9">
        <f t="shared" si="491"/>
        <v>863524820.55</v>
      </c>
      <c r="AG2217" s="9">
        <f t="shared" si="492"/>
        <v>113365128.61</v>
      </c>
      <c r="AH2217" s="9">
        <f t="shared" si="493"/>
        <v>112073260.61</v>
      </c>
      <c r="AI2217" s="9">
        <f t="shared" si="494"/>
        <v>86273463.04</v>
      </c>
      <c r="AJ2217" s="12" t="e">
        <f>#REF!-A2217</f>
        <v>#REF!</v>
      </c>
      <c r="AK2217" s="16"/>
      <c r="AL2217" s="9">
        <f t="shared" si="484"/>
        <v>494590603.16</v>
      </c>
      <c r="AM2217" s="16"/>
      <c r="AN2217" s="16"/>
      <c r="AO2217" s="16"/>
      <c r="AP2217" s="16"/>
      <c r="AQ2217" s="12" t="e">
        <f>#REF!+#REF!+#REF!</f>
        <v>#REF!</v>
      </c>
      <c r="AR2217" s="12">
        <f t="shared" si="481"/>
        <v>-198328.95</v>
      </c>
      <c r="AS2217" s="12" t="e">
        <f>#REF!-AU2217+#REF!+#REF!</f>
        <v>#REF!</v>
      </c>
      <c r="AT2217" s="12" t="e">
        <f>AS2217-VLOOKUP(A2217,[1]选股结果!$A$2:$BJ$3005,48,FALSE)*0.08</f>
        <v>#REF!</v>
      </c>
      <c r="AU2217" s="12">
        <f t="shared" si="485"/>
        <v>25799797.57</v>
      </c>
      <c r="AV2217" s="12" t="e">
        <f>#REF!+S2217+H2217</f>
        <v>#REF!</v>
      </c>
      <c r="AW2217" s="12" t="e">
        <f t="shared" si="486"/>
        <v>#REF!</v>
      </c>
      <c r="AX2217" s="12" t="e">
        <f t="shared" si="487"/>
        <v>#REF!</v>
      </c>
      <c r="AY2217" s="12" t="e">
        <f t="shared" si="488"/>
        <v>#REF!</v>
      </c>
      <c r="AZ2217" s="12">
        <f t="shared" si="482"/>
        <v>-983457543.47</v>
      </c>
      <c r="BA2217" s="12">
        <f t="shared" si="483"/>
        <v>113365128.61</v>
      </c>
      <c r="BB2217" s="12" t="e">
        <f t="shared" si="489"/>
        <v>#REF!</v>
      </c>
    </row>
    <row r="2218" spans="1:54">
      <c r="A2218" s="5" t="s">
        <v>4485</v>
      </c>
      <c r="B2218" s="5" t="s">
        <v>4486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490"/>
        <v>983954284.42</v>
      </c>
      <c r="AF2218" s="9">
        <f t="shared" si="491"/>
        <v>814754881.33</v>
      </c>
      <c r="AG2218" s="9">
        <f t="shared" si="492"/>
        <v>169959650.11</v>
      </c>
      <c r="AH2218" s="9">
        <f t="shared" si="493"/>
        <v>173323539.31</v>
      </c>
      <c r="AI2218" s="9">
        <f t="shared" si="494"/>
        <v>145838322.01</v>
      </c>
      <c r="AJ2218" s="12" t="e">
        <f>#REF!-A2218</f>
        <v>#REF!</v>
      </c>
      <c r="AK2218" s="16"/>
      <c r="AL2218" s="9">
        <f t="shared" si="484"/>
        <v>162602625.29</v>
      </c>
      <c r="AM2218" s="16"/>
      <c r="AN2218" s="16"/>
      <c r="AO2218" s="16"/>
      <c r="AP2218" s="16"/>
      <c r="AQ2218" s="12" t="e">
        <f>#REF!+#REF!+#REF!</f>
        <v>#REF!</v>
      </c>
      <c r="AR2218" s="12">
        <f t="shared" si="481"/>
        <v>-4219277.15</v>
      </c>
      <c r="AS2218" s="12" t="e">
        <f>#REF!-AU2218+#REF!+#REF!</f>
        <v>#REF!</v>
      </c>
      <c r="AT2218" s="12" t="e">
        <f>AS2218-VLOOKUP(A2218,[1]选股结果!$A$2:$BJ$3005,48,FALSE)*0.08</f>
        <v>#REF!</v>
      </c>
      <c r="AU2218" s="12">
        <f t="shared" si="485"/>
        <v>27485217.3</v>
      </c>
      <c r="AV2218" s="12" t="e">
        <f>#REF!+S2218+H2218</f>
        <v>#REF!</v>
      </c>
      <c r="AW2218" s="12" t="e">
        <f t="shared" si="486"/>
        <v>#REF!</v>
      </c>
      <c r="AX2218" s="12" t="e">
        <f t="shared" si="487"/>
        <v>#REF!</v>
      </c>
      <c r="AY2218" s="12" t="e">
        <f t="shared" si="488"/>
        <v>#REF!</v>
      </c>
      <c r="AZ2218" s="12">
        <f t="shared" si="482"/>
        <v>-996363635.16</v>
      </c>
      <c r="BA2218" s="12">
        <f t="shared" si="483"/>
        <v>169959650.11</v>
      </c>
      <c r="BB2218" s="12" t="e">
        <f t="shared" si="489"/>
        <v>#REF!</v>
      </c>
    </row>
    <row r="2219" spans="1:54">
      <c r="A2219" s="5" t="s">
        <v>4487</v>
      </c>
      <c r="B2219" s="5" t="s">
        <v>4488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490"/>
        <v>982915595.12</v>
      </c>
      <c r="AF2219" s="9">
        <f t="shared" si="491"/>
        <v>905816179.61</v>
      </c>
      <c r="AG2219" s="9">
        <f t="shared" si="492"/>
        <v>70220739.09</v>
      </c>
      <c r="AH2219" s="9">
        <f t="shared" si="493"/>
        <v>69676624.48</v>
      </c>
      <c r="AI2219" s="9">
        <f t="shared" si="494"/>
        <v>61174987.2</v>
      </c>
      <c r="AJ2219" s="12" t="e">
        <f>#REF!-A2219</f>
        <v>#REF!</v>
      </c>
      <c r="AK2219" s="16"/>
      <c r="AL2219" s="9">
        <f t="shared" si="484"/>
        <v>116103116.33</v>
      </c>
      <c r="AM2219" s="16"/>
      <c r="AN2219" s="16"/>
      <c r="AO2219" s="16"/>
      <c r="AP2219" s="16"/>
      <c r="AQ2219" s="12" t="e">
        <f>#REF!+#REF!+#REF!</f>
        <v>#REF!</v>
      </c>
      <c r="AR2219" s="12">
        <f t="shared" si="481"/>
        <v>-166126.06</v>
      </c>
      <c r="AS2219" s="12" t="e">
        <f>#REF!-AU2219+#REF!+#REF!</f>
        <v>#REF!</v>
      </c>
      <c r="AT2219" s="12" t="e">
        <f>AS2219-VLOOKUP(A2219,[1]选股结果!$A$2:$BJ$3005,48,FALSE)*0.08</f>
        <v>#REF!</v>
      </c>
      <c r="AU2219" s="12">
        <f t="shared" si="485"/>
        <v>8501637.28</v>
      </c>
      <c r="AV2219" s="12" t="e">
        <f>#REF!+S2219+H2219</f>
        <v>#REF!</v>
      </c>
      <c r="AW2219" s="12" t="e">
        <f t="shared" si="486"/>
        <v>#REF!</v>
      </c>
      <c r="AX2219" s="12" t="e">
        <f t="shared" si="487"/>
        <v>#REF!</v>
      </c>
      <c r="AY2219" s="12" t="e">
        <f t="shared" si="488"/>
        <v>#REF!</v>
      </c>
      <c r="AZ2219" s="12">
        <f t="shared" si="482"/>
        <v>-981700918.31</v>
      </c>
      <c r="BA2219" s="12">
        <f t="shared" si="483"/>
        <v>70220739.09</v>
      </c>
      <c r="BB2219" s="12" t="e">
        <f t="shared" si="489"/>
        <v>#REF!</v>
      </c>
    </row>
    <row r="2220" spans="1:54">
      <c r="A2220" s="5" t="s">
        <v>4489</v>
      </c>
      <c r="B2220" s="5" t="s">
        <v>4490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490"/>
        <v>981485761.75</v>
      </c>
      <c r="AF2220" s="9">
        <f t="shared" si="491"/>
        <v>919783243.03</v>
      </c>
      <c r="AG2220" s="9">
        <f t="shared" si="492"/>
        <v>60908071.8599999</v>
      </c>
      <c r="AH2220" s="9">
        <f t="shared" si="493"/>
        <v>60372007.4399999</v>
      </c>
      <c r="AI2220" s="9">
        <f t="shared" si="494"/>
        <v>55732835.9699999</v>
      </c>
      <c r="AJ2220" s="12" t="e">
        <f>#REF!-A2220</f>
        <v>#REF!</v>
      </c>
      <c r="AK2220" s="16"/>
      <c r="AL2220" s="9">
        <f t="shared" si="484"/>
        <v>65145372.63</v>
      </c>
      <c r="AM2220" s="16"/>
      <c r="AN2220" s="16"/>
      <c r="AO2220" s="16"/>
      <c r="AP2220" s="16"/>
      <c r="AQ2220" s="12" t="e">
        <f>#REF!+#REF!+#REF!</f>
        <v>#REF!</v>
      </c>
      <c r="AR2220" s="12">
        <f t="shared" si="481"/>
        <v>-25770.37</v>
      </c>
      <c r="AS2220" s="12" t="e">
        <f>#REF!-AU2220+#REF!+#REF!</f>
        <v>#REF!</v>
      </c>
      <c r="AT2220" s="12" t="e">
        <f>AS2220-VLOOKUP(A2220,[1]选股结果!$A$2:$BJ$3005,48,FALSE)*0.08</f>
        <v>#REF!</v>
      </c>
      <c r="AU2220" s="12">
        <f t="shared" si="485"/>
        <v>4639171.47</v>
      </c>
      <c r="AV2220" s="12" t="e">
        <f>#REF!+S2220+H2220</f>
        <v>#REF!</v>
      </c>
      <c r="AW2220" s="12" t="e">
        <f t="shared" si="486"/>
        <v>#REF!</v>
      </c>
      <c r="AX2220" s="12" t="e">
        <f t="shared" si="487"/>
        <v>#REF!</v>
      </c>
      <c r="AY2220" s="12" t="e">
        <f t="shared" si="488"/>
        <v>#REF!</v>
      </c>
      <c r="AZ2220" s="12">
        <f t="shared" si="482"/>
        <v>-988789877.9</v>
      </c>
      <c r="BA2220" s="12">
        <f t="shared" si="483"/>
        <v>60908071.8599999</v>
      </c>
      <c r="BB2220" s="12" t="e">
        <f t="shared" si="489"/>
        <v>#REF!</v>
      </c>
    </row>
    <row r="2221" spans="1:54">
      <c r="A2221" s="5" t="s">
        <v>4491</v>
      </c>
      <c r="B2221" s="5" t="s">
        <v>4492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490"/>
        <v>980975799.31</v>
      </c>
      <c r="AF2221" s="9">
        <f t="shared" si="491"/>
        <v>926239385.47</v>
      </c>
      <c r="AG2221" s="9">
        <f t="shared" si="492"/>
        <v>55358175.4899998</v>
      </c>
      <c r="AH2221" s="9">
        <f t="shared" si="493"/>
        <v>55206523.2299998</v>
      </c>
      <c r="AI2221" s="9">
        <f t="shared" si="494"/>
        <v>49249197.1099998</v>
      </c>
      <c r="AJ2221" s="12" t="e">
        <f>#REF!-A2221</f>
        <v>#REF!</v>
      </c>
      <c r="AK2221" s="16"/>
      <c r="AL2221" s="9">
        <f t="shared" si="484"/>
        <v>156630168.84</v>
      </c>
      <c r="AM2221" s="16"/>
      <c r="AN2221" s="16"/>
      <c r="AO2221" s="16"/>
      <c r="AP2221" s="16"/>
      <c r="AQ2221" s="12" t="e">
        <f>#REF!+#REF!+#REF!</f>
        <v>#REF!</v>
      </c>
      <c r="AR2221" s="12">
        <f t="shared" si="481"/>
        <v>-147134.48</v>
      </c>
      <c r="AS2221" s="12" t="e">
        <f>#REF!-AU2221+#REF!+#REF!</f>
        <v>#REF!</v>
      </c>
      <c r="AT2221" s="12" t="e">
        <f>AS2221-VLOOKUP(A2221,[1]选股结果!$A$2:$BJ$3005,48,FALSE)*0.08</f>
        <v>#REF!</v>
      </c>
      <c r="AU2221" s="12">
        <f t="shared" si="485"/>
        <v>5957326.12</v>
      </c>
      <c r="AV2221" s="12" t="e">
        <f>#REF!+S2221+H2221</f>
        <v>#REF!</v>
      </c>
      <c r="AW2221" s="12" t="e">
        <f t="shared" si="486"/>
        <v>#REF!</v>
      </c>
      <c r="AX2221" s="12" t="e">
        <f t="shared" si="487"/>
        <v>#REF!</v>
      </c>
      <c r="AY2221" s="12" t="e">
        <f t="shared" si="488"/>
        <v>#REF!</v>
      </c>
      <c r="AZ2221" s="12">
        <f t="shared" si="482"/>
        <v>-979226038.92</v>
      </c>
      <c r="BA2221" s="12">
        <f t="shared" si="483"/>
        <v>55358175.4899998</v>
      </c>
      <c r="BB2221" s="12" t="e">
        <f t="shared" si="489"/>
        <v>#REF!</v>
      </c>
    </row>
    <row r="2222" spans="1:54">
      <c r="A2222" s="5" t="s">
        <v>4493</v>
      </c>
      <c r="B2222" s="5" t="s">
        <v>4494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490"/>
        <v>979089575.5</v>
      </c>
      <c r="AF2222" s="9">
        <f t="shared" si="491"/>
        <v>651676132.67</v>
      </c>
      <c r="AG2222" s="9">
        <f t="shared" si="492"/>
        <v>310969913.8</v>
      </c>
      <c r="AH2222" s="9">
        <f t="shared" si="493"/>
        <v>313259280.12</v>
      </c>
      <c r="AI2222" s="9">
        <f t="shared" si="494"/>
        <v>262728458.3</v>
      </c>
      <c r="AJ2222" s="12" t="e">
        <f>#REF!-A2222</f>
        <v>#REF!</v>
      </c>
      <c r="AK2222" s="16"/>
      <c r="AL2222" s="9">
        <f t="shared" si="484"/>
        <v>116892460.88</v>
      </c>
      <c r="AM2222" s="16"/>
      <c r="AN2222" s="16"/>
      <c r="AO2222" s="16"/>
      <c r="AP2222" s="16"/>
      <c r="AQ2222" s="12" t="e">
        <f>#REF!+#REF!+#REF!</f>
        <v>#REF!</v>
      </c>
      <c r="AR2222" s="12">
        <f t="shared" si="481"/>
        <v>-3619127.46</v>
      </c>
      <c r="AS2222" s="12" t="e">
        <f>#REF!-AU2222+#REF!+#REF!</f>
        <v>#REF!</v>
      </c>
      <c r="AT2222" s="12" t="e">
        <f>AS2222-VLOOKUP(A2222,[1]选股结果!$A$2:$BJ$3005,48,FALSE)*0.08</f>
        <v>#REF!</v>
      </c>
      <c r="AU2222" s="12">
        <f t="shared" si="485"/>
        <v>50530821.82</v>
      </c>
      <c r="AV2222" s="12" t="e">
        <f>#REF!+S2222+H2222</f>
        <v>#REF!</v>
      </c>
      <c r="AW2222" s="12" t="e">
        <f t="shared" si="486"/>
        <v>#REF!</v>
      </c>
      <c r="AX2222" s="12" t="e">
        <f t="shared" si="487"/>
        <v>#REF!</v>
      </c>
      <c r="AY2222" s="12" t="e">
        <f t="shared" si="488"/>
        <v>#REF!</v>
      </c>
      <c r="AZ2222" s="12">
        <f t="shared" si="482"/>
        <v>-1043716974.64</v>
      </c>
      <c r="BA2222" s="12">
        <f t="shared" si="483"/>
        <v>310969913.8</v>
      </c>
      <c r="BB2222" s="12" t="e">
        <f t="shared" si="489"/>
        <v>#REF!</v>
      </c>
    </row>
    <row r="2223" spans="1:54">
      <c r="A2223" s="5" t="s">
        <v>4495</v>
      </c>
      <c r="B2223" s="5" t="s">
        <v>4496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490"/>
        <v>973362311.93</v>
      </c>
      <c r="AF2223" s="9">
        <f t="shared" si="491"/>
        <v>840477156.27</v>
      </c>
      <c r="AG2223" s="9">
        <f t="shared" si="492"/>
        <v>285720347.12</v>
      </c>
      <c r="AH2223" s="9">
        <f t="shared" si="493"/>
        <v>297937617.95</v>
      </c>
      <c r="AI2223" s="9">
        <f t="shared" si="494"/>
        <v>222664848.34</v>
      </c>
      <c r="AJ2223" s="12" t="e">
        <f>#REF!-A2223</f>
        <v>#REF!</v>
      </c>
      <c r="AK2223" s="16"/>
      <c r="AL2223" s="9">
        <f t="shared" si="484"/>
        <v>122259206.55</v>
      </c>
      <c r="AM2223" s="16"/>
      <c r="AN2223" s="16"/>
      <c r="AO2223" s="16"/>
      <c r="AP2223" s="16"/>
      <c r="AQ2223" s="12" t="e">
        <f>#REF!+#REF!+#REF!</f>
        <v>#REF!</v>
      </c>
      <c r="AR2223" s="12">
        <f t="shared" si="481"/>
        <v>-12784147.02</v>
      </c>
      <c r="AS2223" s="12" t="e">
        <f>#REF!-AU2223+#REF!+#REF!</f>
        <v>#REF!</v>
      </c>
      <c r="AT2223" s="12" t="e">
        <f>AS2223-VLOOKUP(A2223,[1]选股结果!$A$2:$BJ$3005,48,FALSE)*0.08</f>
        <v>#REF!</v>
      </c>
      <c r="AU2223" s="12">
        <f t="shared" si="485"/>
        <v>75272769.61</v>
      </c>
      <c r="AV2223" s="12" t="e">
        <f>#REF!+S2223+H2223</f>
        <v>#REF!</v>
      </c>
      <c r="AW2223" s="12" t="e">
        <f t="shared" si="486"/>
        <v>#REF!</v>
      </c>
      <c r="AX2223" s="12" t="e">
        <f t="shared" si="487"/>
        <v>#REF!</v>
      </c>
      <c r="AY2223" s="12" t="e">
        <f t="shared" si="488"/>
        <v>#REF!</v>
      </c>
      <c r="AZ2223" s="12">
        <f t="shared" si="482"/>
        <v>-1024148904.39</v>
      </c>
      <c r="BA2223" s="12">
        <f t="shared" si="483"/>
        <v>285720347.12</v>
      </c>
      <c r="BB2223" s="12" t="e">
        <f t="shared" si="489"/>
        <v>#REF!</v>
      </c>
    </row>
    <row r="2224" spans="1:54">
      <c r="A2224" s="5" t="s">
        <v>4497</v>
      </c>
      <c r="B2224" s="5" t="s">
        <v>4498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490"/>
        <v>971081378.83</v>
      </c>
      <c r="AF2224" s="9">
        <f t="shared" si="491"/>
        <v>1018526911.9</v>
      </c>
      <c r="AG2224" s="9">
        <f t="shared" si="492"/>
        <v>-627351949.01</v>
      </c>
      <c r="AH2224" s="9">
        <f t="shared" si="493"/>
        <v>-627898151.64</v>
      </c>
      <c r="AI2224" s="9">
        <f t="shared" si="494"/>
        <v>-609910794.48</v>
      </c>
      <c r="AJ2224" s="12" t="e">
        <f>#REF!-A2224</f>
        <v>#REF!</v>
      </c>
      <c r="AK2224" s="16"/>
      <c r="AL2224" s="9">
        <f t="shared" si="484"/>
        <v>634098630.56</v>
      </c>
      <c r="AM2224" s="16"/>
      <c r="AN2224" s="16"/>
      <c r="AO2224" s="16"/>
      <c r="AP2224" s="16"/>
      <c r="AQ2224" s="12" t="e">
        <f>#REF!+#REF!+#REF!</f>
        <v>#REF!</v>
      </c>
      <c r="AR2224" s="12">
        <f t="shared" si="481"/>
        <v>-46897.32</v>
      </c>
      <c r="AS2224" s="12" t="e">
        <f>#REF!-AU2224+#REF!+#REF!</f>
        <v>#REF!</v>
      </c>
      <c r="AT2224" s="12" t="e">
        <f>AS2224-VLOOKUP(A2224,[1]选股结果!$A$2:$BJ$3005,48,FALSE)*0.08</f>
        <v>#REF!</v>
      </c>
      <c r="AU2224" s="12">
        <f t="shared" si="485"/>
        <v>-17987357.16</v>
      </c>
      <c r="AV2224" s="12" t="e">
        <f>#REF!+S2224+H2224</f>
        <v>#REF!</v>
      </c>
      <c r="AW2224" s="12" t="e">
        <f t="shared" si="486"/>
        <v>#REF!</v>
      </c>
      <c r="AX2224" s="12" t="e">
        <f t="shared" si="487"/>
        <v>#REF!</v>
      </c>
      <c r="AY2224" s="12" t="e">
        <f t="shared" si="488"/>
        <v>#REF!</v>
      </c>
      <c r="AZ2224" s="12">
        <f t="shared" si="482"/>
        <v>-950048797.99</v>
      </c>
      <c r="BA2224" s="12">
        <f t="shared" si="483"/>
        <v>-627351949.01</v>
      </c>
      <c r="BB2224" s="12" t="e">
        <f t="shared" si="489"/>
        <v>#REF!</v>
      </c>
    </row>
    <row r="2225" spans="1:54">
      <c r="A2225" s="5" t="s">
        <v>4499</v>
      </c>
      <c r="B2225" s="5" t="s">
        <v>4500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490"/>
        <v>970156296.88</v>
      </c>
      <c r="AF2225" s="9">
        <f t="shared" si="491"/>
        <v>748193107.12</v>
      </c>
      <c r="AG2225" s="9">
        <f t="shared" si="492"/>
        <v>224038705.82</v>
      </c>
      <c r="AH2225" s="9">
        <f t="shared" si="493"/>
        <v>224178188.26</v>
      </c>
      <c r="AI2225" s="9">
        <f t="shared" si="494"/>
        <v>195666958.63</v>
      </c>
      <c r="AJ2225" s="12" t="e">
        <f>#REF!-A2225</f>
        <v>#REF!</v>
      </c>
      <c r="AK2225" s="16"/>
      <c r="AL2225" s="9">
        <f t="shared" si="484"/>
        <v>112518160.45</v>
      </c>
      <c r="AM2225" s="16"/>
      <c r="AN2225" s="16"/>
      <c r="AO2225" s="16"/>
      <c r="AP2225" s="16"/>
      <c r="AQ2225" s="12" t="e">
        <f>#REF!+#REF!+#REF!</f>
        <v>#REF!</v>
      </c>
      <c r="AR2225" s="12">
        <f t="shared" si="481"/>
        <v>-224937.16</v>
      </c>
      <c r="AS2225" s="12" t="e">
        <f>#REF!-AU2225+#REF!+#REF!</f>
        <v>#REF!</v>
      </c>
      <c r="AT2225" s="12" t="e">
        <f>AS2225-VLOOKUP(A2225,[1]选股结果!$A$2:$BJ$3005,48,FALSE)*0.08</f>
        <v>#REF!</v>
      </c>
      <c r="AU2225" s="12">
        <f t="shared" si="485"/>
        <v>28511229.63</v>
      </c>
      <c r="AV2225" s="12" t="e">
        <f>#REF!+S2225+H2225</f>
        <v>#REF!</v>
      </c>
      <c r="AW2225" s="12" t="e">
        <f t="shared" si="486"/>
        <v>#REF!</v>
      </c>
      <c r="AX2225" s="12" t="e">
        <f t="shared" si="487"/>
        <v>#REF!</v>
      </c>
      <c r="AY2225" s="12" t="e">
        <f t="shared" si="488"/>
        <v>#REF!</v>
      </c>
      <c r="AZ2225" s="12">
        <f t="shared" si="482"/>
        <v>-991319115</v>
      </c>
      <c r="BA2225" s="12">
        <f t="shared" si="483"/>
        <v>224038705.82</v>
      </c>
      <c r="BB2225" s="12" t="e">
        <f t="shared" si="489"/>
        <v>#REF!</v>
      </c>
    </row>
    <row r="2226" spans="1:54">
      <c r="A2226" s="5" t="s">
        <v>4501</v>
      </c>
      <c r="B2226" s="5" t="s">
        <v>4502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490"/>
        <v>969008945.04</v>
      </c>
      <c r="AF2226" s="9">
        <f t="shared" si="491"/>
        <v>846813884.02</v>
      </c>
      <c r="AG2226" s="9">
        <f t="shared" si="492"/>
        <v>142620308.72</v>
      </c>
      <c r="AH2226" s="9">
        <f t="shared" si="493"/>
        <v>142739087.17</v>
      </c>
      <c r="AI2226" s="9">
        <f t="shared" si="494"/>
        <v>117684073.37</v>
      </c>
      <c r="AJ2226" s="12" t="e">
        <f>#REF!-A2226</f>
        <v>#REF!</v>
      </c>
      <c r="AK2226" s="16"/>
      <c r="AL2226" s="9">
        <f t="shared" si="484"/>
        <v>279946661.89</v>
      </c>
      <c r="AM2226" s="16"/>
      <c r="AN2226" s="16"/>
      <c r="AO2226" s="16"/>
      <c r="AP2226" s="16"/>
      <c r="AQ2226" s="12" t="e">
        <f>#REF!+#REF!+#REF!</f>
        <v>#REF!</v>
      </c>
      <c r="AR2226" s="12">
        <f t="shared" si="481"/>
        <v>-307037.59</v>
      </c>
      <c r="AS2226" s="12" t="e">
        <f>#REF!-AU2226+#REF!+#REF!</f>
        <v>#REF!</v>
      </c>
      <c r="AT2226" s="12" t="e">
        <f>AS2226-VLOOKUP(A2226,[1]选股结果!$A$2:$BJ$3005,48,FALSE)*0.08</f>
        <v>#REF!</v>
      </c>
      <c r="AU2226" s="12">
        <f t="shared" si="485"/>
        <v>25055013.8</v>
      </c>
      <c r="AV2226" s="12" t="e">
        <f>#REF!+S2226+H2226</f>
        <v>#REF!</v>
      </c>
      <c r="AW2226" s="12" t="e">
        <f t="shared" si="486"/>
        <v>#REF!</v>
      </c>
      <c r="AX2226" s="12" t="e">
        <f t="shared" si="487"/>
        <v>#REF!</v>
      </c>
      <c r="AY2226" s="12" t="e">
        <f t="shared" si="488"/>
        <v>#REF!</v>
      </c>
      <c r="AZ2226" s="12">
        <f t="shared" si="482"/>
        <v>-978610776.06</v>
      </c>
      <c r="BA2226" s="12">
        <f t="shared" si="483"/>
        <v>142620308.72</v>
      </c>
      <c r="BB2226" s="12" t="e">
        <f t="shared" si="489"/>
        <v>#REF!</v>
      </c>
    </row>
    <row r="2227" spans="1:54">
      <c r="A2227" s="5" t="s">
        <v>4503</v>
      </c>
      <c r="B2227" s="5" t="s">
        <v>4504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490"/>
        <v>968982730.7</v>
      </c>
      <c r="AF2227" s="9">
        <f t="shared" si="491"/>
        <v>986159914.17</v>
      </c>
      <c r="AG2227" s="9">
        <f t="shared" si="492"/>
        <v>332311376.52</v>
      </c>
      <c r="AH2227" s="9">
        <f t="shared" si="493"/>
        <v>332261342.42</v>
      </c>
      <c r="AI2227" s="9">
        <f t="shared" si="494"/>
        <v>289790080.98</v>
      </c>
      <c r="AJ2227" s="12" t="e">
        <f>#REF!-A2227</f>
        <v>#REF!</v>
      </c>
      <c r="AK2227" s="16"/>
      <c r="AL2227" s="9">
        <f t="shared" si="484"/>
        <v>213202828.91</v>
      </c>
      <c r="AM2227" s="16"/>
      <c r="AN2227" s="16"/>
      <c r="AO2227" s="16"/>
      <c r="AP2227" s="16"/>
      <c r="AQ2227" s="12" t="e">
        <f>#REF!+#REF!+#REF!</f>
        <v>#REF!</v>
      </c>
      <c r="AR2227" s="12">
        <f t="shared" si="481"/>
        <v>-621565.58</v>
      </c>
      <c r="AS2227" s="12" t="e">
        <f>#REF!-AU2227+#REF!+#REF!</f>
        <v>#REF!</v>
      </c>
      <c r="AT2227" s="12" t="e">
        <f>AS2227-VLOOKUP(A2227,[1]选股结果!$A$2:$BJ$3005,48,FALSE)*0.08</f>
        <v>#REF!</v>
      </c>
      <c r="AU2227" s="12">
        <f t="shared" si="485"/>
        <v>42471261.44</v>
      </c>
      <c r="AV2227" s="12" t="e">
        <f>#REF!+S2227+H2227</f>
        <v>#REF!</v>
      </c>
      <c r="AW2227" s="12" t="e">
        <f t="shared" si="486"/>
        <v>#REF!</v>
      </c>
      <c r="AX2227" s="12" t="e">
        <f t="shared" si="487"/>
        <v>#REF!</v>
      </c>
      <c r="AY2227" s="12" t="e">
        <f t="shared" si="488"/>
        <v>#REF!</v>
      </c>
      <c r="AZ2227" s="12">
        <f t="shared" si="482"/>
        <v>-1007758462.02</v>
      </c>
      <c r="BA2227" s="12">
        <f t="shared" si="483"/>
        <v>332311376.52</v>
      </c>
      <c r="BB2227" s="12" t="e">
        <f t="shared" si="489"/>
        <v>#REF!</v>
      </c>
    </row>
    <row r="2228" spans="1:54">
      <c r="A2228" s="5" t="s">
        <v>4505</v>
      </c>
      <c r="B2228" s="5" t="s">
        <v>4506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490"/>
        <v>968137319.25</v>
      </c>
      <c r="AF2228" s="9">
        <f t="shared" si="491"/>
        <v>898244889.4</v>
      </c>
      <c r="AG2228" s="9">
        <f t="shared" si="492"/>
        <v>78648780.19</v>
      </c>
      <c r="AH2228" s="9">
        <f t="shared" si="493"/>
        <v>78092551.09</v>
      </c>
      <c r="AI2228" s="9">
        <f t="shared" si="494"/>
        <v>63623145.08</v>
      </c>
      <c r="AJ2228" s="12" t="e">
        <f>#REF!-A2228</f>
        <v>#REF!</v>
      </c>
      <c r="AK2228" s="16"/>
      <c r="AL2228" s="9">
        <f t="shared" si="484"/>
        <v>53679780.64</v>
      </c>
      <c r="AM2228" s="16"/>
      <c r="AN2228" s="16"/>
      <c r="AO2228" s="16"/>
      <c r="AP2228" s="16"/>
      <c r="AQ2228" s="12" t="e">
        <f>#REF!+#REF!+#REF!</f>
        <v>#REF!</v>
      </c>
      <c r="AR2228" s="12">
        <f t="shared" si="481"/>
        <v>-133263.37</v>
      </c>
      <c r="AS2228" s="12" t="e">
        <f>#REF!-AU2228+#REF!+#REF!</f>
        <v>#REF!</v>
      </c>
      <c r="AT2228" s="12" t="e">
        <f>AS2228-VLOOKUP(A2228,[1]选股结果!$A$2:$BJ$3005,48,FALSE)*0.08</f>
        <v>#REF!</v>
      </c>
      <c r="AU2228" s="12">
        <f t="shared" si="485"/>
        <v>14469406.01</v>
      </c>
      <c r="AV2228" s="12" t="e">
        <f>#REF!+S2228+H2228</f>
        <v>#REF!</v>
      </c>
      <c r="AW2228" s="12" t="e">
        <f t="shared" si="486"/>
        <v>#REF!</v>
      </c>
      <c r="AX2228" s="12" t="e">
        <f t="shared" si="487"/>
        <v>#REF!</v>
      </c>
      <c r="AY2228" s="12" t="e">
        <f t="shared" si="488"/>
        <v>#REF!</v>
      </c>
      <c r="AZ2228" s="12">
        <f t="shared" si="482"/>
        <v>-991999060.21</v>
      </c>
      <c r="BA2228" s="12">
        <f t="shared" si="483"/>
        <v>78648780.19</v>
      </c>
      <c r="BB2228" s="12" t="e">
        <f t="shared" si="489"/>
        <v>#REF!</v>
      </c>
    </row>
    <row r="2229" spans="1:54">
      <c r="A2229" s="5" t="s">
        <v>4507</v>
      </c>
      <c r="B2229" s="5" t="s">
        <v>4508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490"/>
        <v>966663823.58</v>
      </c>
      <c r="AF2229" s="9">
        <f t="shared" si="491"/>
        <v>758251988.28</v>
      </c>
      <c r="AG2229" s="9">
        <f t="shared" si="492"/>
        <v>220039594.9</v>
      </c>
      <c r="AH2229" s="9">
        <f t="shared" si="493"/>
        <v>221471263.11</v>
      </c>
      <c r="AI2229" s="9">
        <f t="shared" si="494"/>
        <v>160684792.48</v>
      </c>
      <c r="AJ2229" s="12" t="e">
        <f>#REF!-A2229</f>
        <v>#REF!</v>
      </c>
      <c r="AK2229" s="16"/>
      <c r="AL2229" s="9">
        <f t="shared" si="484"/>
        <v>287283543.75</v>
      </c>
      <c r="AM2229" s="16"/>
      <c r="AN2229" s="16"/>
      <c r="AO2229" s="16"/>
      <c r="AP2229" s="16"/>
      <c r="AQ2229" s="12" t="e">
        <f>#REF!+#REF!+#REF!</f>
        <v>#REF!</v>
      </c>
      <c r="AR2229" s="12">
        <f t="shared" si="481"/>
        <v>-1587259.37</v>
      </c>
      <c r="AS2229" s="12" t="e">
        <f>#REF!-AU2229+#REF!+#REF!</f>
        <v>#REF!</v>
      </c>
      <c r="AT2229" s="12" t="e">
        <f>AS2229-VLOOKUP(A2229,[1]选股结果!$A$2:$BJ$3005,48,FALSE)*0.08</f>
        <v>#REF!</v>
      </c>
      <c r="AU2229" s="12">
        <f t="shared" si="485"/>
        <v>60786470.63</v>
      </c>
      <c r="AV2229" s="12" t="e">
        <f>#REF!+S2229+H2229</f>
        <v>#REF!</v>
      </c>
      <c r="AW2229" s="12" t="e">
        <f t="shared" si="486"/>
        <v>#REF!</v>
      </c>
      <c r="AX2229" s="12" t="e">
        <f t="shared" si="487"/>
        <v>#REF!</v>
      </c>
      <c r="AY2229" s="12" t="e">
        <f t="shared" si="488"/>
        <v>#REF!</v>
      </c>
      <c r="AZ2229" s="12">
        <f t="shared" si="482"/>
        <v>-812927355.83</v>
      </c>
      <c r="BA2229" s="12">
        <f t="shared" si="483"/>
        <v>220039594.9</v>
      </c>
      <c r="BB2229" s="12" t="e">
        <f t="shared" si="489"/>
        <v>#REF!</v>
      </c>
    </row>
    <row r="2230" spans="1:54">
      <c r="A2230" s="5" t="s">
        <v>4509</v>
      </c>
      <c r="B2230" s="5" t="s">
        <v>4510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490"/>
        <v>965296051.45</v>
      </c>
      <c r="AF2230" s="9">
        <f t="shared" si="491"/>
        <v>603252112.77</v>
      </c>
      <c r="AG2230" s="9">
        <f t="shared" si="492"/>
        <v>375436935.12</v>
      </c>
      <c r="AH2230" s="9">
        <f t="shared" si="493"/>
        <v>375283417.76</v>
      </c>
      <c r="AI2230" s="9">
        <f t="shared" si="494"/>
        <v>313195106.64</v>
      </c>
      <c r="AJ2230" s="12" t="e">
        <f>#REF!-A2230</f>
        <v>#REF!</v>
      </c>
      <c r="AK2230" s="16"/>
      <c r="AL2230" s="9">
        <f t="shared" si="484"/>
        <v>178016107.15</v>
      </c>
      <c r="AM2230" s="16"/>
      <c r="AN2230" s="16"/>
      <c r="AO2230" s="16"/>
      <c r="AP2230" s="16"/>
      <c r="AQ2230" s="12" t="e">
        <f>#REF!+#REF!+#REF!</f>
        <v>#REF!</v>
      </c>
      <c r="AR2230" s="12">
        <f t="shared" si="481"/>
        <v>-1203374.55</v>
      </c>
      <c r="AS2230" s="12" t="e">
        <f>#REF!-AU2230+#REF!+#REF!</f>
        <v>#REF!</v>
      </c>
      <c r="AT2230" s="12" t="e">
        <f>AS2230-VLOOKUP(A2230,[1]选股结果!$A$2:$BJ$3005,48,FALSE)*0.08</f>
        <v>#REF!</v>
      </c>
      <c r="AU2230" s="12">
        <f t="shared" si="485"/>
        <v>62088311.12</v>
      </c>
      <c r="AV2230" s="12" t="e">
        <f>#REF!+S2230+H2230</f>
        <v>#REF!</v>
      </c>
      <c r="AW2230" s="12" t="e">
        <f t="shared" si="486"/>
        <v>#REF!</v>
      </c>
      <c r="AX2230" s="12" t="e">
        <f t="shared" si="487"/>
        <v>#REF!</v>
      </c>
      <c r="AY2230" s="12" t="e">
        <f t="shared" si="488"/>
        <v>#REF!</v>
      </c>
      <c r="AZ2230" s="12">
        <f t="shared" si="482"/>
        <v>-1041841140.71</v>
      </c>
      <c r="BA2230" s="12">
        <f t="shared" si="483"/>
        <v>375436935.12</v>
      </c>
      <c r="BB2230" s="12" t="e">
        <f t="shared" si="489"/>
        <v>#REF!</v>
      </c>
    </row>
    <row r="2231" spans="1:54">
      <c r="A2231" s="5" t="s">
        <v>4511</v>
      </c>
      <c r="B2231" s="5" t="s">
        <v>4512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490"/>
        <v>962927363.51</v>
      </c>
      <c r="AF2231" s="9">
        <f t="shared" si="491"/>
        <v>907994581.98</v>
      </c>
      <c r="AG2231" s="9">
        <f t="shared" si="492"/>
        <v>52870617.0100001</v>
      </c>
      <c r="AH2231" s="9">
        <f t="shared" si="493"/>
        <v>51975494.6800001</v>
      </c>
      <c r="AI2231" s="9">
        <f t="shared" si="494"/>
        <v>40156526.2000001</v>
      </c>
      <c r="AJ2231" s="12" t="e">
        <f>#REF!-A2231</f>
        <v>#REF!</v>
      </c>
      <c r="AK2231" s="16"/>
      <c r="AL2231" s="9">
        <f t="shared" si="484"/>
        <v>194237460.11</v>
      </c>
      <c r="AM2231" s="16"/>
      <c r="AN2231" s="16"/>
      <c r="AO2231" s="16"/>
      <c r="AP2231" s="16"/>
      <c r="AQ2231" s="12" t="e">
        <f>#REF!+#REF!+#REF!</f>
        <v>#REF!</v>
      </c>
      <c r="AR2231" s="12">
        <f t="shared" si="481"/>
        <v>-1094482.74</v>
      </c>
      <c r="AS2231" s="12" t="e">
        <f>#REF!-AU2231+#REF!+#REF!</f>
        <v>#REF!</v>
      </c>
      <c r="AT2231" s="12" t="e">
        <f>AS2231-VLOOKUP(A2231,[1]选股结果!$A$2:$BJ$3005,48,FALSE)*0.08</f>
        <v>#REF!</v>
      </c>
      <c r="AU2231" s="12">
        <f t="shared" si="485"/>
        <v>11818968.48</v>
      </c>
      <c r="AV2231" s="12" t="e">
        <f>#REF!+S2231+H2231</f>
        <v>#REF!</v>
      </c>
      <c r="AW2231" s="12" t="e">
        <f t="shared" si="486"/>
        <v>#REF!</v>
      </c>
      <c r="AX2231" s="12" t="e">
        <f t="shared" si="487"/>
        <v>#REF!</v>
      </c>
      <c r="AY2231" s="12" t="e">
        <f t="shared" si="488"/>
        <v>#REF!</v>
      </c>
      <c r="AZ2231" s="12">
        <f t="shared" si="482"/>
        <v>-979625778.86</v>
      </c>
      <c r="BA2231" s="12">
        <f t="shared" si="483"/>
        <v>52870617.0100001</v>
      </c>
      <c r="BB2231" s="12" t="e">
        <f t="shared" si="489"/>
        <v>#REF!</v>
      </c>
    </row>
    <row r="2232" spans="1:54">
      <c r="A2232" s="5" t="s">
        <v>4513</v>
      </c>
      <c r="B2232" s="5" t="s">
        <v>4514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490"/>
        <v>961863083.61</v>
      </c>
      <c r="AF2232" s="9">
        <f t="shared" si="491"/>
        <v>840149682.44</v>
      </c>
      <c r="AG2232" s="9">
        <f t="shared" si="492"/>
        <v>116602922.55</v>
      </c>
      <c r="AH2232" s="9">
        <f t="shared" si="493"/>
        <v>116452368.3</v>
      </c>
      <c r="AI2232" s="9">
        <f t="shared" si="494"/>
        <v>103108626.58</v>
      </c>
      <c r="AJ2232" s="12" t="e">
        <f>#REF!-A2232</f>
        <v>#REF!</v>
      </c>
      <c r="AK2232" s="16"/>
      <c r="AL2232" s="9">
        <f t="shared" si="484"/>
        <v>163962189.35</v>
      </c>
      <c r="AM2232" s="16"/>
      <c r="AN2232" s="16"/>
      <c r="AO2232" s="16"/>
      <c r="AP2232" s="16"/>
      <c r="AQ2232" s="12" t="e">
        <f>#REF!+#REF!+#REF!</f>
        <v>#REF!</v>
      </c>
      <c r="AR2232" s="12">
        <f t="shared" si="481"/>
        <v>-59144.85</v>
      </c>
      <c r="AS2232" s="12" t="e">
        <f>#REF!-AU2232+#REF!+#REF!</f>
        <v>#REF!</v>
      </c>
      <c r="AT2232" s="12" t="e">
        <f>AS2232-VLOOKUP(A2232,[1]选股结果!$A$2:$BJ$3005,48,FALSE)*0.08</f>
        <v>#REF!</v>
      </c>
      <c r="AU2232" s="12">
        <f t="shared" si="485"/>
        <v>13343741.72</v>
      </c>
      <c r="AV2232" s="12" t="e">
        <f>#REF!+S2232+H2232</f>
        <v>#REF!</v>
      </c>
      <c r="AW2232" s="12" t="e">
        <f t="shared" si="486"/>
        <v>#REF!</v>
      </c>
      <c r="AX2232" s="12" t="e">
        <f t="shared" si="487"/>
        <v>#REF!</v>
      </c>
      <c r="AY2232" s="12" t="e">
        <f t="shared" si="488"/>
        <v>#REF!</v>
      </c>
      <c r="AZ2232" s="12">
        <f t="shared" si="482"/>
        <v>-966562114.33</v>
      </c>
      <c r="BA2232" s="12">
        <f t="shared" si="483"/>
        <v>116602922.55</v>
      </c>
      <c r="BB2232" s="12" t="e">
        <f t="shared" si="489"/>
        <v>#REF!</v>
      </c>
    </row>
    <row r="2233" spans="1:54">
      <c r="A2233" s="5" t="s">
        <v>4515</v>
      </c>
      <c r="B2233" s="5" t="s">
        <v>4516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490"/>
        <v>959400467.89</v>
      </c>
      <c r="AF2233" s="9">
        <f t="shared" si="491"/>
        <v>803528916.55</v>
      </c>
      <c r="AG2233" s="9">
        <f t="shared" si="492"/>
        <v>166910626.38</v>
      </c>
      <c r="AH2233" s="9">
        <f t="shared" si="493"/>
        <v>167153989.65</v>
      </c>
      <c r="AI2233" s="9">
        <f t="shared" si="494"/>
        <v>129897911.1</v>
      </c>
      <c r="AJ2233" s="12" t="e">
        <f>#REF!-A2233</f>
        <v>#REF!</v>
      </c>
      <c r="AK2233" s="16"/>
      <c r="AL2233" s="9">
        <f t="shared" si="484"/>
        <v>132150816.24</v>
      </c>
      <c r="AM2233" s="16"/>
      <c r="AN2233" s="16"/>
      <c r="AO2233" s="16"/>
      <c r="AP2233" s="16"/>
      <c r="AQ2233" s="12" t="e">
        <f>#REF!+#REF!+#REF!</f>
        <v>#REF!</v>
      </c>
      <c r="AR2233" s="12">
        <f t="shared" si="481"/>
        <v>-274857.79</v>
      </c>
      <c r="AS2233" s="12" t="e">
        <f>#REF!-AU2233+#REF!+#REF!</f>
        <v>#REF!</v>
      </c>
      <c r="AT2233" s="12" t="e">
        <f>AS2233-VLOOKUP(A2233,[1]选股结果!$A$2:$BJ$3005,48,FALSE)*0.08</f>
        <v>#REF!</v>
      </c>
      <c r="AU2233" s="12">
        <f t="shared" si="485"/>
        <v>37256078.55</v>
      </c>
      <c r="AV2233" s="12" t="e">
        <f>#REF!+S2233+H2233</f>
        <v>#REF!</v>
      </c>
      <c r="AW2233" s="12" t="e">
        <f t="shared" si="486"/>
        <v>#REF!</v>
      </c>
      <c r="AX2233" s="12" t="e">
        <f t="shared" si="487"/>
        <v>#REF!</v>
      </c>
      <c r="AY2233" s="12" t="e">
        <f t="shared" si="488"/>
        <v>#REF!</v>
      </c>
      <c r="AZ2233" s="12">
        <f t="shared" si="482"/>
        <v>-961254640</v>
      </c>
      <c r="BA2233" s="12">
        <f t="shared" si="483"/>
        <v>166910626.38</v>
      </c>
      <c r="BB2233" s="12" t="e">
        <f t="shared" si="489"/>
        <v>#REF!</v>
      </c>
    </row>
    <row r="2234" spans="1:54">
      <c r="A2234" s="5" t="s">
        <v>4517</v>
      </c>
      <c r="B2234" s="5" t="s">
        <v>4518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490"/>
        <v>958449422.51</v>
      </c>
      <c r="AF2234" s="9">
        <f t="shared" si="491"/>
        <v>977911456.22</v>
      </c>
      <c r="AG2234" s="9">
        <f t="shared" si="492"/>
        <v>-3770645.61000016</v>
      </c>
      <c r="AH2234" s="9">
        <f t="shared" si="493"/>
        <v>2188958.35999984</v>
      </c>
      <c r="AI2234" s="9">
        <f t="shared" si="494"/>
        <v>5949113.39999984</v>
      </c>
      <c r="AJ2234" s="12" t="e">
        <f>#REF!-A2234</f>
        <v>#REF!</v>
      </c>
      <c r="AK2234" s="16"/>
      <c r="AL2234" s="9">
        <f t="shared" si="484"/>
        <v>110113430.81</v>
      </c>
      <c r="AM2234" s="16"/>
      <c r="AN2234" s="16"/>
      <c r="AO2234" s="16"/>
      <c r="AP2234" s="16"/>
      <c r="AQ2234" s="12" t="e">
        <f>#REF!+#REF!+#REF!</f>
        <v>#REF!</v>
      </c>
      <c r="AR2234" s="12">
        <f t="shared" si="481"/>
        <v>-7960459.64</v>
      </c>
      <c r="AS2234" s="12" t="e">
        <f>#REF!-AU2234+#REF!+#REF!</f>
        <v>#REF!</v>
      </c>
      <c r="AT2234" s="12" t="e">
        <f>AS2234-VLOOKUP(A2234,[1]选股结果!$A$2:$BJ$3005,48,FALSE)*0.08</f>
        <v>#REF!</v>
      </c>
      <c r="AU2234" s="12">
        <f t="shared" si="485"/>
        <v>-3760155.04</v>
      </c>
      <c r="AV2234" s="12" t="e">
        <f>#REF!+S2234+H2234</f>
        <v>#REF!</v>
      </c>
      <c r="AW2234" s="12" t="e">
        <f t="shared" si="486"/>
        <v>#REF!</v>
      </c>
      <c r="AX2234" s="12" t="e">
        <f t="shared" si="487"/>
        <v>#REF!</v>
      </c>
      <c r="AY2234" s="12" t="e">
        <f t="shared" si="488"/>
        <v>#REF!</v>
      </c>
      <c r="AZ2234" s="12">
        <f t="shared" si="482"/>
        <v>-986208138.26</v>
      </c>
      <c r="BA2234" s="12">
        <f t="shared" si="483"/>
        <v>-3770645.61000016</v>
      </c>
      <c r="BB2234" s="12" t="e">
        <f t="shared" si="489"/>
        <v>#REF!</v>
      </c>
    </row>
    <row r="2235" spans="1:54">
      <c r="A2235" s="5" t="s">
        <v>4519</v>
      </c>
      <c r="B2235" s="5" t="s">
        <v>4520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490"/>
        <v>957352014.05</v>
      </c>
      <c r="AF2235" s="9">
        <f t="shared" si="491"/>
        <v>744702094.93</v>
      </c>
      <c r="AG2235" s="9">
        <f t="shared" si="492"/>
        <v>318014698.43</v>
      </c>
      <c r="AH2235" s="9">
        <f t="shared" si="493"/>
        <v>321195231.76</v>
      </c>
      <c r="AI2235" s="9">
        <f t="shared" si="494"/>
        <v>228146377.97</v>
      </c>
      <c r="AJ2235" s="12" t="e">
        <f>#REF!-A2235</f>
        <v>#REF!</v>
      </c>
      <c r="AK2235" s="16"/>
      <c r="AL2235" s="9">
        <f t="shared" si="484"/>
        <v>190101690.82</v>
      </c>
      <c r="AM2235" s="16"/>
      <c r="AN2235" s="16"/>
      <c r="AO2235" s="16"/>
      <c r="AP2235" s="16"/>
      <c r="AQ2235" s="12" t="e">
        <f>#REF!+#REF!+#REF!</f>
        <v>#REF!</v>
      </c>
      <c r="AR2235" s="12">
        <f t="shared" si="481"/>
        <v>-4856428.18</v>
      </c>
      <c r="AS2235" s="12" t="e">
        <f>#REF!-AU2235+#REF!+#REF!</f>
        <v>#REF!</v>
      </c>
      <c r="AT2235" s="12" t="e">
        <f>AS2235-VLOOKUP(A2235,[1]选股结果!$A$2:$BJ$3005,48,FALSE)*0.08</f>
        <v>#REF!</v>
      </c>
      <c r="AU2235" s="12">
        <f t="shared" si="485"/>
        <v>93048853.79</v>
      </c>
      <c r="AV2235" s="12" t="e">
        <f>#REF!+S2235+H2235</f>
        <v>#REF!</v>
      </c>
      <c r="AW2235" s="12" t="e">
        <f t="shared" si="486"/>
        <v>#REF!</v>
      </c>
      <c r="AX2235" s="12" t="e">
        <f t="shared" si="487"/>
        <v>#REF!</v>
      </c>
      <c r="AY2235" s="12" t="e">
        <f t="shared" si="488"/>
        <v>#REF!</v>
      </c>
      <c r="AZ2235" s="12">
        <f t="shared" si="482"/>
        <v>-982569784.36</v>
      </c>
      <c r="BA2235" s="12">
        <f t="shared" si="483"/>
        <v>318014698.43</v>
      </c>
      <c r="BB2235" s="12" t="e">
        <f t="shared" si="489"/>
        <v>#REF!</v>
      </c>
    </row>
    <row r="2236" spans="1:54">
      <c r="A2236" s="5" t="s">
        <v>4521</v>
      </c>
      <c r="B2236" s="5" t="s">
        <v>4522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490"/>
        <v>956468809.3</v>
      </c>
      <c r="AF2236" s="9">
        <f t="shared" si="491"/>
        <v>941930331.31</v>
      </c>
      <c r="AG2236" s="9">
        <f t="shared" si="492"/>
        <v>20212164.06</v>
      </c>
      <c r="AH2236" s="9">
        <f t="shared" si="493"/>
        <v>15763795.57</v>
      </c>
      <c r="AI2236" s="9">
        <f t="shared" si="494"/>
        <v>12485370.04</v>
      </c>
      <c r="AJ2236" s="12" t="e">
        <f>#REF!-A2236</f>
        <v>#REF!</v>
      </c>
      <c r="AK2236" s="16"/>
      <c r="AL2236" s="9">
        <f t="shared" si="484"/>
        <v>51321608.3</v>
      </c>
      <c r="AM2236" s="16"/>
      <c r="AN2236" s="16"/>
      <c r="AO2236" s="16"/>
      <c r="AP2236" s="16"/>
      <c r="AQ2236" s="12" t="e">
        <f>#REF!+#REF!+#REF!</f>
        <v>#REF!</v>
      </c>
      <c r="AR2236" s="12">
        <f t="shared" si="481"/>
        <v>-96146.4</v>
      </c>
      <c r="AS2236" s="12" t="e">
        <f>#REF!-AU2236+#REF!+#REF!</f>
        <v>#REF!</v>
      </c>
      <c r="AT2236" s="12" t="e">
        <f>AS2236-VLOOKUP(A2236,[1]选股结果!$A$2:$BJ$3005,48,FALSE)*0.08</f>
        <v>#REF!</v>
      </c>
      <c r="AU2236" s="12">
        <f t="shared" si="485"/>
        <v>3278425.53</v>
      </c>
      <c r="AV2236" s="12" t="e">
        <f>#REF!+S2236+H2236</f>
        <v>#REF!</v>
      </c>
      <c r="AW2236" s="12" t="e">
        <f t="shared" si="486"/>
        <v>#REF!</v>
      </c>
      <c r="AX2236" s="12" t="e">
        <f t="shared" si="487"/>
        <v>#REF!</v>
      </c>
      <c r="AY2236" s="12" t="e">
        <f t="shared" si="488"/>
        <v>#REF!</v>
      </c>
      <c r="AZ2236" s="12">
        <f t="shared" si="482"/>
        <v>-978324611.04</v>
      </c>
      <c r="BA2236" s="12">
        <f t="shared" si="483"/>
        <v>20212164.06</v>
      </c>
      <c r="BB2236" s="12" t="e">
        <f t="shared" si="489"/>
        <v>#REF!</v>
      </c>
    </row>
    <row r="2237" spans="1:54">
      <c r="A2237" s="5" t="s">
        <v>4523</v>
      </c>
      <c r="B2237" s="5" t="s">
        <v>4524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490"/>
        <v>955721048.39</v>
      </c>
      <c r="AF2237" s="9">
        <f t="shared" si="491"/>
        <v>859226659.1</v>
      </c>
      <c r="AG2237" s="9">
        <f t="shared" si="492"/>
        <v>101072578.11</v>
      </c>
      <c r="AH2237" s="9">
        <f t="shared" si="493"/>
        <v>102521800.44</v>
      </c>
      <c r="AI2237" s="9">
        <f t="shared" si="494"/>
        <v>65732257.69</v>
      </c>
      <c r="AJ2237" s="12" t="e">
        <f>#REF!-A2237</f>
        <v>#REF!</v>
      </c>
      <c r="AK2237" s="16"/>
      <c r="AL2237" s="9">
        <f t="shared" si="484"/>
        <v>245724072.48</v>
      </c>
      <c r="AM2237" s="16"/>
      <c r="AN2237" s="16"/>
      <c r="AO2237" s="16"/>
      <c r="AP2237" s="16"/>
      <c r="AQ2237" s="12" t="e">
        <f>#REF!+#REF!+#REF!</f>
        <v>#REF!</v>
      </c>
      <c r="AR2237" s="12">
        <f t="shared" si="481"/>
        <v>-10063337.14</v>
      </c>
      <c r="AS2237" s="12" t="e">
        <f>#REF!-AU2237+#REF!+#REF!</f>
        <v>#REF!</v>
      </c>
      <c r="AT2237" s="12" t="e">
        <f>AS2237-VLOOKUP(A2237,[1]选股结果!$A$2:$BJ$3005,48,FALSE)*0.08</f>
        <v>#REF!</v>
      </c>
      <c r="AU2237" s="12">
        <f t="shared" si="485"/>
        <v>36789542.75</v>
      </c>
      <c r="AV2237" s="12" t="e">
        <f>#REF!+S2237+H2237</f>
        <v>#REF!</v>
      </c>
      <c r="AW2237" s="12" t="e">
        <f t="shared" si="486"/>
        <v>#REF!</v>
      </c>
      <c r="AX2237" s="12" t="e">
        <f t="shared" si="487"/>
        <v>#REF!</v>
      </c>
      <c r="AY2237" s="12" t="e">
        <f t="shared" si="488"/>
        <v>#REF!</v>
      </c>
      <c r="AZ2237" s="12">
        <f t="shared" si="482"/>
        <v>-1065606146.48</v>
      </c>
      <c r="BA2237" s="12">
        <f t="shared" si="483"/>
        <v>101072578.11</v>
      </c>
      <c r="BB2237" s="12" t="e">
        <f t="shared" si="489"/>
        <v>#REF!</v>
      </c>
    </row>
    <row r="2238" spans="1:54">
      <c r="A2238" s="5" t="s">
        <v>4525</v>
      </c>
      <c r="B2238" s="5" t="s">
        <v>4526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490"/>
        <v>955505168.37</v>
      </c>
      <c r="AF2238" s="9">
        <f t="shared" si="491"/>
        <v>1007551358.63</v>
      </c>
      <c r="AG2238" s="9">
        <f t="shared" si="492"/>
        <v>-49216430.69</v>
      </c>
      <c r="AH2238" s="9">
        <f t="shared" si="493"/>
        <v>-48417922.63</v>
      </c>
      <c r="AI2238" s="9">
        <f t="shared" si="494"/>
        <v>-53776571.73</v>
      </c>
      <c r="AJ2238" s="12" t="e">
        <f>#REF!-A2238</f>
        <v>#REF!</v>
      </c>
      <c r="AK2238" s="16"/>
      <c r="AL2238" s="9">
        <f t="shared" si="484"/>
        <v>66174292.99</v>
      </c>
      <c r="AM2238" s="16"/>
      <c r="AN2238" s="16"/>
      <c r="AO2238" s="16"/>
      <c r="AP2238" s="16"/>
      <c r="AQ2238" s="12" t="e">
        <f>#REF!+#REF!+#REF!</f>
        <v>#REF!</v>
      </c>
      <c r="AR2238" s="12">
        <f t="shared" si="481"/>
        <v>-912044.05</v>
      </c>
      <c r="AS2238" s="12" t="e">
        <f>#REF!-AU2238+#REF!+#REF!</f>
        <v>#REF!</v>
      </c>
      <c r="AT2238" s="12" t="e">
        <f>AS2238-VLOOKUP(A2238,[1]选股结果!$A$2:$BJ$3005,48,FALSE)*0.08</f>
        <v>#REF!</v>
      </c>
      <c r="AU2238" s="12">
        <f t="shared" si="485"/>
        <v>5358649.09999999</v>
      </c>
      <c r="AV2238" s="12" t="e">
        <f>#REF!+S2238+H2238</f>
        <v>#REF!</v>
      </c>
      <c r="AW2238" s="12" t="e">
        <f t="shared" si="486"/>
        <v>#REF!</v>
      </c>
      <c r="AX2238" s="12" t="e">
        <f t="shared" si="487"/>
        <v>#REF!</v>
      </c>
      <c r="AY2238" s="12" t="e">
        <f t="shared" si="488"/>
        <v>#REF!</v>
      </c>
      <c r="AZ2238" s="12">
        <f t="shared" si="482"/>
        <v>-988399572.95</v>
      </c>
      <c r="BA2238" s="12">
        <f t="shared" si="483"/>
        <v>-49216430.69</v>
      </c>
      <c r="BB2238" s="12" t="e">
        <f t="shared" si="489"/>
        <v>#REF!</v>
      </c>
    </row>
    <row r="2239" spans="1:54">
      <c r="A2239" s="5" t="s">
        <v>4527</v>
      </c>
      <c r="B2239" s="5" t="s">
        <v>4528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490"/>
        <v>954332254.48</v>
      </c>
      <c r="AF2239" s="9">
        <f t="shared" si="491"/>
        <v>908182874.41</v>
      </c>
      <c r="AG2239" s="9">
        <f t="shared" si="492"/>
        <v>44753082.5600001</v>
      </c>
      <c r="AH2239" s="9">
        <f t="shared" si="493"/>
        <v>45045406.6900001</v>
      </c>
      <c r="AI2239" s="9">
        <f t="shared" si="494"/>
        <v>39303279.2800001</v>
      </c>
      <c r="AJ2239" s="12" t="e">
        <f>#REF!-A2239</f>
        <v>#REF!</v>
      </c>
      <c r="AK2239" s="16"/>
      <c r="AL2239" s="9">
        <f t="shared" si="484"/>
        <v>31596283.64</v>
      </c>
      <c r="AM2239" s="16"/>
      <c r="AN2239" s="16"/>
      <c r="AO2239" s="16"/>
      <c r="AP2239" s="16"/>
      <c r="AQ2239" s="12" t="e">
        <f>#REF!+#REF!+#REF!</f>
        <v>#REF!</v>
      </c>
      <c r="AR2239" s="12">
        <f t="shared" si="481"/>
        <v>-307617.34</v>
      </c>
      <c r="AS2239" s="12" t="e">
        <f>#REF!-AU2239+#REF!+#REF!</f>
        <v>#REF!</v>
      </c>
      <c r="AT2239" s="12" t="e">
        <f>AS2239-VLOOKUP(A2239,[1]选股结果!$A$2:$BJ$3005,48,FALSE)*0.08</f>
        <v>#REF!</v>
      </c>
      <c r="AU2239" s="12">
        <f t="shared" si="485"/>
        <v>5742127.41</v>
      </c>
      <c r="AV2239" s="12" t="e">
        <f>#REF!+S2239+H2239</f>
        <v>#REF!</v>
      </c>
      <c r="AW2239" s="12" t="e">
        <f t="shared" si="486"/>
        <v>#REF!</v>
      </c>
      <c r="AX2239" s="12" t="e">
        <f t="shared" si="487"/>
        <v>#REF!</v>
      </c>
      <c r="AY2239" s="12" t="e">
        <f t="shared" si="488"/>
        <v>#REF!</v>
      </c>
      <c r="AZ2239" s="12">
        <f t="shared" si="482"/>
        <v>-971851274.22</v>
      </c>
      <c r="BA2239" s="12">
        <f t="shared" si="483"/>
        <v>44753082.5600001</v>
      </c>
      <c r="BB2239" s="12" t="e">
        <f t="shared" si="489"/>
        <v>#REF!</v>
      </c>
    </row>
    <row r="2240" spans="1:54">
      <c r="A2240" s="5" t="s">
        <v>4529</v>
      </c>
      <c r="B2240" s="5" t="s">
        <v>4530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490"/>
        <v>952803228.34</v>
      </c>
      <c r="AF2240" s="9">
        <f t="shared" si="491"/>
        <v>738494257.33</v>
      </c>
      <c r="AG2240" s="9">
        <f t="shared" si="492"/>
        <v>215088374.02</v>
      </c>
      <c r="AH2240" s="9">
        <f t="shared" si="493"/>
        <v>214819102.99</v>
      </c>
      <c r="AI2240" s="9">
        <f t="shared" si="494"/>
        <v>181129972.15</v>
      </c>
      <c r="AJ2240" s="12" t="e">
        <f>#REF!-A2240</f>
        <v>#REF!</v>
      </c>
      <c r="AK2240" s="16"/>
      <c r="AL2240" s="9">
        <f t="shared" si="484"/>
        <v>199750080.44</v>
      </c>
      <c r="AM2240" s="16"/>
      <c r="AN2240" s="16"/>
      <c r="AO2240" s="16"/>
      <c r="AP2240" s="16"/>
      <c r="AQ2240" s="12" t="e">
        <f>#REF!+#REF!+#REF!</f>
        <v>#REF!</v>
      </c>
      <c r="AR2240" s="12">
        <f t="shared" si="481"/>
        <v>-764758.49</v>
      </c>
      <c r="AS2240" s="12" t="e">
        <f>#REF!-AU2240+#REF!+#REF!</f>
        <v>#REF!</v>
      </c>
      <c r="AT2240" s="12" t="e">
        <f>AS2240-VLOOKUP(A2240,[1]选股结果!$A$2:$BJ$3005,48,FALSE)*0.08</f>
        <v>#REF!</v>
      </c>
      <c r="AU2240" s="12">
        <f t="shared" si="485"/>
        <v>33689130.84</v>
      </c>
      <c r="AV2240" s="12" t="e">
        <f>#REF!+S2240+H2240</f>
        <v>#REF!</v>
      </c>
      <c r="AW2240" s="12" t="e">
        <f t="shared" si="486"/>
        <v>#REF!</v>
      </c>
      <c r="AX2240" s="12" t="e">
        <f t="shared" si="487"/>
        <v>#REF!</v>
      </c>
      <c r="AY2240" s="12" t="e">
        <f t="shared" si="488"/>
        <v>#REF!</v>
      </c>
      <c r="AZ2240" s="12">
        <f t="shared" si="482"/>
        <v>-981269134.81</v>
      </c>
      <c r="BA2240" s="12">
        <f t="shared" si="483"/>
        <v>215088374.02</v>
      </c>
      <c r="BB2240" s="12" t="e">
        <f t="shared" si="489"/>
        <v>#REF!</v>
      </c>
    </row>
    <row r="2241" spans="1:54">
      <c r="A2241" s="5" t="s">
        <v>4531</v>
      </c>
      <c r="B2241" s="5" t="s">
        <v>4532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490"/>
        <v>948259408.94</v>
      </c>
      <c r="AF2241" s="9">
        <f t="shared" si="491"/>
        <v>740167003.06</v>
      </c>
      <c r="AG2241" s="9">
        <f t="shared" si="492"/>
        <v>239948635.3</v>
      </c>
      <c r="AH2241" s="9">
        <f t="shared" si="493"/>
        <v>240975038.38</v>
      </c>
      <c r="AI2241" s="9">
        <f t="shared" si="494"/>
        <v>202932440.27</v>
      </c>
      <c r="AJ2241" s="12" t="e">
        <f>#REF!-A2241</f>
        <v>#REF!</v>
      </c>
      <c r="AK2241" s="16"/>
      <c r="AL2241" s="9">
        <f t="shared" si="484"/>
        <v>190493009.6</v>
      </c>
      <c r="AM2241" s="16"/>
      <c r="AN2241" s="16"/>
      <c r="AO2241" s="16"/>
      <c r="AP2241" s="16"/>
      <c r="AQ2241" s="12" t="e">
        <f>#REF!+#REF!+#REF!</f>
        <v>#REF!</v>
      </c>
      <c r="AR2241" s="12">
        <f t="shared" si="481"/>
        <v>-1890735.44</v>
      </c>
      <c r="AS2241" s="12" t="e">
        <f>#REF!-AU2241+#REF!+#REF!</f>
        <v>#REF!</v>
      </c>
      <c r="AT2241" s="12" t="e">
        <f>AS2241-VLOOKUP(A2241,[1]选股结果!$A$2:$BJ$3005,48,FALSE)*0.08</f>
        <v>#REF!</v>
      </c>
      <c r="AU2241" s="12">
        <f t="shared" si="485"/>
        <v>38042598.11</v>
      </c>
      <c r="AV2241" s="12" t="e">
        <f>#REF!+S2241+H2241</f>
        <v>#REF!</v>
      </c>
      <c r="AW2241" s="12" t="e">
        <f t="shared" si="486"/>
        <v>#REF!</v>
      </c>
      <c r="AX2241" s="12" t="e">
        <f t="shared" si="487"/>
        <v>#REF!</v>
      </c>
      <c r="AY2241" s="12" t="e">
        <f t="shared" si="488"/>
        <v>#REF!</v>
      </c>
      <c r="AZ2241" s="12">
        <f t="shared" si="482"/>
        <v>-981870391.91</v>
      </c>
      <c r="BA2241" s="12">
        <f t="shared" si="483"/>
        <v>239948635.3</v>
      </c>
      <c r="BB2241" s="12" t="e">
        <f t="shared" si="489"/>
        <v>#REF!</v>
      </c>
    </row>
    <row r="2242" spans="1:54">
      <c r="A2242" s="5" t="s">
        <v>4533</v>
      </c>
      <c r="B2242" s="5" t="s">
        <v>4534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490"/>
        <v>945939139.9</v>
      </c>
      <c r="AF2242" s="9">
        <f t="shared" si="491"/>
        <v>772116530.11</v>
      </c>
      <c r="AG2242" s="9">
        <f t="shared" si="492"/>
        <v>173506419.6</v>
      </c>
      <c r="AH2242" s="9">
        <f t="shared" si="493"/>
        <v>172292115.8</v>
      </c>
      <c r="AI2242" s="9">
        <f t="shared" si="494"/>
        <v>146375467.9</v>
      </c>
      <c r="AJ2242" s="12" t="e">
        <f>#REF!-A2242</f>
        <v>#REF!</v>
      </c>
      <c r="AK2242" s="16"/>
      <c r="AL2242" s="9">
        <f t="shared" si="484"/>
        <v>56274204.26</v>
      </c>
      <c r="AM2242" s="16"/>
      <c r="AN2242" s="16"/>
      <c r="AO2242" s="16"/>
      <c r="AP2242" s="16"/>
      <c r="AQ2242" s="12" t="e">
        <f>#REF!+#REF!+#REF!</f>
        <v>#REF!</v>
      </c>
      <c r="AR2242" s="12">
        <f t="shared" ref="AR2242:AR2305" si="495">AA2242-AB2242</f>
        <v>-1847619.69</v>
      </c>
      <c r="AS2242" s="12" t="e">
        <f>#REF!-AU2242+#REF!+#REF!</f>
        <v>#REF!</v>
      </c>
      <c r="AT2242" s="12" t="e">
        <f>AS2242-VLOOKUP(A2242,[1]选股结果!$A$2:$BJ$3005,48,FALSE)*0.08</f>
        <v>#REF!</v>
      </c>
      <c r="AU2242" s="12">
        <f t="shared" si="485"/>
        <v>25916647.9</v>
      </c>
      <c r="AV2242" s="12" t="e">
        <f>#REF!+S2242+H2242</f>
        <v>#REF!</v>
      </c>
      <c r="AW2242" s="12" t="e">
        <f t="shared" si="486"/>
        <v>#REF!</v>
      </c>
      <c r="AX2242" s="12" t="e">
        <f t="shared" si="487"/>
        <v>#REF!</v>
      </c>
      <c r="AY2242" s="12" t="e">
        <f t="shared" si="488"/>
        <v>#REF!</v>
      </c>
      <c r="AZ2242" s="12">
        <f t="shared" ref="AZ2242:AZ2305" si="496">O2242-S2242-AA2242-AB2242-AC2242-AD2242+AK2242-AE2242</f>
        <v>-972315669.36</v>
      </c>
      <c r="BA2242" s="12">
        <f t="shared" ref="BA2242:BA2305" si="497">AG2242</f>
        <v>173506419.6</v>
      </c>
      <c r="BB2242" s="12" t="e">
        <f t="shared" si="489"/>
        <v>#REF!</v>
      </c>
    </row>
    <row r="2243" spans="1:54">
      <c r="A2243" s="5" t="s">
        <v>4535</v>
      </c>
      <c r="B2243" s="5" t="s">
        <v>4536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490"/>
        <v>945469053.97</v>
      </c>
      <c r="AF2243" s="9">
        <f t="shared" si="491"/>
        <v>883370632.4</v>
      </c>
      <c r="AG2243" s="9">
        <f t="shared" si="492"/>
        <v>69270281.0300001</v>
      </c>
      <c r="AH2243" s="9">
        <f t="shared" si="493"/>
        <v>65287620.7700001</v>
      </c>
      <c r="AI2243" s="9">
        <f t="shared" si="494"/>
        <v>30628375.4100001</v>
      </c>
      <c r="AJ2243" s="12" t="e">
        <f>#REF!-A2243</f>
        <v>#REF!</v>
      </c>
      <c r="AK2243" s="16"/>
      <c r="AL2243" s="9">
        <f t="shared" ref="AL2243:AL2306" si="498">O2243+P2243+Q2243+Y2243-AB2243+AC2243</f>
        <v>203208912.54</v>
      </c>
      <c r="AM2243" s="16"/>
      <c r="AN2243" s="16"/>
      <c r="AO2243" s="16"/>
      <c r="AP2243" s="16"/>
      <c r="AQ2243" s="12" t="e">
        <f>#REF!+#REF!+#REF!</f>
        <v>#REF!</v>
      </c>
      <c r="AR2243" s="12">
        <f t="shared" si="495"/>
        <v>-2433534.72</v>
      </c>
      <c r="AS2243" s="12" t="e">
        <f>#REF!-AU2243+#REF!+#REF!</f>
        <v>#REF!</v>
      </c>
      <c r="AT2243" s="12" t="e">
        <f>AS2243-VLOOKUP(A2243,[1]选股结果!$A$2:$BJ$3005,48,FALSE)*0.08</f>
        <v>#REF!</v>
      </c>
      <c r="AU2243" s="12">
        <f t="shared" ref="AU2243:AU2306" si="499">AH2243-AI2243</f>
        <v>34659245.36</v>
      </c>
      <c r="AV2243" s="12" t="e">
        <f>#REF!+S2243+H2243</f>
        <v>#REF!</v>
      </c>
      <c r="AW2243" s="12" t="e">
        <f t="shared" ref="AW2243:AW2306" si="500">AV2243-AU2243</f>
        <v>#REF!</v>
      </c>
      <c r="AX2243" s="12" t="e">
        <f t="shared" ref="AX2243:AX2306" si="501">AV2243-H2243</f>
        <v>#REF!</v>
      </c>
      <c r="AY2243" s="12" t="e">
        <f t="shared" ref="AY2243:AY2306" si="502">AV2243-H2243-AU2243</f>
        <v>#REF!</v>
      </c>
      <c r="AZ2243" s="12">
        <f t="shared" si="496"/>
        <v>-1003097198.59</v>
      </c>
      <c r="BA2243" s="12">
        <f t="shared" si="497"/>
        <v>69270281.0300001</v>
      </c>
      <c r="BB2243" s="12" t="e">
        <f t="shared" ref="BB2243:BB2306" si="503">AF2243-AG2243+AH2243+AI2243-AJ2243+AL2243+AM2243-AO2243+AN2243</f>
        <v>#REF!</v>
      </c>
    </row>
    <row r="2244" spans="1:54">
      <c r="A2244" s="5" t="s">
        <v>4537</v>
      </c>
      <c r="B2244" s="5" t="s">
        <v>4538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490"/>
        <v>945041843.32</v>
      </c>
      <c r="AF2244" s="9">
        <f t="shared" si="491"/>
        <v>829998895.91</v>
      </c>
      <c r="AG2244" s="9">
        <f t="shared" si="492"/>
        <v>113989292.61</v>
      </c>
      <c r="AH2244" s="9">
        <f t="shared" si="493"/>
        <v>114249445.12</v>
      </c>
      <c r="AI2244" s="9">
        <f t="shared" si="494"/>
        <v>103667017.67</v>
      </c>
      <c r="AJ2244" s="12" t="e">
        <f>#REF!-A2244</f>
        <v>#REF!</v>
      </c>
      <c r="AK2244" s="16"/>
      <c r="AL2244" s="9">
        <f t="shared" si="498"/>
        <v>44779410.34</v>
      </c>
      <c r="AM2244" s="16"/>
      <c r="AN2244" s="16"/>
      <c r="AO2244" s="16"/>
      <c r="AP2244" s="16"/>
      <c r="AQ2244" s="12" t="e">
        <f>#REF!+#REF!+#REF!</f>
        <v>#REF!</v>
      </c>
      <c r="AR2244" s="12">
        <f t="shared" si="495"/>
        <v>-445172.72</v>
      </c>
      <c r="AS2244" s="12" t="e">
        <f>#REF!-AU2244+#REF!+#REF!</f>
        <v>#REF!</v>
      </c>
      <c r="AT2244" s="12" t="e">
        <f>AS2244-VLOOKUP(A2244,[1]选股结果!$A$2:$BJ$3005,48,FALSE)*0.08</f>
        <v>#REF!</v>
      </c>
      <c r="AU2244" s="12">
        <f t="shared" si="499"/>
        <v>10582427.45</v>
      </c>
      <c r="AV2244" s="12" t="e">
        <f>#REF!+S2244+H2244</f>
        <v>#REF!</v>
      </c>
      <c r="AW2244" s="12" t="e">
        <f t="shared" si="500"/>
        <v>#REF!</v>
      </c>
      <c r="AX2244" s="12" t="e">
        <f t="shared" si="501"/>
        <v>#REF!</v>
      </c>
      <c r="AY2244" s="12" t="e">
        <f t="shared" si="502"/>
        <v>#REF!</v>
      </c>
      <c r="AZ2244" s="12">
        <f t="shared" si="496"/>
        <v>-1142800905.19</v>
      </c>
      <c r="BA2244" s="12">
        <f t="shared" si="497"/>
        <v>113989292.61</v>
      </c>
      <c r="BB2244" s="12" t="e">
        <f t="shared" si="503"/>
        <v>#REF!</v>
      </c>
    </row>
    <row r="2245" spans="1:54">
      <c r="A2245" s="5" t="s">
        <v>4539</v>
      </c>
      <c r="B2245" s="5" t="s">
        <v>4540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490"/>
        <v>944369037.4</v>
      </c>
      <c r="AF2245" s="9">
        <f t="shared" si="491"/>
        <v>809773685.27</v>
      </c>
      <c r="AG2245" s="9">
        <f t="shared" si="492"/>
        <v>135014230.95</v>
      </c>
      <c r="AH2245" s="9">
        <f t="shared" si="493"/>
        <v>132838691.37</v>
      </c>
      <c r="AI2245" s="9">
        <f t="shared" si="494"/>
        <v>101401607.54</v>
      </c>
      <c r="AJ2245" s="12" t="e">
        <f>#REF!-A2245</f>
        <v>#REF!</v>
      </c>
      <c r="AK2245" s="16"/>
      <c r="AL2245" s="9">
        <f t="shared" si="498"/>
        <v>44249290.04</v>
      </c>
      <c r="AM2245" s="16"/>
      <c r="AN2245" s="16"/>
      <c r="AO2245" s="16"/>
      <c r="AP2245" s="16"/>
      <c r="AQ2245" s="12" t="e">
        <f>#REF!+#REF!+#REF!</f>
        <v>#REF!</v>
      </c>
      <c r="AR2245" s="12">
        <f t="shared" si="495"/>
        <v>-2462.4</v>
      </c>
      <c r="AS2245" s="12" t="e">
        <f>#REF!-AU2245+#REF!+#REF!</f>
        <v>#REF!</v>
      </c>
      <c r="AT2245" s="12" t="e">
        <f>AS2245-VLOOKUP(A2245,[1]选股结果!$A$2:$BJ$3005,48,FALSE)*0.08</f>
        <v>#REF!</v>
      </c>
      <c r="AU2245" s="12">
        <f t="shared" si="499"/>
        <v>31437083.83</v>
      </c>
      <c r="AV2245" s="12" t="e">
        <f>#REF!+S2245+H2245</f>
        <v>#REF!</v>
      </c>
      <c r="AW2245" s="12" t="e">
        <f t="shared" si="500"/>
        <v>#REF!</v>
      </c>
      <c r="AX2245" s="12" t="e">
        <f t="shared" si="501"/>
        <v>#REF!</v>
      </c>
      <c r="AY2245" s="12" t="e">
        <f t="shared" si="502"/>
        <v>#REF!</v>
      </c>
      <c r="AZ2245" s="12">
        <f t="shared" si="496"/>
        <v>-969435210.72</v>
      </c>
      <c r="BA2245" s="12">
        <f t="shared" si="497"/>
        <v>135014230.95</v>
      </c>
      <c r="BB2245" s="12" t="e">
        <f t="shared" si="503"/>
        <v>#REF!</v>
      </c>
    </row>
    <row r="2246" spans="1:54">
      <c r="A2246" s="5" t="s">
        <v>4541</v>
      </c>
      <c r="B2246" s="5" t="s">
        <v>4542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490"/>
        <v>938808654.63</v>
      </c>
      <c r="AF2246" s="9">
        <f t="shared" si="491"/>
        <v>779705874.63</v>
      </c>
      <c r="AG2246" s="9">
        <f t="shared" si="492"/>
        <v>121044098.57</v>
      </c>
      <c r="AH2246" s="9">
        <f t="shared" si="493"/>
        <v>126822068.4</v>
      </c>
      <c r="AI2246" s="9">
        <f t="shared" si="494"/>
        <v>110417452.87</v>
      </c>
      <c r="AJ2246" s="12" t="e">
        <f>#REF!-A2246</f>
        <v>#REF!</v>
      </c>
      <c r="AK2246" s="16"/>
      <c r="AL2246" s="9">
        <f t="shared" si="498"/>
        <v>158250529.93</v>
      </c>
      <c r="AM2246" s="16"/>
      <c r="AN2246" s="16"/>
      <c r="AO2246" s="16"/>
      <c r="AP2246" s="16"/>
      <c r="AQ2246" s="12" t="e">
        <f>#REF!+#REF!+#REF!</f>
        <v>#REF!</v>
      </c>
      <c r="AR2246" s="12">
        <f t="shared" si="495"/>
        <v>-6591892.74</v>
      </c>
      <c r="AS2246" s="12" t="e">
        <f>#REF!-AU2246+#REF!+#REF!</f>
        <v>#REF!</v>
      </c>
      <c r="AT2246" s="12" t="e">
        <f>AS2246-VLOOKUP(A2246,[1]选股结果!$A$2:$BJ$3005,48,FALSE)*0.08</f>
        <v>#REF!</v>
      </c>
      <c r="AU2246" s="12">
        <f t="shared" si="499"/>
        <v>16404615.53</v>
      </c>
      <c r="AV2246" s="12" t="e">
        <f>#REF!+S2246+H2246</f>
        <v>#REF!</v>
      </c>
      <c r="AW2246" s="12" t="e">
        <f t="shared" si="500"/>
        <v>#REF!</v>
      </c>
      <c r="AX2246" s="12" t="e">
        <f t="shared" si="501"/>
        <v>#REF!</v>
      </c>
      <c r="AY2246" s="12" t="e">
        <f t="shared" si="502"/>
        <v>#REF!</v>
      </c>
      <c r="AZ2246" s="12">
        <f t="shared" si="496"/>
        <v>-961409959.16</v>
      </c>
      <c r="BA2246" s="12">
        <f t="shared" si="497"/>
        <v>121044098.57</v>
      </c>
      <c r="BB2246" s="12" t="e">
        <f t="shared" si="503"/>
        <v>#REF!</v>
      </c>
    </row>
    <row r="2247" spans="1:54">
      <c r="A2247" s="5" t="s">
        <v>4543</v>
      </c>
      <c r="B2247" s="5" t="s">
        <v>4544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490"/>
        <v>937083846.6</v>
      </c>
      <c r="AF2247" s="9">
        <f t="shared" si="491"/>
        <v>1297135252.45</v>
      </c>
      <c r="AG2247" s="9">
        <f t="shared" si="492"/>
        <v>-425439757.22</v>
      </c>
      <c r="AH2247" s="9">
        <f t="shared" si="493"/>
        <v>-592296309.06</v>
      </c>
      <c r="AI2247" s="9">
        <f t="shared" si="494"/>
        <v>-584101894.45</v>
      </c>
      <c r="AJ2247" s="12" t="e">
        <f>#REF!-A2247</f>
        <v>#REF!</v>
      </c>
      <c r="AK2247" s="16"/>
      <c r="AL2247" s="9">
        <f t="shared" si="498"/>
        <v>330288947.27</v>
      </c>
      <c r="AM2247" s="16"/>
      <c r="AN2247" s="16"/>
      <c r="AO2247" s="16"/>
      <c r="AP2247" s="16"/>
      <c r="AQ2247" s="12" t="e">
        <f>#REF!+#REF!+#REF!</f>
        <v>#REF!</v>
      </c>
      <c r="AR2247" s="12">
        <f t="shared" si="495"/>
        <v>-1087058.42</v>
      </c>
      <c r="AS2247" s="12" t="e">
        <f>#REF!-AU2247+#REF!+#REF!</f>
        <v>#REF!</v>
      </c>
      <c r="AT2247" s="12" t="e">
        <f>AS2247-VLOOKUP(A2247,[1]选股结果!$A$2:$BJ$3005,48,FALSE)*0.08</f>
        <v>#REF!</v>
      </c>
      <c r="AU2247" s="12">
        <f t="shared" si="499"/>
        <v>-8194414.6099999</v>
      </c>
      <c r="AV2247" s="12" t="e">
        <f>#REF!+S2247+H2247</f>
        <v>#REF!</v>
      </c>
      <c r="AW2247" s="12" t="e">
        <f t="shared" si="500"/>
        <v>#REF!</v>
      </c>
      <c r="AX2247" s="12" t="e">
        <f t="shared" si="501"/>
        <v>#REF!</v>
      </c>
      <c r="AY2247" s="12" t="e">
        <f t="shared" si="502"/>
        <v>#REF!</v>
      </c>
      <c r="AZ2247" s="12">
        <f t="shared" si="496"/>
        <v>-1354546617.07</v>
      </c>
      <c r="BA2247" s="12">
        <f t="shared" si="497"/>
        <v>-425439757.22</v>
      </c>
      <c r="BB2247" s="12" t="e">
        <f t="shared" si="503"/>
        <v>#REF!</v>
      </c>
    </row>
    <row r="2248" spans="1:54">
      <c r="A2248" s="5" t="s">
        <v>4545</v>
      </c>
      <c r="B2248" s="5" t="s">
        <v>4546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490"/>
        <v>935873341</v>
      </c>
      <c r="AF2248" s="9">
        <f t="shared" si="491"/>
        <v>890930674.87</v>
      </c>
      <c r="AG2248" s="9">
        <f t="shared" si="492"/>
        <v>44504482.6199999</v>
      </c>
      <c r="AH2248" s="9">
        <f t="shared" si="493"/>
        <v>44014827.8799999</v>
      </c>
      <c r="AI2248" s="9">
        <f t="shared" si="494"/>
        <v>26385284.7099999</v>
      </c>
      <c r="AJ2248" s="12" t="e">
        <f>#REF!-A2248</f>
        <v>#REF!</v>
      </c>
      <c r="AK2248" s="16"/>
      <c r="AL2248" s="9">
        <f t="shared" si="498"/>
        <v>184562546.18</v>
      </c>
      <c r="AM2248" s="16"/>
      <c r="AN2248" s="16"/>
      <c r="AO2248" s="16"/>
      <c r="AP2248" s="16"/>
      <c r="AQ2248" s="12" t="e">
        <f>#REF!+#REF!+#REF!</f>
        <v>#REF!</v>
      </c>
      <c r="AR2248" s="12">
        <f t="shared" si="495"/>
        <v>-777958.45</v>
      </c>
      <c r="AS2248" s="12" t="e">
        <f>#REF!-AU2248+#REF!+#REF!</f>
        <v>#REF!</v>
      </c>
      <c r="AT2248" s="12" t="e">
        <f>AS2248-VLOOKUP(A2248,[1]选股结果!$A$2:$BJ$3005,48,FALSE)*0.08</f>
        <v>#REF!</v>
      </c>
      <c r="AU2248" s="12">
        <f t="shared" si="499"/>
        <v>17629543.17</v>
      </c>
      <c r="AV2248" s="12" t="e">
        <f>#REF!+S2248+H2248</f>
        <v>#REF!</v>
      </c>
      <c r="AW2248" s="12" t="e">
        <f t="shared" si="500"/>
        <v>#REF!</v>
      </c>
      <c r="AX2248" s="12" t="e">
        <f t="shared" si="501"/>
        <v>#REF!</v>
      </c>
      <c r="AY2248" s="12" t="e">
        <f t="shared" si="502"/>
        <v>#REF!</v>
      </c>
      <c r="AZ2248" s="12">
        <f t="shared" si="496"/>
        <v>-968374150.2</v>
      </c>
      <c r="BA2248" s="12">
        <f t="shared" si="497"/>
        <v>44504482.6199999</v>
      </c>
      <c r="BB2248" s="12" t="e">
        <f t="shared" si="503"/>
        <v>#REF!</v>
      </c>
    </row>
    <row r="2249" spans="1:54">
      <c r="A2249" s="5" t="s">
        <v>4547</v>
      </c>
      <c r="B2249" s="5" t="s">
        <v>4548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490"/>
        <v>932145753.16</v>
      </c>
      <c r="AF2249" s="9">
        <f t="shared" si="491"/>
        <v>739819146.01</v>
      </c>
      <c r="AG2249" s="9">
        <f t="shared" si="492"/>
        <v>192208925.03</v>
      </c>
      <c r="AH2249" s="9">
        <f t="shared" si="493"/>
        <v>207886905.15</v>
      </c>
      <c r="AI2249" s="9">
        <f t="shared" si="494"/>
        <v>149284449.84</v>
      </c>
      <c r="AJ2249" s="12" t="e">
        <f>#REF!-A2249</f>
        <v>#REF!</v>
      </c>
      <c r="AK2249" s="16"/>
      <c r="AL2249" s="9">
        <f t="shared" si="498"/>
        <v>231640886.63</v>
      </c>
      <c r="AM2249" s="16"/>
      <c r="AN2249" s="16"/>
      <c r="AO2249" s="16"/>
      <c r="AP2249" s="16"/>
      <c r="AQ2249" s="12" t="e">
        <f>#REF!+#REF!+#REF!</f>
        <v>#REF!</v>
      </c>
      <c r="AR2249" s="12">
        <f t="shared" si="495"/>
        <v>-23071796.26</v>
      </c>
      <c r="AS2249" s="12" t="e">
        <f>#REF!-AU2249+#REF!+#REF!</f>
        <v>#REF!</v>
      </c>
      <c r="AT2249" s="12" t="e">
        <f>AS2249-VLOOKUP(A2249,[1]选股结果!$A$2:$BJ$3005,48,FALSE)*0.08</f>
        <v>#REF!</v>
      </c>
      <c r="AU2249" s="12">
        <f t="shared" si="499"/>
        <v>58602455.31</v>
      </c>
      <c r="AV2249" s="12" t="e">
        <f>#REF!+S2249+H2249</f>
        <v>#REF!</v>
      </c>
      <c r="AW2249" s="12" t="e">
        <f t="shared" si="500"/>
        <v>#REF!</v>
      </c>
      <c r="AX2249" s="12" t="e">
        <f t="shared" si="501"/>
        <v>#REF!</v>
      </c>
      <c r="AY2249" s="12" t="e">
        <f t="shared" si="502"/>
        <v>#REF!</v>
      </c>
      <c r="AZ2249" s="12">
        <f t="shared" si="496"/>
        <v>-1043479129.18</v>
      </c>
      <c r="BA2249" s="12">
        <f t="shared" si="497"/>
        <v>192208925.03</v>
      </c>
      <c r="BB2249" s="12" t="e">
        <f t="shared" si="503"/>
        <v>#REF!</v>
      </c>
    </row>
    <row r="2250" spans="1:54">
      <c r="A2250" s="5" t="s">
        <v>4549</v>
      </c>
      <c r="B2250" s="5" t="s">
        <v>4550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490"/>
        <v>929562261.14</v>
      </c>
      <c r="AF2250" s="9">
        <f t="shared" si="491"/>
        <v>752827684.8</v>
      </c>
      <c r="AG2250" s="9">
        <f t="shared" si="492"/>
        <v>176298667.15</v>
      </c>
      <c r="AH2250" s="9">
        <f t="shared" si="493"/>
        <v>176342228.38</v>
      </c>
      <c r="AI2250" s="9">
        <f t="shared" si="494"/>
        <v>161914075.2</v>
      </c>
      <c r="AJ2250" s="12" t="e">
        <f>#REF!-A2250</f>
        <v>#REF!</v>
      </c>
      <c r="AK2250" s="16"/>
      <c r="AL2250" s="9">
        <f t="shared" si="498"/>
        <v>119111116.96</v>
      </c>
      <c r="AM2250" s="16"/>
      <c r="AN2250" s="16"/>
      <c r="AO2250" s="16"/>
      <c r="AP2250" s="16"/>
      <c r="AQ2250" s="12" t="e">
        <f>#REF!+#REF!+#REF!</f>
        <v>#REF!</v>
      </c>
      <c r="AR2250" s="12">
        <f t="shared" si="495"/>
        <v>-84209.54</v>
      </c>
      <c r="AS2250" s="12" t="e">
        <f>#REF!-AU2250+#REF!+#REF!</f>
        <v>#REF!</v>
      </c>
      <c r="AT2250" s="12" t="e">
        <f>AS2250-VLOOKUP(A2250,[1]选股结果!$A$2:$BJ$3005,48,FALSE)*0.08</f>
        <v>#REF!</v>
      </c>
      <c r="AU2250" s="12">
        <f t="shared" si="499"/>
        <v>14428153.18</v>
      </c>
      <c r="AV2250" s="12" t="e">
        <f>#REF!+S2250+H2250</f>
        <v>#REF!</v>
      </c>
      <c r="AW2250" s="12" t="e">
        <f t="shared" si="500"/>
        <v>#REF!</v>
      </c>
      <c r="AX2250" s="12" t="e">
        <f t="shared" si="501"/>
        <v>#REF!</v>
      </c>
      <c r="AY2250" s="12" t="e">
        <f t="shared" si="502"/>
        <v>#REF!</v>
      </c>
      <c r="AZ2250" s="12">
        <f t="shared" si="496"/>
        <v>-932824711.97</v>
      </c>
      <c r="BA2250" s="12">
        <f t="shared" si="497"/>
        <v>176298667.15</v>
      </c>
      <c r="BB2250" s="12" t="e">
        <f t="shared" si="503"/>
        <v>#REF!</v>
      </c>
    </row>
    <row r="2251" spans="1:54">
      <c r="A2251" s="5" t="s">
        <v>4551</v>
      </c>
      <c r="B2251" s="5" t="s">
        <v>4552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504">C2251</f>
        <v>928201708.89</v>
      </c>
      <c r="AF2251" s="9">
        <f t="shared" ref="AF2251:AF2314" si="505">(G2251+O2251+P2251+Q2251+R2251)+S2251</f>
        <v>740425582.67</v>
      </c>
      <c r="AG2251" s="9">
        <f t="shared" ref="AG2251:AG2314" si="506">AE2251-AF2251+T2251+V2251+W2251-X2251-Y2251+Z2251+AA2251</f>
        <v>211057127.15</v>
      </c>
      <c r="AH2251" s="9">
        <f t="shared" ref="AH2251:AH2314" si="507">AG2251+AB2251-AC2251</f>
        <v>212823012.76</v>
      </c>
      <c r="AI2251" s="9">
        <f t="shared" ref="AI2251:AI2314" si="508">AH2251-AD2251</f>
        <v>181073372.11</v>
      </c>
      <c r="AJ2251" s="12" t="e">
        <f>#REF!-A2251</f>
        <v>#REF!</v>
      </c>
      <c r="AK2251" s="16"/>
      <c r="AL2251" s="9">
        <f t="shared" si="498"/>
        <v>122952655.54</v>
      </c>
      <c r="AM2251" s="16"/>
      <c r="AN2251" s="16"/>
      <c r="AO2251" s="16"/>
      <c r="AP2251" s="16"/>
      <c r="AQ2251" s="12" t="e">
        <f>#REF!+#REF!+#REF!</f>
        <v>#REF!</v>
      </c>
      <c r="AR2251" s="12">
        <f t="shared" si="495"/>
        <v>-1942030.75</v>
      </c>
      <c r="AS2251" s="12" t="e">
        <f>#REF!-AU2251+#REF!+#REF!</f>
        <v>#REF!</v>
      </c>
      <c r="AT2251" s="12" t="e">
        <f>AS2251-VLOOKUP(A2251,[1]选股结果!$A$2:$BJ$3005,48,FALSE)*0.08</f>
        <v>#REF!</v>
      </c>
      <c r="AU2251" s="12">
        <f t="shared" si="499"/>
        <v>31749640.65</v>
      </c>
      <c r="AV2251" s="12" t="e">
        <f>#REF!+S2251+H2251</f>
        <v>#REF!</v>
      </c>
      <c r="AW2251" s="12" t="e">
        <f t="shared" si="500"/>
        <v>#REF!</v>
      </c>
      <c r="AX2251" s="12" t="e">
        <f t="shared" si="501"/>
        <v>#REF!</v>
      </c>
      <c r="AY2251" s="12" t="e">
        <f t="shared" si="502"/>
        <v>#REF!</v>
      </c>
      <c r="AZ2251" s="12">
        <f t="shared" si="496"/>
        <v>-951916594.63</v>
      </c>
      <c r="BA2251" s="12">
        <f t="shared" si="497"/>
        <v>211057127.15</v>
      </c>
      <c r="BB2251" s="12" t="e">
        <f t="shared" si="503"/>
        <v>#REF!</v>
      </c>
    </row>
    <row r="2252" spans="1:54">
      <c r="A2252" s="5" t="s">
        <v>4553</v>
      </c>
      <c r="B2252" s="5" t="s">
        <v>4554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504"/>
        <v>926314692.74</v>
      </c>
      <c r="AF2252" s="9">
        <f t="shared" si="505"/>
        <v>746140654.56</v>
      </c>
      <c r="AG2252" s="9">
        <f t="shared" si="506"/>
        <v>183574175.41</v>
      </c>
      <c r="AH2252" s="9">
        <f t="shared" si="507"/>
        <v>187871469.11</v>
      </c>
      <c r="AI2252" s="9">
        <f t="shared" si="508"/>
        <v>157703259.09</v>
      </c>
      <c r="AJ2252" s="12" t="e">
        <f>#REF!-A2252</f>
        <v>#REF!</v>
      </c>
      <c r="AK2252" s="16"/>
      <c r="AL2252" s="9">
        <f t="shared" si="498"/>
        <v>72191515.41</v>
      </c>
      <c r="AM2252" s="16"/>
      <c r="AN2252" s="16"/>
      <c r="AO2252" s="16"/>
      <c r="AP2252" s="16"/>
      <c r="AQ2252" s="12" t="e">
        <f>#REF!+#REF!+#REF!</f>
        <v>#REF!</v>
      </c>
      <c r="AR2252" s="12">
        <f t="shared" si="495"/>
        <v>-4344363.63</v>
      </c>
      <c r="AS2252" s="12" t="e">
        <f>#REF!-AU2252+#REF!+#REF!</f>
        <v>#REF!</v>
      </c>
      <c r="AT2252" s="12" t="e">
        <f>AS2252-VLOOKUP(A2252,[1]选股结果!$A$2:$BJ$3005,48,FALSE)*0.08</f>
        <v>#REF!</v>
      </c>
      <c r="AU2252" s="12">
        <f t="shared" si="499"/>
        <v>30168210.02</v>
      </c>
      <c r="AV2252" s="12" t="e">
        <f>#REF!+S2252+H2252</f>
        <v>#REF!</v>
      </c>
      <c r="AW2252" s="12" t="e">
        <f t="shared" si="500"/>
        <v>#REF!</v>
      </c>
      <c r="AX2252" s="12" t="e">
        <f t="shared" si="501"/>
        <v>#REF!</v>
      </c>
      <c r="AY2252" s="12" t="e">
        <f t="shared" si="502"/>
        <v>#REF!</v>
      </c>
      <c r="AZ2252" s="12">
        <f t="shared" si="496"/>
        <v>-959483653.85</v>
      </c>
      <c r="BA2252" s="12">
        <f t="shared" si="497"/>
        <v>183574175.41</v>
      </c>
      <c r="BB2252" s="12" t="e">
        <f t="shared" si="503"/>
        <v>#REF!</v>
      </c>
    </row>
    <row r="2253" spans="1:54">
      <c r="A2253" s="5" t="s">
        <v>4555</v>
      </c>
      <c r="B2253" s="5" t="s">
        <v>4556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504"/>
        <v>924236335.31</v>
      </c>
      <c r="AF2253" s="9">
        <f t="shared" si="505"/>
        <v>1013553972.31</v>
      </c>
      <c r="AG2253" s="9">
        <f t="shared" si="506"/>
        <v>-35393369.3100001</v>
      </c>
      <c r="AH2253" s="9">
        <f t="shared" si="507"/>
        <v>-38442790.6300001</v>
      </c>
      <c r="AI2253" s="9">
        <f t="shared" si="508"/>
        <v>-45065424.3500001</v>
      </c>
      <c r="AJ2253" s="12" t="e">
        <f>#REF!-A2253</f>
        <v>#REF!</v>
      </c>
      <c r="AK2253" s="16"/>
      <c r="AL2253" s="9">
        <f t="shared" si="498"/>
        <v>127997840.62</v>
      </c>
      <c r="AM2253" s="16"/>
      <c r="AN2253" s="16"/>
      <c r="AO2253" s="16"/>
      <c r="AP2253" s="16"/>
      <c r="AQ2253" s="12" t="e">
        <f>#REF!+#REF!+#REF!</f>
        <v>#REF!</v>
      </c>
      <c r="AR2253" s="12">
        <f t="shared" si="495"/>
        <v>-185539.6</v>
      </c>
      <c r="AS2253" s="12" t="e">
        <f>#REF!-AU2253+#REF!+#REF!</f>
        <v>#REF!</v>
      </c>
      <c r="AT2253" s="12" t="e">
        <f>AS2253-VLOOKUP(A2253,[1]选股结果!$A$2:$BJ$3005,48,FALSE)*0.08</f>
        <v>#REF!</v>
      </c>
      <c r="AU2253" s="12">
        <f t="shared" si="499"/>
        <v>6622633.72</v>
      </c>
      <c r="AV2253" s="12" t="e">
        <f>#REF!+S2253+H2253</f>
        <v>#REF!</v>
      </c>
      <c r="AW2253" s="12" t="e">
        <f t="shared" si="500"/>
        <v>#REF!</v>
      </c>
      <c r="AX2253" s="12" t="e">
        <f t="shared" si="501"/>
        <v>#REF!</v>
      </c>
      <c r="AY2253" s="12" t="e">
        <f t="shared" si="502"/>
        <v>#REF!</v>
      </c>
      <c r="AZ2253" s="12">
        <f t="shared" si="496"/>
        <v>-931999390.56</v>
      </c>
      <c r="BA2253" s="12">
        <f t="shared" si="497"/>
        <v>-35393369.3100001</v>
      </c>
      <c r="BB2253" s="12" t="e">
        <f t="shared" si="503"/>
        <v>#REF!</v>
      </c>
    </row>
    <row r="2254" spans="1:54">
      <c r="A2254" s="5" t="s">
        <v>4557</v>
      </c>
      <c r="B2254" s="5" t="s">
        <v>4558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504"/>
        <v>922156276.05</v>
      </c>
      <c r="AF2254" s="9">
        <f t="shared" si="505"/>
        <v>649303464.59</v>
      </c>
      <c r="AG2254" s="9">
        <f t="shared" si="506"/>
        <v>287105220.1</v>
      </c>
      <c r="AH2254" s="9">
        <f t="shared" si="507"/>
        <v>286603776.38</v>
      </c>
      <c r="AI2254" s="9">
        <f t="shared" si="508"/>
        <v>251941078</v>
      </c>
      <c r="AJ2254" s="12" t="e">
        <f>#REF!-A2254</f>
        <v>#REF!</v>
      </c>
      <c r="AK2254" s="16"/>
      <c r="AL2254" s="9">
        <f t="shared" si="498"/>
        <v>216299881.38</v>
      </c>
      <c r="AM2254" s="16"/>
      <c r="AN2254" s="16"/>
      <c r="AO2254" s="16"/>
      <c r="AP2254" s="16"/>
      <c r="AQ2254" s="12" t="e">
        <f>#REF!+#REF!+#REF!</f>
        <v>#REF!</v>
      </c>
      <c r="AR2254" s="12">
        <f t="shared" si="495"/>
        <v>-623083.73</v>
      </c>
      <c r="AS2254" s="12" t="e">
        <f>#REF!-AU2254+#REF!+#REF!</f>
        <v>#REF!</v>
      </c>
      <c r="AT2254" s="12" t="e">
        <f>AS2254-VLOOKUP(A2254,[1]选股结果!$A$2:$BJ$3005,48,FALSE)*0.08</f>
        <v>#REF!</v>
      </c>
      <c r="AU2254" s="12">
        <f t="shared" si="499"/>
        <v>34662698.38</v>
      </c>
      <c r="AV2254" s="12" t="e">
        <f>#REF!+S2254+H2254</f>
        <v>#REF!</v>
      </c>
      <c r="AW2254" s="12" t="e">
        <f t="shared" si="500"/>
        <v>#REF!</v>
      </c>
      <c r="AX2254" s="12" t="e">
        <f t="shared" si="501"/>
        <v>#REF!</v>
      </c>
      <c r="AY2254" s="12" t="e">
        <f t="shared" si="502"/>
        <v>#REF!</v>
      </c>
      <c r="AZ2254" s="12">
        <f t="shared" si="496"/>
        <v>-942133879.05</v>
      </c>
      <c r="BA2254" s="12">
        <f t="shared" si="497"/>
        <v>287105220.1</v>
      </c>
      <c r="BB2254" s="12" t="e">
        <f t="shared" si="503"/>
        <v>#REF!</v>
      </c>
    </row>
    <row r="2255" spans="1:54">
      <c r="A2255" s="5" t="s">
        <v>4559</v>
      </c>
      <c r="B2255" s="5" t="s">
        <v>4560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504"/>
        <v>918703339.02</v>
      </c>
      <c r="AF2255" s="9">
        <f t="shared" si="505"/>
        <v>780731585.79</v>
      </c>
      <c r="AG2255" s="9">
        <f t="shared" si="506"/>
        <v>154700682.35</v>
      </c>
      <c r="AH2255" s="9">
        <f t="shared" si="507"/>
        <v>153287732.67</v>
      </c>
      <c r="AI2255" s="9">
        <f t="shared" si="508"/>
        <v>133414098.65</v>
      </c>
      <c r="AJ2255" s="12" t="e">
        <f>#REF!-A2255</f>
        <v>#REF!</v>
      </c>
      <c r="AK2255" s="16"/>
      <c r="AL2255" s="9">
        <f t="shared" si="498"/>
        <v>140427224.55</v>
      </c>
      <c r="AM2255" s="16"/>
      <c r="AN2255" s="16"/>
      <c r="AO2255" s="16"/>
      <c r="AP2255" s="16"/>
      <c r="AQ2255" s="12" t="e">
        <f>#REF!+#REF!+#REF!</f>
        <v>#REF!</v>
      </c>
      <c r="AR2255" s="12">
        <f t="shared" si="495"/>
        <v>-959246.71</v>
      </c>
      <c r="AS2255" s="12" t="e">
        <f>#REF!-AU2255+#REF!+#REF!</f>
        <v>#REF!</v>
      </c>
      <c r="AT2255" s="12" t="e">
        <f>AS2255-VLOOKUP(A2255,[1]选股结果!$A$2:$BJ$3005,48,FALSE)*0.08</f>
        <v>#REF!</v>
      </c>
      <c r="AU2255" s="12">
        <f t="shared" si="499"/>
        <v>19873634.02</v>
      </c>
      <c r="AV2255" s="12" t="e">
        <f>#REF!+S2255+H2255</f>
        <v>#REF!</v>
      </c>
      <c r="AW2255" s="12" t="e">
        <f t="shared" si="500"/>
        <v>#REF!</v>
      </c>
      <c r="AX2255" s="12" t="e">
        <f t="shared" si="501"/>
        <v>#REF!</v>
      </c>
      <c r="AY2255" s="12" t="e">
        <f t="shared" si="502"/>
        <v>#REF!</v>
      </c>
      <c r="AZ2255" s="12">
        <f t="shared" si="496"/>
        <v>-947114139.21</v>
      </c>
      <c r="BA2255" s="12">
        <f t="shared" si="497"/>
        <v>154700682.35</v>
      </c>
      <c r="BB2255" s="12" t="e">
        <f t="shared" si="503"/>
        <v>#REF!</v>
      </c>
    </row>
    <row r="2256" spans="1:54">
      <c r="A2256" s="5" t="s">
        <v>4561</v>
      </c>
      <c r="B2256" s="5" t="s">
        <v>4562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504"/>
        <v>918254537.85</v>
      </c>
      <c r="AF2256" s="9">
        <f t="shared" si="505"/>
        <v>906178963.45</v>
      </c>
      <c r="AG2256" s="9">
        <f t="shared" si="506"/>
        <v>6885964.1900001</v>
      </c>
      <c r="AH2256" s="9">
        <f t="shared" si="507"/>
        <v>7118514.0700001</v>
      </c>
      <c r="AI2256" s="9">
        <f t="shared" si="508"/>
        <v>12212025.0300001</v>
      </c>
      <c r="AJ2256" s="12" t="e">
        <f>#REF!-A2256</f>
        <v>#REF!</v>
      </c>
      <c r="AK2256" s="16"/>
      <c r="AL2256" s="9">
        <f t="shared" si="498"/>
        <v>52351375.49</v>
      </c>
      <c r="AM2256" s="16"/>
      <c r="AN2256" s="16"/>
      <c r="AO2256" s="16"/>
      <c r="AP2256" s="16"/>
      <c r="AQ2256" s="12" t="e">
        <f>#REF!+#REF!+#REF!</f>
        <v>#REF!</v>
      </c>
      <c r="AR2256" s="12">
        <f t="shared" si="495"/>
        <v>-555854.21</v>
      </c>
      <c r="AS2256" s="12" t="e">
        <f>#REF!-AU2256+#REF!+#REF!</f>
        <v>#REF!</v>
      </c>
      <c r="AT2256" s="12" t="e">
        <f>AS2256-VLOOKUP(A2256,[1]选股结果!$A$2:$BJ$3005,48,FALSE)*0.08</f>
        <v>#REF!</v>
      </c>
      <c r="AU2256" s="12">
        <f t="shared" si="499"/>
        <v>-5093510.96</v>
      </c>
      <c r="AV2256" s="12" t="e">
        <f>#REF!+S2256+H2256</f>
        <v>#REF!</v>
      </c>
      <c r="AW2256" s="12" t="e">
        <f t="shared" si="500"/>
        <v>#REF!</v>
      </c>
      <c r="AX2256" s="12" t="e">
        <f t="shared" si="501"/>
        <v>#REF!</v>
      </c>
      <c r="AY2256" s="12" t="e">
        <f t="shared" si="502"/>
        <v>#REF!</v>
      </c>
      <c r="AZ2256" s="12">
        <f t="shared" si="496"/>
        <v>-940823618.7</v>
      </c>
      <c r="BA2256" s="12">
        <f t="shared" si="497"/>
        <v>6885964.1900001</v>
      </c>
      <c r="BB2256" s="12" t="e">
        <f t="shared" si="503"/>
        <v>#REF!</v>
      </c>
    </row>
    <row r="2257" spans="1:54">
      <c r="A2257" s="5" t="s">
        <v>4563</v>
      </c>
      <c r="B2257" s="5" t="s">
        <v>4564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504"/>
        <v>913380348.89</v>
      </c>
      <c r="AF2257" s="9">
        <f t="shared" si="505"/>
        <v>678622148.26</v>
      </c>
      <c r="AG2257" s="9">
        <f t="shared" si="506"/>
        <v>465372878.09</v>
      </c>
      <c r="AH2257" s="9">
        <f t="shared" si="507"/>
        <v>465358068.29</v>
      </c>
      <c r="AI2257" s="9">
        <f t="shared" si="508"/>
        <v>419548906.63</v>
      </c>
      <c r="AJ2257" s="12" t="e">
        <f>#REF!-A2257</f>
        <v>#REF!</v>
      </c>
      <c r="AK2257" s="16"/>
      <c r="AL2257" s="9">
        <f t="shared" si="498"/>
        <v>430934225.5</v>
      </c>
      <c r="AM2257" s="16"/>
      <c r="AN2257" s="16"/>
      <c r="AO2257" s="16"/>
      <c r="AP2257" s="16"/>
      <c r="AQ2257" s="12" t="e">
        <f>#REF!+#REF!+#REF!</f>
        <v>#REF!</v>
      </c>
      <c r="AR2257" s="12">
        <f t="shared" si="495"/>
        <v>-5850.42</v>
      </c>
      <c r="AS2257" s="12" t="e">
        <f>#REF!-AU2257+#REF!+#REF!</f>
        <v>#REF!</v>
      </c>
      <c r="AT2257" s="12" t="e">
        <f>AS2257-VLOOKUP(A2257,[1]选股结果!$A$2:$BJ$3005,48,FALSE)*0.08</f>
        <v>#REF!</v>
      </c>
      <c r="AU2257" s="12">
        <f t="shared" si="499"/>
        <v>45809161.66</v>
      </c>
      <c r="AV2257" s="12" t="e">
        <f>#REF!+S2257+H2257</f>
        <v>#REF!</v>
      </c>
      <c r="AW2257" s="12" t="e">
        <f t="shared" si="500"/>
        <v>#REF!</v>
      </c>
      <c r="AX2257" s="12" t="e">
        <f t="shared" si="501"/>
        <v>#REF!</v>
      </c>
      <c r="AY2257" s="12" t="e">
        <f t="shared" si="502"/>
        <v>#REF!</v>
      </c>
      <c r="AZ2257" s="12">
        <f t="shared" si="496"/>
        <v>-939182269.53</v>
      </c>
      <c r="BA2257" s="12">
        <f t="shared" si="497"/>
        <v>465372878.09</v>
      </c>
      <c r="BB2257" s="12" t="e">
        <f t="shared" si="503"/>
        <v>#REF!</v>
      </c>
    </row>
    <row r="2258" spans="1:54">
      <c r="A2258" s="5" t="s">
        <v>4565</v>
      </c>
      <c r="B2258" s="5" t="s">
        <v>4566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504"/>
        <v>912398775.51</v>
      </c>
      <c r="AF2258" s="9">
        <f t="shared" si="505"/>
        <v>823340825.58</v>
      </c>
      <c r="AG2258" s="9">
        <f t="shared" si="506"/>
        <v>74384111.7399999</v>
      </c>
      <c r="AH2258" s="9">
        <f t="shared" si="507"/>
        <v>74789982.9099999</v>
      </c>
      <c r="AI2258" s="9">
        <f t="shared" si="508"/>
        <v>48752931.9499999</v>
      </c>
      <c r="AJ2258" s="12" t="e">
        <f>#REF!-A2258</f>
        <v>#REF!</v>
      </c>
      <c r="AK2258" s="16"/>
      <c r="AL2258" s="9">
        <f t="shared" si="498"/>
        <v>135749824.86</v>
      </c>
      <c r="AM2258" s="16"/>
      <c r="AN2258" s="16"/>
      <c r="AO2258" s="16"/>
      <c r="AP2258" s="16"/>
      <c r="AQ2258" s="12" t="e">
        <f>#REF!+#REF!+#REF!</f>
        <v>#REF!</v>
      </c>
      <c r="AR2258" s="12">
        <f t="shared" si="495"/>
        <v>-411730.33</v>
      </c>
      <c r="AS2258" s="12" t="e">
        <f>#REF!-AU2258+#REF!+#REF!</f>
        <v>#REF!</v>
      </c>
      <c r="AT2258" s="12" t="e">
        <f>AS2258-VLOOKUP(A2258,[1]选股结果!$A$2:$BJ$3005,48,FALSE)*0.08</f>
        <v>#REF!</v>
      </c>
      <c r="AU2258" s="12">
        <f t="shared" si="499"/>
        <v>26037050.96</v>
      </c>
      <c r="AV2258" s="12" t="e">
        <f>#REF!+S2258+H2258</f>
        <v>#REF!</v>
      </c>
      <c r="AW2258" s="12" t="e">
        <f t="shared" si="500"/>
        <v>#REF!</v>
      </c>
      <c r="AX2258" s="12" t="e">
        <f t="shared" si="501"/>
        <v>#REF!</v>
      </c>
      <c r="AY2258" s="12" t="e">
        <f t="shared" si="502"/>
        <v>#REF!</v>
      </c>
      <c r="AZ2258" s="12">
        <f t="shared" si="496"/>
        <v>-946619014.68</v>
      </c>
      <c r="BA2258" s="12">
        <f t="shared" si="497"/>
        <v>74384111.7399999</v>
      </c>
      <c r="BB2258" s="12" t="e">
        <f t="shared" si="503"/>
        <v>#REF!</v>
      </c>
    </row>
    <row r="2259" spans="1:54">
      <c r="A2259" s="5" t="s">
        <v>4567</v>
      </c>
      <c r="B2259" s="5" t="s">
        <v>4568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504"/>
        <v>911300022.41</v>
      </c>
      <c r="AF2259" s="9">
        <f t="shared" si="505"/>
        <v>676432047.67</v>
      </c>
      <c r="AG2259" s="9">
        <f t="shared" si="506"/>
        <v>242058597.51</v>
      </c>
      <c r="AH2259" s="9">
        <f t="shared" si="507"/>
        <v>241670153.2</v>
      </c>
      <c r="AI2259" s="9">
        <f t="shared" si="508"/>
        <v>217693638.63</v>
      </c>
      <c r="AJ2259" s="12" t="e">
        <f>#REF!-A2259</f>
        <v>#REF!</v>
      </c>
      <c r="AK2259" s="16"/>
      <c r="AL2259" s="9">
        <f t="shared" si="498"/>
        <v>141656870.11</v>
      </c>
      <c r="AM2259" s="16"/>
      <c r="AN2259" s="16"/>
      <c r="AO2259" s="16"/>
      <c r="AP2259" s="16"/>
      <c r="AQ2259" s="12" t="e">
        <f>#REF!+#REF!+#REF!</f>
        <v>#REF!</v>
      </c>
      <c r="AR2259" s="12">
        <f t="shared" si="495"/>
        <v>-23572.13</v>
      </c>
      <c r="AS2259" s="12" t="e">
        <f>#REF!-AU2259+#REF!+#REF!</f>
        <v>#REF!</v>
      </c>
      <c r="AT2259" s="12" t="e">
        <f>AS2259-VLOOKUP(A2259,[1]选股结果!$A$2:$BJ$3005,48,FALSE)*0.08</f>
        <v>#REF!</v>
      </c>
      <c r="AU2259" s="12">
        <f t="shared" si="499"/>
        <v>23976514.57</v>
      </c>
      <c r="AV2259" s="12" t="e">
        <f>#REF!+S2259+H2259</f>
        <v>#REF!</v>
      </c>
      <c r="AW2259" s="12" t="e">
        <f t="shared" si="500"/>
        <v>#REF!</v>
      </c>
      <c r="AX2259" s="12" t="e">
        <f t="shared" si="501"/>
        <v>#REF!</v>
      </c>
      <c r="AY2259" s="12" t="e">
        <f t="shared" si="502"/>
        <v>#REF!</v>
      </c>
      <c r="AZ2259" s="12">
        <f t="shared" si="496"/>
        <v>-928822975.3</v>
      </c>
      <c r="BA2259" s="12">
        <f t="shared" si="497"/>
        <v>242058597.51</v>
      </c>
      <c r="BB2259" s="12" t="e">
        <f t="shared" si="503"/>
        <v>#REF!</v>
      </c>
    </row>
    <row r="2260" spans="1:54">
      <c r="A2260" s="5" t="s">
        <v>4569</v>
      </c>
      <c r="B2260" s="5" t="s">
        <v>4570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504"/>
        <v>910541434.13</v>
      </c>
      <c r="AF2260" s="9">
        <f t="shared" si="505"/>
        <v>841204548.02</v>
      </c>
      <c r="AG2260" s="9">
        <f t="shared" si="506"/>
        <v>63937403.7899999</v>
      </c>
      <c r="AH2260" s="9">
        <f t="shared" si="507"/>
        <v>62909200.3599999</v>
      </c>
      <c r="AI2260" s="9">
        <f t="shared" si="508"/>
        <v>53091086.5399999</v>
      </c>
      <c r="AJ2260" s="12" t="e">
        <f>#REF!-A2260</f>
        <v>#REF!</v>
      </c>
      <c r="AK2260" s="16"/>
      <c r="AL2260" s="9">
        <f t="shared" si="498"/>
        <v>399442396.77</v>
      </c>
      <c r="AM2260" s="16"/>
      <c r="AN2260" s="16"/>
      <c r="AO2260" s="16"/>
      <c r="AP2260" s="16"/>
      <c r="AQ2260" s="12" t="e">
        <f>#REF!+#REF!+#REF!</f>
        <v>#REF!</v>
      </c>
      <c r="AR2260" s="12">
        <f t="shared" si="495"/>
        <v>-97877.46</v>
      </c>
      <c r="AS2260" s="12" t="e">
        <f>#REF!-AU2260+#REF!+#REF!</f>
        <v>#REF!</v>
      </c>
      <c r="AT2260" s="12" t="e">
        <f>AS2260-VLOOKUP(A2260,[1]选股结果!$A$2:$BJ$3005,48,FALSE)*0.08</f>
        <v>#REF!</v>
      </c>
      <c r="AU2260" s="12">
        <f t="shared" si="499"/>
        <v>9818113.82</v>
      </c>
      <c r="AV2260" s="12" t="e">
        <f>#REF!+S2260+H2260</f>
        <v>#REF!</v>
      </c>
      <c r="AW2260" s="12" t="e">
        <f t="shared" si="500"/>
        <v>#REF!</v>
      </c>
      <c r="AX2260" s="12" t="e">
        <f t="shared" si="501"/>
        <v>#REF!</v>
      </c>
      <c r="AY2260" s="12" t="e">
        <f t="shared" si="502"/>
        <v>#REF!</v>
      </c>
      <c r="AZ2260" s="12">
        <f t="shared" si="496"/>
        <v>-918844287.3</v>
      </c>
      <c r="BA2260" s="12">
        <f t="shared" si="497"/>
        <v>63937403.7899999</v>
      </c>
      <c r="BB2260" s="12" t="e">
        <f t="shared" si="503"/>
        <v>#REF!</v>
      </c>
    </row>
    <row r="2261" spans="1:54">
      <c r="A2261" s="5" t="s">
        <v>4571</v>
      </c>
      <c r="B2261" s="5" t="s">
        <v>4572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504"/>
        <v>907810033.57</v>
      </c>
      <c r="AF2261" s="9">
        <f t="shared" si="505"/>
        <v>846293123.3</v>
      </c>
      <c r="AG2261" s="9">
        <f t="shared" si="506"/>
        <v>50966680.95</v>
      </c>
      <c r="AH2261" s="9">
        <f t="shared" si="507"/>
        <v>50597933.65</v>
      </c>
      <c r="AI2261" s="9">
        <f t="shared" si="508"/>
        <v>41179519.18</v>
      </c>
      <c r="AJ2261" s="12" t="e">
        <f>#REF!-A2261</f>
        <v>#REF!</v>
      </c>
      <c r="AK2261" s="16"/>
      <c r="AL2261" s="9">
        <f t="shared" si="498"/>
        <v>148197011.89</v>
      </c>
      <c r="AM2261" s="16"/>
      <c r="AN2261" s="16"/>
      <c r="AO2261" s="16"/>
      <c r="AP2261" s="16"/>
      <c r="AQ2261" s="12" t="e">
        <f>#REF!+#REF!+#REF!</f>
        <v>#REF!</v>
      </c>
      <c r="AR2261" s="12">
        <f t="shared" si="495"/>
        <v>-7420</v>
      </c>
      <c r="AS2261" s="12" t="e">
        <f>#REF!-AU2261+#REF!+#REF!</f>
        <v>#REF!</v>
      </c>
      <c r="AT2261" s="12" t="e">
        <f>AS2261-VLOOKUP(A2261,[1]选股结果!$A$2:$BJ$3005,48,FALSE)*0.08</f>
        <v>#REF!</v>
      </c>
      <c r="AU2261" s="12">
        <f t="shared" si="499"/>
        <v>9418414.47</v>
      </c>
      <c r="AV2261" s="12" t="e">
        <f>#REF!+S2261+H2261</f>
        <v>#REF!</v>
      </c>
      <c r="AW2261" s="12" t="e">
        <f t="shared" si="500"/>
        <v>#REF!</v>
      </c>
      <c r="AX2261" s="12" t="e">
        <f t="shared" si="501"/>
        <v>#REF!</v>
      </c>
      <c r="AY2261" s="12" t="e">
        <f t="shared" si="502"/>
        <v>#REF!</v>
      </c>
      <c r="AZ2261" s="12">
        <f t="shared" si="496"/>
        <v>-912203367.98</v>
      </c>
      <c r="BA2261" s="12">
        <f t="shared" si="497"/>
        <v>50966680.95</v>
      </c>
      <c r="BB2261" s="12" t="e">
        <f t="shared" si="503"/>
        <v>#REF!</v>
      </c>
    </row>
    <row r="2262" spans="1:54">
      <c r="A2262" s="5" t="s">
        <v>4573</v>
      </c>
      <c r="B2262" s="5" t="s">
        <v>4574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504"/>
        <v>901379245.63</v>
      </c>
      <c r="AF2262" s="9">
        <f t="shared" si="505"/>
        <v>871812769.33</v>
      </c>
      <c r="AG2262" s="9">
        <f t="shared" si="506"/>
        <v>40401304.8500001</v>
      </c>
      <c r="AH2262" s="9">
        <f t="shared" si="507"/>
        <v>39987332.8200001</v>
      </c>
      <c r="AI2262" s="9">
        <f t="shared" si="508"/>
        <v>38760365.5400001</v>
      </c>
      <c r="AJ2262" s="12" t="e">
        <f>#REF!-A2262</f>
        <v>#REF!</v>
      </c>
      <c r="AK2262" s="16"/>
      <c r="AL2262" s="9">
        <f t="shared" si="498"/>
        <v>187148065.06</v>
      </c>
      <c r="AM2262" s="16"/>
      <c r="AN2262" s="16"/>
      <c r="AO2262" s="16"/>
      <c r="AP2262" s="16"/>
      <c r="AQ2262" s="12" t="e">
        <f>#REF!+#REF!+#REF!</f>
        <v>#REF!</v>
      </c>
      <c r="AR2262" s="12">
        <f t="shared" si="495"/>
        <v>-3198406.07</v>
      </c>
      <c r="AS2262" s="12" t="e">
        <f>#REF!-AU2262+#REF!+#REF!</f>
        <v>#REF!</v>
      </c>
      <c r="AT2262" s="12" t="e">
        <f>AS2262-VLOOKUP(A2262,[1]选股结果!$A$2:$BJ$3005,48,FALSE)*0.08</f>
        <v>#REF!</v>
      </c>
      <c r="AU2262" s="12">
        <f t="shared" si="499"/>
        <v>1226967.27999999</v>
      </c>
      <c r="AV2262" s="12" t="e">
        <f>#REF!+S2262+H2262</f>
        <v>#REF!</v>
      </c>
      <c r="AW2262" s="12" t="e">
        <f t="shared" si="500"/>
        <v>#REF!</v>
      </c>
      <c r="AX2262" s="12" t="e">
        <f t="shared" si="501"/>
        <v>#REF!</v>
      </c>
      <c r="AY2262" s="12" t="e">
        <f t="shared" si="502"/>
        <v>#REF!</v>
      </c>
      <c r="AZ2262" s="12">
        <f t="shared" si="496"/>
        <v>-927008697.18</v>
      </c>
      <c r="BA2262" s="12">
        <f t="shared" si="497"/>
        <v>40401304.8500001</v>
      </c>
      <c r="BB2262" s="12" t="e">
        <f t="shared" si="503"/>
        <v>#REF!</v>
      </c>
    </row>
    <row r="2263" spans="1:54">
      <c r="A2263" s="5" t="s">
        <v>4575</v>
      </c>
      <c r="B2263" s="5" t="s">
        <v>4576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504"/>
        <v>901090035</v>
      </c>
      <c r="AF2263" s="9">
        <f t="shared" si="505"/>
        <v>810355442.15</v>
      </c>
      <c r="AG2263" s="9">
        <f t="shared" si="506"/>
        <v>94560682.4599999</v>
      </c>
      <c r="AH2263" s="9">
        <f t="shared" si="507"/>
        <v>94980309.3099999</v>
      </c>
      <c r="AI2263" s="9">
        <f t="shared" si="508"/>
        <v>87160710.6099999</v>
      </c>
      <c r="AJ2263" s="12" t="e">
        <f>#REF!-A2263</f>
        <v>#REF!</v>
      </c>
      <c r="AK2263" s="16"/>
      <c r="AL2263" s="9">
        <f t="shared" si="498"/>
        <v>108465716.82</v>
      </c>
      <c r="AM2263" s="16"/>
      <c r="AN2263" s="16"/>
      <c r="AO2263" s="16"/>
      <c r="AP2263" s="16"/>
      <c r="AQ2263" s="12" t="e">
        <f>#REF!+#REF!+#REF!</f>
        <v>#REF!</v>
      </c>
      <c r="AR2263" s="12">
        <f t="shared" si="495"/>
        <v>-615771.39</v>
      </c>
      <c r="AS2263" s="12" t="e">
        <f>#REF!-AU2263+#REF!+#REF!</f>
        <v>#REF!</v>
      </c>
      <c r="AT2263" s="12" t="e">
        <f>AS2263-VLOOKUP(A2263,[1]选股结果!$A$2:$BJ$3005,48,FALSE)*0.08</f>
        <v>#REF!</v>
      </c>
      <c r="AU2263" s="12">
        <f t="shared" si="499"/>
        <v>7819598.7</v>
      </c>
      <c r="AV2263" s="12" t="e">
        <f>#REF!+S2263+H2263</f>
        <v>#REF!</v>
      </c>
      <c r="AW2263" s="12" t="e">
        <f t="shared" si="500"/>
        <v>#REF!</v>
      </c>
      <c r="AX2263" s="12" t="e">
        <f t="shared" si="501"/>
        <v>#REF!</v>
      </c>
      <c r="AY2263" s="12" t="e">
        <f t="shared" si="502"/>
        <v>#REF!</v>
      </c>
      <c r="AZ2263" s="12">
        <f t="shared" si="496"/>
        <v>-903741433.33</v>
      </c>
      <c r="BA2263" s="12">
        <f t="shared" si="497"/>
        <v>94560682.4599999</v>
      </c>
      <c r="BB2263" s="12" t="e">
        <f t="shared" si="503"/>
        <v>#REF!</v>
      </c>
    </row>
    <row r="2264" spans="1:54">
      <c r="A2264" s="5" t="s">
        <v>4577</v>
      </c>
      <c r="B2264" s="5" t="s">
        <v>4578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504"/>
        <v>899145006.37</v>
      </c>
      <c r="AF2264" s="9">
        <f t="shared" si="505"/>
        <v>841365628.24</v>
      </c>
      <c r="AG2264" s="9">
        <f t="shared" si="506"/>
        <v>62944471.5600001</v>
      </c>
      <c r="AH2264" s="9">
        <f t="shared" si="507"/>
        <v>68643690.1000001</v>
      </c>
      <c r="AI2264" s="9">
        <f t="shared" si="508"/>
        <v>61564758.5000001</v>
      </c>
      <c r="AJ2264" s="12" t="e">
        <f>#REF!-A2264</f>
        <v>#REF!</v>
      </c>
      <c r="AK2264" s="16"/>
      <c r="AL2264" s="9">
        <f t="shared" si="498"/>
        <v>59409906.19</v>
      </c>
      <c r="AM2264" s="16"/>
      <c r="AN2264" s="16"/>
      <c r="AO2264" s="16"/>
      <c r="AP2264" s="16"/>
      <c r="AQ2264" s="12" t="e">
        <f>#REF!+#REF!+#REF!</f>
        <v>#REF!</v>
      </c>
      <c r="AR2264" s="12">
        <f t="shared" si="495"/>
        <v>-6293034.72</v>
      </c>
      <c r="AS2264" s="12" t="e">
        <f>#REF!-AU2264+#REF!+#REF!</f>
        <v>#REF!</v>
      </c>
      <c r="AT2264" s="12" t="e">
        <f>AS2264-VLOOKUP(A2264,[1]选股结果!$A$2:$BJ$3005,48,FALSE)*0.08</f>
        <v>#REF!</v>
      </c>
      <c r="AU2264" s="12">
        <f t="shared" si="499"/>
        <v>7078931.6</v>
      </c>
      <c r="AV2264" s="12" t="e">
        <f>#REF!+S2264+H2264</f>
        <v>#REF!</v>
      </c>
      <c r="AW2264" s="12" t="e">
        <f t="shared" si="500"/>
        <v>#REF!</v>
      </c>
      <c r="AX2264" s="12" t="e">
        <f t="shared" si="501"/>
        <v>#REF!</v>
      </c>
      <c r="AY2264" s="12" t="e">
        <f t="shared" si="502"/>
        <v>#REF!</v>
      </c>
      <c r="AZ2264" s="12">
        <f t="shared" si="496"/>
        <v>-911750861.65</v>
      </c>
      <c r="BA2264" s="12">
        <f t="shared" si="497"/>
        <v>62944471.5600001</v>
      </c>
      <c r="BB2264" s="12" t="e">
        <f t="shared" si="503"/>
        <v>#REF!</v>
      </c>
    </row>
    <row r="2265" spans="1:54">
      <c r="A2265" s="5" t="s">
        <v>4579</v>
      </c>
      <c r="B2265" s="5" t="s">
        <v>4580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504"/>
        <v>899100448.02</v>
      </c>
      <c r="AF2265" s="9">
        <f t="shared" si="505"/>
        <v>821961633.37</v>
      </c>
      <c r="AG2265" s="9">
        <f t="shared" si="506"/>
        <v>68670061.4299999</v>
      </c>
      <c r="AH2265" s="9">
        <f t="shared" si="507"/>
        <v>66875630.7999999</v>
      </c>
      <c r="AI2265" s="9">
        <f t="shared" si="508"/>
        <v>47083513.8199999</v>
      </c>
      <c r="AJ2265" s="12" t="e">
        <f>#REF!-A2265</f>
        <v>#REF!</v>
      </c>
      <c r="AK2265" s="16"/>
      <c r="AL2265" s="9">
        <f t="shared" si="498"/>
        <v>102206297.36</v>
      </c>
      <c r="AM2265" s="16"/>
      <c r="AN2265" s="16"/>
      <c r="AO2265" s="16"/>
      <c r="AP2265" s="16"/>
      <c r="AQ2265" s="12" t="e">
        <f>#REF!+#REF!+#REF!</f>
        <v>#REF!</v>
      </c>
      <c r="AR2265" s="12">
        <f t="shared" si="495"/>
        <v>-3405170.77</v>
      </c>
      <c r="AS2265" s="12" t="e">
        <f>#REF!-AU2265+#REF!+#REF!</f>
        <v>#REF!</v>
      </c>
      <c r="AT2265" s="12" t="e">
        <f>AS2265-VLOOKUP(A2265,[1]选股结果!$A$2:$BJ$3005,48,FALSE)*0.08</f>
        <v>#REF!</v>
      </c>
      <c r="AU2265" s="12">
        <f t="shared" si="499"/>
        <v>19792116.98</v>
      </c>
      <c r="AV2265" s="12" t="e">
        <f>#REF!+S2265+H2265</f>
        <v>#REF!</v>
      </c>
      <c r="AW2265" s="12" t="e">
        <f t="shared" si="500"/>
        <v>#REF!</v>
      </c>
      <c r="AX2265" s="12" t="e">
        <f t="shared" si="501"/>
        <v>#REF!</v>
      </c>
      <c r="AY2265" s="12" t="e">
        <f t="shared" si="502"/>
        <v>#REF!</v>
      </c>
      <c r="AZ2265" s="12">
        <f t="shared" si="496"/>
        <v>-925096592.79</v>
      </c>
      <c r="BA2265" s="12">
        <f t="shared" si="497"/>
        <v>68670061.4299999</v>
      </c>
      <c r="BB2265" s="12" t="e">
        <f t="shared" si="503"/>
        <v>#REF!</v>
      </c>
    </row>
    <row r="2266" spans="1:54">
      <c r="A2266" s="5" t="s">
        <v>4581</v>
      </c>
      <c r="B2266" s="5" t="s">
        <v>4582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504"/>
        <v>897916613.15</v>
      </c>
      <c r="AF2266" s="9">
        <f t="shared" si="505"/>
        <v>676382768.71</v>
      </c>
      <c r="AG2266" s="9">
        <f t="shared" si="506"/>
        <v>196675767.25</v>
      </c>
      <c r="AH2266" s="9">
        <f t="shared" si="507"/>
        <v>193912061.58</v>
      </c>
      <c r="AI2266" s="9">
        <f t="shared" si="508"/>
        <v>164905506.62</v>
      </c>
      <c r="AJ2266" s="12" t="e">
        <f>#REF!-A2266</f>
        <v>#REF!</v>
      </c>
      <c r="AK2266" s="16"/>
      <c r="AL2266" s="9">
        <f t="shared" si="498"/>
        <v>78391842.11</v>
      </c>
      <c r="AM2266" s="16"/>
      <c r="AN2266" s="16"/>
      <c r="AO2266" s="16"/>
      <c r="AP2266" s="16"/>
      <c r="AQ2266" s="12" t="e">
        <f>#REF!+#REF!+#REF!</f>
        <v>#REF!</v>
      </c>
      <c r="AR2266" s="12">
        <f t="shared" si="495"/>
        <v>-2056142.33</v>
      </c>
      <c r="AS2266" s="12" t="e">
        <f>#REF!-AU2266+#REF!+#REF!</f>
        <v>#REF!</v>
      </c>
      <c r="AT2266" s="12" t="e">
        <f>AS2266-VLOOKUP(A2266,[1]选股结果!$A$2:$BJ$3005,48,FALSE)*0.08</f>
        <v>#REF!</v>
      </c>
      <c r="AU2266" s="12">
        <f t="shared" si="499"/>
        <v>29006554.96</v>
      </c>
      <c r="AV2266" s="12" t="e">
        <f>#REF!+S2266+H2266</f>
        <v>#REF!</v>
      </c>
      <c r="AW2266" s="12" t="e">
        <f t="shared" si="500"/>
        <v>#REF!</v>
      </c>
      <c r="AX2266" s="12" t="e">
        <f t="shared" si="501"/>
        <v>#REF!</v>
      </c>
      <c r="AY2266" s="12" t="e">
        <f t="shared" si="502"/>
        <v>#REF!</v>
      </c>
      <c r="AZ2266" s="12">
        <f t="shared" si="496"/>
        <v>-934732210.69</v>
      </c>
      <c r="BA2266" s="12">
        <f t="shared" si="497"/>
        <v>196675767.25</v>
      </c>
      <c r="BB2266" s="12" t="e">
        <f t="shared" si="503"/>
        <v>#REF!</v>
      </c>
    </row>
    <row r="2267" spans="1:54">
      <c r="A2267" s="5" t="s">
        <v>4583</v>
      </c>
      <c r="B2267" s="5" t="s">
        <v>4584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504"/>
        <v>897134391.25</v>
      </c>
      <c r="AF2267" s="9">
        <f t="shared" si="505"/>
        <v>889202414.71</v>
      </c>
      <c r="AG2267" s="9">
        <f t="shared" si="506"/>
        <v>19382505.33</v>
      </c>
      <c r="AH2267" s="9">
        <f t="shared" si="507"/>
        <v>19365888.11</v>
      </c>
      <c r="AI2267" s="9">
        <f t="shared" si="508"/>
        <v>14138326.25</v>
      </c>
      <c r="AJ2267" s="12" t="e">
        <f>#REF!-A2267</f>
        <v>#REF!</v>
      </c>
      <c r="AK2267" s="16"/>
      <c r="AL2267" s="9">
        <f t="shared" si="498"/>
        <v>61763348.42</v>
      </c>
      <c r="AM2267" s="16"/>
      <c r="AN2267" s="16"/>
      <c r="AO2267" s="16"/>
      <c r="AP2267" s="16"/>
      <c r="AQ2267" s="12" t="e">
        <f>#REF!+#REF!+#REF!</f>
        <v>#REF!</v>
      </c>
      <c r="AR2267" s="12">
        <f t="shared" si="495"/>
        <v>-309317.73</v>
      </c>
      <c r="AS2267" s="12" t="e">
        <f>#REF!-AU2267+#REF!+#REF!</f>
        <v>#REF!</v>
      </c>
      <c r="AT2267" s="12" t="e">
        <f>AS2267-VLOOKUP(A2267,[1]选股结果!$A$2:$BJ$3005,48,FALSE)*0.08</f>
        <v>#REF!</v>
      </c>
      <c r="AU2267" s="12">
        <f t="shared" si="499"/>
        <v>5227561.86</v>
      </c>
      <c r="AV2267" s="12" t="e">
        <f>#REF!+S2267+H2267</f>
        <v>#REF!</v>
      </c>
      <c r="AW2267" s="12" t="e">
        <f t="shared" si="500"/>
        <v>#REF!</v>
      </c>
      <c r="AX2267" s="12" t="e">
        <f t="shared" si="501"/>
        <v>#REF!</v>
      </c>
      <c r="AY2267" s="12" t="e">
        <f t="shared" si="502"/>
        <v>#REF!</v>
      </c>
      <c r="AZ2267" s="12">
        <f t="shared" si="496"/>
        <v>-903391443.23</v>
      </c>
      <c r="BA2267" s="12">
        <f t="shared" si="497"/>
        <v>19382505.33</v>
      </c>
      <c r="BB2267" s="12" t="e">
        <f t="shared" si="503"/>
        <v>#REF!</v>
      </c>
    </row>
    <row r="2268" spans="1:54">
      <c r="A2268" s="5" t="s">
        <v>4585</v>
      </c>
      <c r="B2268" s="5" t="s">
        <v>4586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504"/>
        <v>896971697.12</v>
      </c>
      <c r="AF2268" s="9">
        <f t="shared" si="505"/>
        <v>889712704.75</v>
      </c>
      <c r="AG2268" s="9">
        <f t="shared" si="506"/>
        <v>3189413.62</v>
      </c>
      <c r="AH2268" s="9">
        <f t="shared" si="507"/>
        <v>2800254.13</v>
      </c>
      <c r="AI2268" s="9">
        <f t="shared" si="508"/>
        <v>2006215.5</v>
      </c>
      <c r="AJ2268" s="12" t="e">
        <f>#REF!-A2268</f>
        <v>#REF!</v>
      </c>
      <c r="AK2268" s="16"/>
      <c r="AL2268" s="9">
        <f t="shared" si="498"/>
        <v>55654020.04</v>
      </c>
      <c r="AM2268" s="16"/>
      <c r="AN2268" s="16"/>
      <c r="AO2268" s="16"/>
      <c r="AP2268" s="16"/>
      <c r="AQ2268" s="12" t="e">
        <f>#REF!+#REF!+#REF!</f>
        <v>#REF!</v>
      </c>
      <c r="AR2268" s="12">
        <f t="shared" si="495"/>
        <v>-16341.08</v>
      </c>
      <c r="AS2268" s="12" t="e">
        <f>#REF!-AU2268+#REF!+#REF!</f>
        <v>#REF!</v>
      </c>
      <c r="AT2268" s="12" t="e">
        <f>AS2268-VLOOKUP(A2268,[1]选股结果!$A$2:$BJ$3005,48,FALSE)*0.08</f>
        <v>#REF!</v>
      </c>
      <c r="AU2268" s="12">
        <f t="shared" si="499"/>
        <v>794038.63</v>
      </c>
      <c r="AV2268" s="12" t="e">
        <f>#REF!+S2268+H2268</f>
        <v>#REF!</v>
      </c>
      <c r="AW2268" s="12" t="e">
        <f t="shared" si="500"/>
        <v>#REF!</v>
      </c>
      <c r="AX2268" s="12" t="e">
        <f t="shared" si="501"/>
        <v>#REF!</v>
      </c>
      <c r="AY2268" s="12" t="e">
        <f t="shared" si="502"/>
        <v>#REF!</v>
      </c>
      <c r="AZ2268" s="12">
        <f t="shared" si="496"/>
        <v>-896796828.13</v>
      </c>
      <c r="BA2268" s="12">
        <f t="shared" si="497"/>
        <v>3189413.62</v>
      </c>
      <c r="BB2268" s="12" t="e">
        <f t="shared" si="503"/>
        <v>#REF!</v>
      </c>
    </row>
    <row r="2269" spans="1:54">
      <c r="A2269" s="5" t="s">
        <v>4587</v>
      </c>
      <c r="B2269" s="5" t="s">
        <v>4588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504"/>
        <v>896615642.91</v>
      </c>
      <c r="AF2269" s="9">
        <f t="shared" si="505"/>
        <v>910407117.14</v>
      </c>
      <c r="AG2269" s="9">
        <f t="shared" si="506"/>
        <v>-37883241.17</v>
      </c>
      <c r="AH2269" s="9">
        <f t="shared" si="507"/>
        <v>-35233568.07</v>
      </c>
      <c r="AI2269" s="9">
        <f t="shared" si="508"/>
        <v>-35392347.77</v>
      </c>
      <c r="AJ2269" s="12" t="e">
        <f>#REF!-A2269</f>
        <v>#REF!</v>
      </c>
      <c r="AK2269" s="16"/>
      <c r="AL2269" s="9">
        <f t="shared" si="498"/>
        <v>182363500.26</v>
      </c>
      <c r="AM2269" s="16"/>
      <c r="AN2269" s="16"/>
      <c r="AO2269" s="16"/>
      <c r="AP2269" s="16"/>
      <c r="AQ2269" s="12" t="e">
        <f>#REF!+#REF!+#REF!</f>
        <v>#REF!</v>
      </c>
      <c r="AR2269" s="12">
        <f t="shared" si="495"/>
        <v>-4027224.98</v>
      </c>
      <c r="AS2269" s="12" t="e">
        <f>#REF!-AU2269+#REF!+#REF!</f>
        <v>#REF!</v>
      </c>
      <c r="AT2269" s="12" t="e">
        <f>AS2269-VLOOKUP(A2269,[1]选股结果!$A$2:$BJ$3005,48,FALSE)*0.08</f>
        <v>#REF!</v>
      </c>
      <c r="AU2269" s="12">
        <f t="shared" si="499"/>
        <v>158779.700000003</v>
      </c>
      <c r="AV2269" s="12" t="e">
        <f>#REF!+S2269+H2269</f>
        <v>#REF!</v>
      </c>
      <c r="AW2269" s="12" t="e">
        <f t="shared" si="500"/>
        <v>#REF!</v>
      </c>
      <c r="AX2269" s="12" t="e">
        <f t="shared" si="501"/>
        <v>#REF!</v>
      </c>
      <c r="AY2269" s="12" t="e">
        <f t="shared" si="502"/>
        <v>#REF!</v>
      </c>
      <c r="AZ2269" s="12">
        <f t="shared" si="496"/>
        <v>-933962759.62</v>
      </c>
      <c r="BA2269" s="12">
        <f t="shared" si="497"/>
        <v>-37883241.17</v>
      </c>
      <c r="BB2269" s="12" t="e">
        <f t="shared" si="503"/>
        <v>#REF!</v>
      </c>
    </row>
    <row r="2270" spans="1:54">
      <c r="A2270" s="5" t="s">
        <v>4589</v>
      </c>
      <c r="B2270" s="5" t="s">
        <v>4590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504"/>
        <v>893055276.43</v>
      </c>
      <c r="AF2270" s="9">
        <f t="shared" si="505"/>
        <v>944051418.78</v>
      </c>
      <c r="AG2270" s="9">
        <f t="shared" si="506"/>
        <v>2849362903.19</v>
      </c>
      <c r="AH2270" s="9">
        <f t="shared" si="507"/>
        <v>2849150069.91</v>
      </c>
      <c r="AI2270" s="9">
        <f t="shared" si="508"/>
        <v>2814347207.22</v>
      </c>
      <c r="AJ2270" s="12" t="e">
        <f>#REF!-A2270</f>
        <v>#REF!</v>
      </c>
      <c r="AK2270" s="16"/>
      <c r="AL2270" s="9">
        <f t="shared" si="498"/>
        <v>160314598.59</v>
      </c>
      <c r="AM2270" s="16"/>
      <c r="AN2270" s="16"/>
      <c r="AO2270" s="16"/>
      <c r="AP2270" s="16"/>
      <c r="AQ2270" s="12" t="e">
        <f>#REF!+#REF!+#REF!</f>
        <v>#REF!</v>
      </c>
      <c r="AR2270" s="12">
        <f t="shared" si="495"/>
        <v>-381730.49</v>
      </c>
      <c r="AS2270" s="12" t="e">
        <f>#REF!-AU2270+#REF!+#REF!</f>
        <v>#REF!</v>
      </c>
      <c r="AT2270" s="12" t="e">
        <f>AS2270-VLOOKUP(A2270,[1]选股结果!$A$2:$BJ$3005,48,FALSE)*0.08</f>
        <v>#REF!</v>
      </c>
      <c r="AU2270" s="12">
        <f t="shared" si="499"/>
        <v>34802862.6900001</v>
      </c>
      <c r="AV2270" s="12" t="e">
        <f>#REF!+S2270+H2270</f>
        <v>#REF!</v>
      </c>
      <c r="AW2270" s="12" t="e">
        <f t="shared" si="500"/>
        <v>#REF!</v>
      </c>
      <c r="AX2270" s="12" t="e">
        <f t="shared" si="501"/>
        <v>#REF!</v>
      </c>
      <c r="AY2270" s="12" t="e">
        <f t="shared" si="502"/>
        <v>#REF!</v>
      </c>
      <c r="AZ2270" s="12">
        <f t="shared" si="496"/>
        <v>-1195085029.57</v>
      </c>
      <c r="BA2270" s="12">
        <f t="shared" si="497"/>
        <v>2849362903.19</v>
      </c>
      <c r="BB2270" s="12" t="e">
        <f t="shared" si="503"/>
        <v>#REF!</v>
      </c>
    </row>
    <row r="2271" spans="1:54">
      <c r="A2271" s="5" t="s">
        <v>4591</v>
      </c>
      <c r="B2271" s="5" t="s">
        <v>4592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504"/>
        <v>892414421.91</v>
      </c>
      <c r="AF2271" s="9">
        <f t="shared" si="505"/>
        <v>872021480.33</v>
      </c>
      <c r="AG2271" s="9">
        <f t="shared" si="506"/>
        <v>22577103.41</v>
      </c>
      <c r="AH2271" s="9">
        <f t="shared" si="507"/>
        <v>20983862.11</v>
      </c>
      <c r="AI2271" s="9">
        <f t="shared" si="508"/>
        <v>12949940.19</v>
      </c>
      <c r="AJ2271" s="12" t="e">
        <f>#REF!-A2271</f>
        <v>#REF!</v>
      </c>
      <c r="AK2271" s="16"/>
      <c r="AL2271" s="9">
        <f t="shared" si="498"/>
        <v>51369363.8</v>
      </c>
      <c r="AM2271" s="16"/>
      <c r="AN2271" s="16"/>
      <c r="AO2271" s="16"/>
      <c r="AP2271" s="16"/>
      <c r="AQ2271" s="12" t="e">
        <f>#REF!+#REF!+#REF!</f>
        <v>#REF!</v>
      </c>
      <c r="AR2271" s="12">
        <f t="shared" si="495"/>
        <v>-173137.9</v>
      </c>
      <c r="AS2271" s="12" t="e">
        <f>#REF!-AU2271+#REF!+#REF!</f>
        <v>#REF!</v>
      </c>
      <c r="AT2271" s="12" t="e">
        <f>AS2271-VLOOKUP(A2271,[1]选股结果!$A$2:$BJ$3005,48,FALSE)*0.08</f>
        <v>#REF!</v>
      </c>
      <c r="AU2271" s="12">
        <f t="shared" si="499"/>
        <v>8033921.92</v>
      </c>
      <c r="AV2271" s="12" t="e">
        <f>#REF!+S2271+H2271</f>
        <v>#REF!</v>
      </c>
      <c r="AW2271" s="12" t="e">
        <f t="shared" si="500"/>
        <v>#REF!</v>
      </c>
      <c r="AX2271" s="12" t="e">
        <f t="shared" si="501"/>
        <v>#REF!</v>
      </c>
      <c r="AY2271" s="12" t="e">
        <f t="shared" si="502"/>
        <v>#REF!</v>
      </c>
      <c r="AZ2271" s="12">
        <f t="shared" si="496"/>
        <v>-899715711.72</v>
      </c>
      <c r="BA2271" s="12">
        <f t="shared" si="497"/>
        <v>22577103.41</v>
      </c>
      <c r="BB2271" s="12" t="e">
        <f t="shared" si="503"/>
        <v>#REF!</v>
      </c>
    </row>
    <row r="2272" spans="1:54">
      <c r="A2272" s="5" t="s">
        <v>4593</v>
      </c>
      <c r="B2272" s="5" t="s">
        <v>4594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504"/>
        <v>888180382.39</v>
      </c>
      <c r="AF2272" s="9">
        <f t="shared" si="505"/>
        <v>817865976.56</v>
      </c>
      <c r="AG2272" s="9">
        <f t="shared" si="506"/>
        <v>70399475.3099999</v>
      </c>
      <c r="AH2272" s="9">
        <f t="shared" si="507"/>
        <v>71871017.4499999</v>
      </c>
      <c r="AI2272" s="9">
        <f t="shared" si="508"/>
        <v>55355863.0199999</v>
      </c>
      <c r="AJ2272" s="12" t="e">
        <f>#REF!-A2272</f>
        <v>#REF!</v>
      </c>
      <c r="AK2272" s="16"/>
      <c r="AL2272" s="9">
        <f t="shared" si="498"/>
        <v>111906377.88</v>
      </c>
      <c r="AM2272" s="16"/>
      <c r="AN2272" s="16"/>
      <c r="AO2272" s="16"/>
      <c r="AP2272" s="16"/>
      <c r="AQ2272" s="12" t="e">
        <f>#REF!+#REF!+#REF!</f>
        <v>#REF!</v>
      </c>
      <c r="AR2272" s="12">
        <f t="shared" si="495"/>
        <v>-1883999.1</v>
      </c>
      <c r="AS2272" s="12" t="e">
        <f>#REF!-AU2272+#REF!+#REF!</f>
        <v>#REF!</v>
      </c>
      <c r="AT2272" s="12" t="e">
        <f>AS2272-VLOOKUP(A2272,[1]选股结果!$A$2:$BJ$3005,48,FALSE)*0.08</f>
        <v>#REF!</v>
      </c>
      <c r="AU2272" s="12">
        <f t="shared" si="499"/>
        <v>16515154.43</v>
      </c>
      <c r="AV2272" s="12" t="e">
        <f>#REF!+S2272+H2272</f>
        <v>#REF!</v>
      </c>
      <c r="AW2272" s="12" t="e">
        <f t="shared" si="500"/>
        <v>#REF!</v>
      </c>
      <c r="AX2272" s="12" t="e">
        <f t="shared" si="501"/>
        <v>#REF!</v>
      </c>
      <c r="AY2272" s="12" t="e">
        <f t="shared" si="502"/>
        <v>#REF!</v>
      </c>
      <c r="AZ2272" s="12">
        <f t="shared" si="496"/>
        <v>-903559703.84</v>
      </c>
      <c r="BA2272" s="12">
        <f t="shared" si="497"/>
        <v>70399475.3099999</v>
      </c>
      <c r="BB2272" s="12" t="e">
        <f t="shared" si="503"/>
        <v>#REF!</v>
      </c>
    </row>
    <row r="2273" spans="1:54">
      <c r="A2273" s="5" t="s">
        <v>4595</v>
      </c>
      <c r="B2273" s="5" t="s">
        <v>4596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504"/>
        <v>887403731.67</v>
      </c>
      <c r="AF2273" s="9">
        <f t="shared" si="505"/>
        <v>962457995.5</v>
      </c>
      <c r="AG2273" s="9">
        <f t="shared" si="506"/>
        <v>-362728891.18</v>
      </c>
      <c r="AH2273" s="9">
        <f t="shared" si="507"/>
        <v>-349162846.63</v>
      </c>
      <c r="AI2273" s="9">
        <f t="shared" si="508"/>
        <v>-351301115.69</v>
      </c>
      <c r="AJ2273" s="12" t="e">
        <f>#REF!-A2273</f>
        <v>#REF!</v>
      </c>
      <c r="AK2273" s="16"/>
      <c r="AL2273" s="9">
        <f t="shared" si="498"/>
        <v>408044020.67</v>
      </c>
      <c r="AM2273" s="16"/>
      <c r="AN2273" s="16"/>
      <c r="AO2273" s="16"/>
      <c r="AP2273" s="16"/>
      <c r="AQ2273" s="12" t="e">
        <f>#REF!+#REF!+#REF!</f>
        <v>#REF!</v>
      </c>
      <c r="AR2273" s="12">
        <f t="shared" si="495"/>
        <v>-23119494.58</v>
      </c>
      <c r="AS2273" s="12" t="e">
        <f>#REF!-AU2273+#REF!+#REF!</f>
        <v>#REF!</v>
      </c>
      <c r="AT2273" s="12" t="e">
        <f>AS2273-VLOOKUP(A2273,[1]选股结果!$A$2:$BJ$3005,48,FALSE)*0.08</f>
        <v>#REF!</v>
      </c>
      <c r="AU2273" s="12">
        <f t="shared" si="499"/>
        <v>2138269.06</v>
      </c>
      <c r="AV2273" s="12" t="e">
        <f>#REF!+S2273+H2273</f>
        <v>#REF!</v>
      </c>
      <c r="AW2273" s="12" t="e">
        <f t="shared" si="500"/>
        <v>#REF!</v>
      </c>
      <c r="AX2273" s="12" t="e">
        <f t="shared" si="501"/>
        <v>#REF!</v>
      </c>
      <c r="AY2273" s="12" t="e">
        <f t="shared" si="502"/>
        <v>#REF!</v>
      </c>
      <c r="AZ2273" s="12">
        <f t="shared" si="496"/>
        <v>-939311492.25</v>
      </c>
      <c r="BA2273" s="12">
        <f t="shared" si="497"/>
        <v>-362728891.18</v>
      </c>
      <c r="BB2273" s="12" t="e">
        <f t="shared" si="503"/>
        <v>#REF!</v>
      </c>
    </row>
    <row r="2274" spans="1:54">
      <c r="A2274" s="5" t="s">
        <v>4597</v>
      </c>
      <c r="B2274" s="5" t="s">
        <v>4598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504"/>
        <v>886184927.37</v>
      </c>
      <c r="AF2274" s="9">
        <f t="shared" si="505"/>
        <v>811099819.31</v>
      </c>
      <c r="AG2274" s="9">
        <f t="shared" si="506"/>
        <v>71770511.8600001</v>
      </c>
      <c r="AH2274" s="9">
        <f t="shared" si="507"/>
        <v>72086113.8200001</v>
      </c>
      <c r="AI2274" s="9">
        <f t="shared" si="508"/>
        <v>56951736.8300001</v>
      </c>
      <c r="AJ2274" s="12" t="e">
        <f>#REF!-A2274</f>
        <v>#REF!</v>
      </c>
      <c r="AK2274" s="16"/>
      <c r="AL2274" s="9">
        <f t="shared" si="498"/>
        <v>88176915.84</v>
      </c>
      <c r="AM2274" s="16"/>
      <c r="AN2274" s="16"/>
      <c r="AO2274" s="16"/>
      <c r="AP2274" s="16"/>
      <c r="AQ2274" s="12" t="e">
        <f>#REF!+#REF!+#REF!</f>
        <v>#REF!</v>
      </c>
      <c r="AR2274" s="12">
        <f t="shared" si="495"/>
        <v>-1467019.4</v>
      </c>
      <c r="AS2274" s="12" t="e">
        <f>#REF!-AU2274+#REF!+#REF!</f>
        <v>#REF!</v>
      </c>
      <c r="AT2274" s="12" t="e">
        <f>AS2274-VLOOKUP(A2274,[1]选股结果!$A$2:$BJ$3005,48,FALSE)*0.08</f>
        <v>#REF!</v>
      </c>
      <c r="AU2274" s="12">
        <f t="shared" si="499"/>
        <v>15134376.99</v>
      </c>
      <c r="AV2274" s="12" t="e">
        <f>#REF!+S2274+H2274</f>
        <v>#REF!</v>
      </c>
      <c r="AW2274" s="12" t="e">
        <f t="shared" si="500"/>
        <v>#REF!</v>
      </c>
      <c r="AX2274" s="12" t="e">
        <f t="shared" si="501"/>
        <v>#REF!</v>
      </c>
      <c r="AY2274" s="12" t="e">
        <f t="shared" si="502"/>
        <v>#REF!</v>
      </c>
      <c r="AZ2274" s="12">
        <f t="shared" si="496"/>
        <v>-920385603.98</v>
      </c>
      <c r="BA2274" s="12">
        <f t="shared" si="497"/>
        <v>71770511.8600001</v>
      </c>
      <c r="BB2274" s="12" t="e">
        <f t="shared" si="503"/>
        <v>#REF!</v>
      </c>
    </row>
    <row r="2275" spans="1:54">
      <c r="A2275" s="5" t="s">
        <v>4599</v>
      </c>
      <c r="B2275" s="5" t="s">
        <v>4600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504"/>
        <v>884190192.76</v>
      </c>
      <c r="AF2275" s="9">
        <f t="shared" si="505"/>
        <v>843733689.29</v>
      </c>
      <c r="AG2275" s="9">
        <f t="shared" si="506"/>
        <v>42065680.01</v>
      </c>
      <c r="AH2275" s="9">
        <f t="shared" si="507"/>
        <v>46003006.83</v>
      </c>
      <c r="AI2275" s="9">
        <f t="shared" si="508"/>
        <v>40226531.39</v>
      </c>
      <c r="AJ2275" s="12" t="e">
        <f>#REF!-A2275</f>
        <v>#REF!</v>
      </c>
      <c r="AK2275" s="16"/>
      <c r="AL2275" s="9">
        <f t="shared" si="498"/>
        <v>235932805.94</v>
      </c>
      <c r="AM2275" s="16"/>
      <c r="AN2275" s="16"/>
      <c r="AO2275" s="16"/>
      <c r="AP2275" s="16"/>
      <c r="AQ2275" s="12" t="e">
        <f>#REF!+#REF!+#REF!</f>
        <v>#REF!</v>
      </c>
      <c r="AR2275" s="12">
        <f t="shared" si="495"/>
        <v>-4165816.89</v>
      </c>
      <c r="AS2275" s="12" t="e">
        <f>#REF!-AU2275+#REF!+#REF!</f>
        <v>#REF!</v>
      </c>
      <c r="AT2275" s="12" t="e">
        <f>AS2275-VLOOKUP(A2275,[1]选股结果!$A$2:$BJ$3005,48,FALSE)*0.08</f>
        <v>#REF!</v>
      </c>
      <c r="AU2275" s="12">
        <f t="shared" si="499"/>
        <v>5776475.44</v>
      </c>
      <c r="AV2275" s="12" t="e">
        <f>#REF!+S2275+H2275</f>
        <v>#REF!</v>
      </c>
      <c r="AW2275" s="12" t="e">
        <f t="shared" si="500"/>
        <v>#REF!</v>
      </c>
      <c r="AX2275" s="12" t="e">
        <f t="shared" si="501"/>
        <v>#REF!</v>
      </c>
      <c r="AY2275" s="12" t="e">
        <f t="shared" si="502"/>
        <v>#REF!</v>
      </c>
      <c r="AZ2275" s="12">
        <f t="shared" si="496"/>
        <v>-894943926.17</v>
      </c>
      <c r="BA2275" s="12">
        <f t="shared" si="497"/>
        <v>42065680.01</v>
      </c>
      <c r="BB2275" s="12" t="e">
        <f t="shared" si="503"/>
        <v>#REF!</v>
      </c>
    </row>
    <row r="2276" spans="1:54">
      <c r="A2276" s="5" t="s">
        <v>4601</v>
      </c>
      <c r="B2276" s="5" t="s">
        <v>4602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504"/>
        <v>882353392.85</v>
      </c>
      <c r="AF2276" s="9">
        <f t="shared" si="505"/>
        <v>1047290373.1</v>
      </c>
      <c r="AG2276" s="9">
        <f t="shared" si="506"/>
        <v>-191840501.85</v>
      </c>
      <c r="AH2276" s="9">
        <f t="shared" si="507"/>
        <v>-189880466.81</v>
      </c>
      <c r="AI2276" s="9">
        <f t="shared" si="508"/>
        <v>-162621465.59</v>
      </c>
      <c r="AJ2276" s="12" t="e">
        <f>#REF!-A2276</f>
        <v>#REF!</v>
      </c>
      <c r="AK2276" s="16"/>
      <c r="AL2276" s="9">
        <f t="shared" si="498"/>
        <v>181792079.38</v>
      </c>
      <c r="AM2276" s="16"/>
      <c r="AN2276" s="16"/>
      <c r="AO2276" s="16"/>
      <c r="AP2276" s="16"/>
      <c r="AQ2276" s="12" t="e">
        <f>#REF!+#REF!+#REF!</f>
        <v>#REF!</v>
      </c>
      <c r="AR2276" s="12">
        <f t="shared" si="495"/>
        <v>-2585026.16</v>
      </c>
      <c r="AS2276" s="12" t="e">
        <f>#REF!-AU2276+#REF!+#REF!</f>
        <v>#REF!</v>
      </c>
      <c r="AT2276" s="12" t="e">
        <f>AS2276-VLOOKUP(A2276,[1]选股结果!$A$2:$BJ$3005,48,FALSE)*0.08</f>
        <v>#REF!</v>
      </c>
      <c r="AU2276" s="12">
        <f t="shared" si="499"/>
        <v>-27259001.22</v>
      </c>
      <c r="AV2276" s="12" t="e">
        <f>#REF!+S2276+H2276</f>
        <v>#REF!</v>
      </c>
      <c r="AW2276" s="12" t="e">
        <f t="shared" si="500"/>
        <v>#REF!</v>
      </c>
      <c r="AX2276" s="12" t="e">
        <f t="shared" si="501"/>
        <v>#REF!</v>
      </c>
      <c r="AY2276" s="12" t="e">
        <f t="shared" si="502"/>
        <v>#REF!</v>
      </c>
      <c r="AZ2276" s="12">
        <f t="shared" si="496"/>
        <v>-926418380.72</v>
      </c>
      <c r="BA2276" s="12">
        <f t="shared" si="497"/>
        <v>-191840501.85</v>
      </c>
      <c r="BB2276" s="12" t="e">
        <f t="shared" si="503"/>
        <v>#REF!</v>
      </c>
    </row>
    <row r="2277" spans="1:54">
      <c r="A2277" s="5" t="s">
        <v>4603</v>
      </c>
      <c r="B2277" s="5" t="s">
        <v>4604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504"/>
        <v>880109334.87</v>
      </c>
      <c r="AF2277" s="9">
        <f t="shared" si="505"/>
        <v>819041512.46</v>
      </c>
      <c r="AG2277" s="9">
        <f t="shared" si="506"/>
        <v>65583798.72</v>
      </c>
      <c r="AH2277" s="9">
        <f t="shared" si="507"/>
        <v>65853183.56</v>
      </c>
      <c r="AI2277" s="9">
        <f t="shared" si="508"/>
        <v>52791368.7</v>
      </c>
      <c r="AJ2277" s="12" t="e">
        <f>#REF!-A2277</f>
        <v>#REF!</v>
      </c>
      <c r="AK2277" s="16"/>
      <c r="AL2277" s="9">
        <f t="shared" si="498"/>
        <v>33139635.87</v>
      </c>
      <c r="AM2277" s="16"/>
      <c r="AN2277" s="16"/>
      <c r="AO2277" s="16"/>
      <c r="AP2277" s="16"/>
      <c r="AQ2277" s="12" t="e">
        <f>#REF!+#REF!+#REF!</f>
        <v>#REF!</v>
      </c>
      <c r="AR2277" s="12">
        <f t="shared" si="495"/>
        <v>-284109.95</v>
      </c>
      <c r="AS2277" s="12" t="e">
        <f>#REF!-AU2277+#REF!+#REF!</f>
        <v>#REF!</v>
      </c>
      <c r="AT2277" s="12" t="e">
        <f>AS2277-VLOOKUP(A2277,[1]选股结果!$A$2:$BJ$3005,48,FALSE)*0.08</f>
        <v>#REF!</v>
      </c>
      <c r="AU2277" s="12">
        <f t="shared" si="499"/>
        <v>13061814.86</v>
      </c>
      <c r="AV2277" s="12" t="e">
        <f>#REF!+S2277+H2277</f>
        <v>#REF!</v>
      </c>
      <c r="AW2277" s="12" t="e">
        <f t="shared" si="500"/>
        <v>#REF!</v>
      </c>
      <c r="AX2277" s="12" t="e">
        <f t="shared" si="501"/>
        <v>#REF!</v>
      </c>
      <c r="AY2277" s="12" t="e">
        <f t="shared" si="502"/>
        <v>#REF!</v>
      </c>
      <c r="AZ2277" s="12">
        <f t="shared" si="496"/>
        <v>-890304449.77</v>
      </c>
      <c r="BA2277" s="12">
        <f t="shared" si="497"/>
        <v>65583798.72</v>
      </c>
      <c r="BB2277" s="12" t="e">
        <f t="shared" si="503"/>
        <v>#REF!</v>
      </c>
    </row>
    <row r="2278" spans="1:54">
      <c r="A2278" s="5" t="s">
        <v>4605</v>
      </c>
      <c r="B2278" s="5" t="s">
        <v>4606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504"/>
        <v>879387861.81</v>
      </c>
      <c r="AF2278" s="9">
        <f t="shared" si="505"/>
        <v>762437498.54</v>
      </c>
      <c r="AG2278" s="9">
        <f t="shared" si="506"/>
        <v>135371236.94</v>
      </c>
      <c r="AH2278" s="9">
        <f t="shared" si="507"/>
        <v>135099464.67</v>
      </c>
      <c r="AI2278" s="9">
        <f t="shared" si="508"/>
        <v>112842281.95</v>
      </c>
      <c r="AJ2278" s="12" t="e">
        <f>#REF!-A2278</f>
        <v>#REF!</v>
      </c>
      <c r="AK2278" s="16"/>
      <c r="AL2278" s="9">
        <f t="shared" si="498"/>
        <v>197464512.7</v>
      </c>
      <c r="AM2278" s="16"/>
      <c r="AN2278" s="16"/>
      <c r="AO2278" s="16"/>
      <c r="AP2278" s="16"/>
      <c r="AQ2278" s="12" t="e">
        <f>#REF!+#REF!+#REF!</f>
        <v>#REF!</v>
      </c>
      <c r="AR2278" s="12">
        <f t="shared" si="495"/>
        <v>-117745.61</v>
      </c>
      <c r="AS2278" s="12" t="e">
        <f>#REF!-AU2278+#REF!+#REF!</f>
        <v>#REF!</v>
      </c>
      <c r="AT2278" s="12" t="e">
        <f>AS2278-VLOOKUP(A2278,[1]选股结果!$A$2:$BJ$3005,48,FALSE)*0.08</f>
        <v>#REF!</v>
      </c>
      <c r="AU2278" s="12">
        <f t="shared" si="499"/>
        <v>22257182.72</v>
      </c>
      <c r="AV2278" s="12" t="e">
        <f>#REF!+S2278+H2278</f>
        <v>#REF!</v>
      </c>
      <c r="AW2278" s="12" t="e">
        <f t="shared" si="500"/>
        <v>#REF!</v>
      </c>
      <c r="AX2278" s="12" t="e">
        <f t="shared" si="501"/>
        <v>#REF!</v>
      </c>
      <c r="AY2278" s="12" t="e">
        <f t="shared" si="502"/>
        <v>#REF!</v>
      </c>
      <c r="AZ2278" s="12">
        <f t="shared" si="496"/>
        <v>-902644387.1</v>
      </c>
      <c r="BA2278" s="12">
        <f t="shared" si="497"/>
        <v>135371236.94</v>
      </c>
      <c r="BB2278" s="12" t="e">
        <f t="shared" si="503"/>
        <v>#REF!</v>
      </c>
    </row>
    <row r="2279" spans="1:54">
      <c r="A2279" s="5" t="s">
        <v>4607</v>
      </c>
      <c r="B2279" s="5" t="s">
        <v>4608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504"/>
        <v>878536698.5</v>
      </c>
      <c r="AF2279" s="9">
        <f t="shared" si="505"/>
        <v>713391237.01</v>
      </c>
      <c r="AG2279" s="9">
        <f t="shared" si="506"/>
        <v>166351193.74</v>
      </c>
      <c r="AH2279" s="9">
        <f t="shared" si="507"/>
        <v>169323279.51</v>
      </c>
      <c r="AI2279" s="9">
        <f t="shared" si="508"/>
        <v>141108004.88</v>
      </c>
      <c r="AJ2279" s="12" t="e">
        <f>#REF!-A2279</f>
        <v>#REF!</v>
      </c>
      <c r="AK2279" s="16"/>
      <c r="AL2279" s="9">
        <f t="shared" si="498"/>
        <v>130093388.16</v>
      </c>
      <c r="AM2279" s="16"/>
      <c r="AN2279" s="16"/>
      <c r="AO2279" s="16"/>
      <c r="AP2279" s="16"/>
      <c r="AQ2279" s="12" t="e">
        <f>#REF!+#REF!+#REF!</f>
        <v>#REF!</v>
      </c>
      <c r="AR2279" s="12">
        <f t="shared" si="495"/>
        <v>-5395189.31</v>
      </c>
      <c r="AS2279" s="12" t="e">
        <f>#REF!-AU2279+#REF!+#REF!</f>
        <v>#REF!</v>
      </c>
      <c r="AT2279" s="12" t="e">
        <f>AS2279-VLOOKUP(A2279,[1]选股结果!$A$2:$BJ$3005,48,FALSE)*0.08</f>
        <v>#REF!</v>
      </c>
      <c r="AU2279" s="12">
        <f t="shared" si="499"/>
        <v>28215274.63</v>
      </c>
      <c r="AV2279" s="12" t="e">
        <f>#REF!+S2279+H2279</f>
        <v>#REF!</v>
      </c>
      <c r="AW2279" s="12" t="e">
        <f t="shared" si="500"/>
        <v>#REF!</v>
      </c>
      <c r="AX2279" s="12" t="e">
        <f t="shared" si="501"/>
        <v>#REF!</v>
      </c>
      <c r="AY2279" s="12" t="e">
        <f t="shared" si="502"/>
        <v>#REF!</v>
      </c>
      <c r="AZ2279" s="12">
        <f t="shared" si="496"/>
        <v>-902577304.01</v>
      </c>
      <c r="BA2279" s="12">
        <f t="shared" si="497"/>
        <v>166351193.74</v>
      </c>
      <c r="BB2279" s="12" t="e">
        <f t="shared" si="503"/>
        <v>#REF!</v>
      </c>
    </row>
    <row r="2280" spans="1:54">
      <c r="A2280" s="5" t="s">
        <v>4609</v>
      </c>
      <c r="B2280" s="5" t="s">
        <v>4610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504"/>
        <v>878307008.46</v>
      </c>
      <c r="AF2280" s="9">
        <f t="shared" si="505"/>
        <v>971246219.95</v>
      </c>
      <c r="AG2280" s="9">
        <f t="shared" si="506"/>
        <v>-169323167.62</v>
      </c>
      <c r="AH2280" s="9">
        <f t="shared" si="507"/>
        <v>-164412548.41</v>
      </c>
      <c r="AI2280" s="9">
        <f t="shared" si="508"/>
        <v>-168829603.16</v>
      </c>
      <c r="AJ2280" s="12" t="e">
        <f>#REF!-A2280</f>
        <v>#REF!</v>
      </c>
      <c r="AK2280" s="16"/>
      <c r="AL2280" s="9">
        <f t="shared" si="498"/>
        <v>207737213.04</v>
      </c>
      <c r="AM2280" s="16"/>
      <c r="AN2280" s="16"/>
      <c r="AO2280" s="16"/>
      <c r="AP2280" s="16"/>
      <c r="AQ2280" s="12" t="e">
        <f>#REF!+#REF!+#REF!</f>
        <v>#REF!</v>
      </c>
      <c r="AR2280" s="12">
        <f t="shared" si="495"/>
        <v>-6202202.03</v>
      </c>
      <c r="AS2280" s="12" t="e">
        <f>#REF!-AU2280+#REF!+#REF!</f>
        <v>#REF!</v>
      </c>
      <c r="AT2280" s="12" t="e">
        <f>AS2280-VLOOKUP(A2280,[1]选股结果!$A$2:$BJ$3005,48,FALSE)*0.08</f>
        <v>#REF!</v>
      </c>
      <c r="AU2280" s="12">
        <f t="shared" si="499"/>
        <v>4417054.75</v>
      </c>
      <c r="AV2280" s="12" t="e">
        <f>#REF!+S2280+H2280</f>
        <v>#REF!</v>
      </c>
      <c r="AW2280" s="12" t="e">
        <f t="shared" si="500"/>
        <v>#REF!</v>
      </c>
      <c r="AX2280" s="12" t="e">
        <f t="shared" si="501"/>
        <v>#REF!</v>
      </c>
      <c r="AY2280" s="12" t="e">
        <f t="shared" si="502"/>
        <v>#REF!</v>
      </c>
      <c r="AZ2280" s="12">
        <f t="shared" si="496"/>
        <v>-891197467.91</v>
      </c>
      <c r="BA2280" s="12">
        <f t="shared" si="497"/>
        <v>-169323167.62</v>
      </c>
      <c r="BB2280" s="12" t="e">
        <f t="shared" si="503"/>
        <v>#REF!</v>
      </c>
    </row>
    <row r="2281" spans="1:54">
      <c r="A2281" s="5" t="s">
        <v>4611</v>
      </c>
      <c r="B2281" s="5" t="s">
        <v>4612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504"/>
        <v>877721381.28</v>
      </c>
      <c r="AF2281" s="9">
        <f t="shared" si="505"/>
        <v>860118212.83</v>
      </c>
      <c r="AG2281" s="9">
        <f t="shared" si="506"/>
        <v>26855003.1399999</v>
      </c>
      <c r="AH2281" s="9">
        <f t="shared" si="507"/>
        <v>28202123.3499999</v>
      </c>
      <c r="AI2281" s="9">
        <f t="shared" si="508"/>
        <v>22809863.3499999</v>
      </c>
      <c r="AJ2281" s="12" t="e">
        <f>#REF!-A2281</f>
        <v>#REF!</v>
      </c>
      <c r="AK2281" s="16"/>
      <c r="AL2281" s="9">
        <f t="shared" si="498"/>
        <v>291905093.16</v>
      </c>
      <c r="AM2281" s="16"/>
      <c r="AN2281" s="16"/>
      <c r="AO2281" s="16"/>
      <c r="AP2281" s="16"/>
      <c r="AQ2281" s="12" t="e">
        <f>#REF!+#REF!+#REF!</f>
        <v>#REF!</v>
      </c>
      <c r="AR2281" s="12">
        <f t="shared" si="495"/>
        <v>-1352227.55</v>
      </c>
      <c r="AS2281" s="12" t="e">
        <f>#REF!-AU2281+#REF!+#REF!</f>
        <v>#REF!</v>
      </c>
      <c r="AT2281" s="12" t="e">
        <f>AS2281-VLOOKUP(A2281,[1]选股结果!$A$2:$BJ$3005,48,FALSE)*0.08</f>
        <v>#REF!</v>
      </c>
      <c r="AU2281" s="12">
        <f t="shared" si="499"/>
        <v>5392260</v>
      </c>
      <c r="AV2281" s="12" t="e">
        <f>#REF!+S2281+H2281</f>
        <v>#REF!</v>
      </c>
      <c r="AW2281" s="12" t="e">
        <f t="shared" si="500"/>
        <v>#REF!</v>
      </c>
      <c r="AX2281" s="12" t="e">
        <f t="shared" si="501"/>
        <v>#REF!</v>
      </c>
      <c r="AY2281" s="12" t="e">
        <f t="shared" si="502"/>
        <v>#REF!</v>
      </c>
      <c r="AZ2281" s="12">
        <f t="shared" si="496"/>
        <v>-857971228.75</v>
      </c>
      <c r="BA2281" s="12">
        <f t="shared" si="497"/>
        <v>26855003.1399999</v>
      </c>
      <c r="BB2281" s="12" t="e">
        <f t="shared" si="503"/>
        <v>#REF!</v>
      </c>
    </row>
    <row r="2282" spans="1:54">
      <c r="A2282" s="5" t="s">
        <v>4613</v>
      </c>
      <c r="B2282" s="5" t="s">
        <v>4614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504"/>
        <v>876253120.39</v>
      </c>
      <c r="AF2282" s="9">
        <f t="shared" si="505"/>
        <v>848489442.99</v>
      </c>
      <c r="AG2282" s="9">
        <f t="shared" si="506"/>
        <v>20974166.08</v>
      </c>
      <c r="AH2282" s="9">
        <f t="shared" si="507"/>
        <v>20915125.6</v>
      </c>
      <c r="AI2282" s="9">
        <f t="shared" si="508"/>
        <v>19238765.31</v>
      </c>
      <c r="AJ2282" s="12" t="e">
        <f>#REF!-A2282</f>
        <v>#REF!</v>
      </c>
      <c r="AK2282" s="16"/>
      <c r="AL2282" s="9">
        <f t="shared" si="498"/>
        <v>74223101.03</v>
      </c>
      <c r="AM2282" s="16"/>
      <c r="AN2282" s="16"/>
      <c r="AO2282" s="16"/>
      <c r="AP2282" s="16"/>
      <c r="AQ2282" s="12" t="e">
        <f>#REF!+#REF!+#REF!</f>
        <v>#REF!</v>
      </c>
      <c r="AR2282" s="12">
        <f t="shared" si="495"/>
        <v>-9.52</v>
      </c>
      <c r="AS2282" s="12" t="e">
        <f>#REF!-AU2282+#REF!+#REF!</f>
        <v>#REF!</v>
      </c>
      <c r="AT2282" s="12" t="e">
        <f>AS2282-VLOOKUP(A2282,[1]选股结果!$A$2:$BJ$3005,48,FALSE)*0.08</f>
        <v>#REF!</v>
      </c>
      <c r="AU2282" s="12">
        <f t="shared" si="499"/>
        <v>1676360.29</v>
      </c>
      <c r="AV2282" s="12" t="e">
        <f>#REF!+S2282+H2282</f>
        <v>#REF!</v>
      </c>
      <c r="AW2282" s="12" t="e">
        <f t="shared" si="500"/>
        <v>#REF!</v>
      </c>
      <c r="AX2282" s="12" t="e">
        <f t="shared" si="501"/>
        <v>#REF!</v>
      </c>
      <c r="AY2282" s="12" t="e">
        <f t="shared" si="502"/>
        <v>#REF!</v>
      </c>
      <c r="AZ2282" s="12">
        <f t="shared" si="496"/>
        <v>-880555673.01</v>
      </c>
      <c r="BA2282" s="12">
        <f t="shared" si="497"/>
        <v>20974166.08</v>
      </c>
      <c r="BB2282" s="12" t="e">
        <f t="shared" si="503"/>
        <v>#REF!</v>
      </c>
    </row>
    <row r="2283" spans="1:54">
      <c r="A2283" s="5" t="s">
        <v>4615</v>
      </c>
      <c r="B2283" s="5" t="s">
        <v>4616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504"/>
        <v>876014751.25</v>
      </c>
      <c r="AF2283" s="9">
        <f t="shared" si="505"/>
        <v>850197771.84</v>
      </c>
      <c r="AG2283" s="9">
        <f t="shared" si="506"/>
        <v>39280684.7700001</v>
      </c>
      <c r="AH2283" s="9">
        <f t="shared" si="507"/>
        <v>39378527.1000001</v>
      </c>
      <c r="AI2283" s="9">
        <f t="shared" si="508"/>
        <v>39367196.4800001</v>
      </c>
      <c r="AJ2283" s="12" t="e">
        <f>#REF!-A2283</f>
        <v>#REF!</v>
      </c>
      <c r="AK2283" s="16"/>
      <c r="AL2283" s="9">
        <f t="shared" si="498"/>
        <v>75303449.49</v>
      </c>
      <c r="AM2283" s="16"/>
      <c r="AN2283" s="16"/>
      <c r="AO2283" s="16"/>
      <c r="AP2283" s="16"/>
      <c r="AQ2283" s="12" t="e">
        <f>#REF!+#REF!+#REF!</f>
        <v>#REF!</v>
      </c>
      <c r="AR2283" s="12">
        <f t="shared" si="495"/>
        <v>-203703.95</v>
      </c>
      <c r="AS2283" s="12" t="e">
        <f>#REF!-AU2283+#REF!+#REF!</f>
        <v>#REF!</v>
      </c>
      <c r="AT2283" s="12" t="e">
        <f>AS2283-VLOOKUP(A2283,[1]选股结果!$A$2:$BJ$3005,48,FALSE)*0.08</f>
        <v>#REF!</v>
      </c>
      <c r="AU2283" s="12">
        <f t="shared" si="499"/>
        <v>11330.6199999973</v>
      </c>
      <c r="AV2283" s="12" t="e">
        <f>#REF!+S2283+H2283</f>
        <v>#REF!</v>
      </c>
      <c r="AW2283" s="12" t="e">
        <f t="shared" si="500"/>
        <v>#REF!</v>
      </c>
      <c r="AX2283" s="12" t="e">
        <f t="shared" si="501"/>
        <v>#REF!</v>
      </c>
      <c r="AY2283" s="12" t="e">
        <f t="shared" si="502"/>
        <v>#REF!</v>
      </c>
      <c r="AZ2283" s="12">
        <f t="shared" si="496"/>
        <v>-874737916.44</v>
      </c>
      <c r="BA2283" s="12">
        <f t="shared" si="497"/>
        <v>39280684.7700001</v>
      </c>
      <c r="BB2283" s="12" t="e">
        <f t="shared" si="503"/>
        <v>#REF!</v>
      </c>
    </row>
    <row r="2284" spans="1:54">
      <c r="A2284" s="5" t="s">
        <v>4617</v>
      </c>
      <c r="B2284" s="5" t="s">
        <v>4618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504"/>
        <v>872321540.34</v>
      </c>
      <c r="AF2284" s="9">
        <f t="shared" si="505"/>
        <v>936987902.8</v>
      </c>
      <c r="AG2284" s="9">
        <f t="shared" si="506"/>
        <v>-42084101.13</v>
      </c>
      <c r="AH2284" s="9">
        <f t="shared" si="507"/>
        <v>-42052744.79</v>
      </c>
      <c r="AI2284" s="9">
        <f t="shared" si="508"/>
        <v>-45690707.4</v>
      </c>
      <c r="AJ2284" s="12" t="e">
        <f>#REF!-A2284</f>
        <v>#REF!</v>
      </c>
      <c r="AK2284" s="16"/>
      <c r="AL2284" s="9">
        <f t="shared" si="498"/>
        <v>277167999.19</v>
      </c>
      <c r="AM2284" s="16"/>
      <c r="AN2284" s="16"/>
      <c r="AO2284" s="16"/>
      <c r="AP2284" s="16"/>
      <c r="AQ2284" s="12" t="e">
        <f>#REF!+#REF!+#REF!</f>
        <v>#REF!</v>
      </c>
      <c r="AR2284" s="12">
        <f t="shared" si="495"/>
        <v>-45205.13</v>
      </c>
      <c r="AS2284" s="12" t="e">
        <f>#REF!-AU2284+#REF!+#REF!</f>
        <v>#REF!</v>
      </c>
      <c r="AT2284" s="12" t="e">
        <f>AS2284-VLOOKUP(A2284,[1]选股结果!$A$2:$BJ$3005,48,FALSE)*0.08</f>
        <v>#REF!</v>
      </c>
      <c r="AU2284" s="12">
        <f t="shared" si="499"/>
        <v>3637962.61</v>
      </c>
      <c r="AV2284" s="12" t="e">
        <f>#REF!+S2284+H2284</f>
        <v>#REF!</v>
      </c>
      <c r="AW2284" s="12" t="e">
        <f t="shared" si="500"/>
        <v>#REF!</v>
      </c>
      <c r="AX2284" s="12" t="e">
        <f t="shared" si="501"/>
        <v>#REF!</v>
      </c>
      <c r="AY2284" s="12" t="e">
        <f t="shared" si="502"/>
        <v>#REF!</v>
      </c>
      <c r="AZ2284" s="12">
        <f t="shared" si="496"/>
        <v>-845656937.88</v>
      </c>
      <c r="BA2284" s="12">
        <f t="shared" si="497"/>
        <v>-42084101.13</v>
      </c>
      <c r="BB2284" s="12" t="e">
        <f t="shared" si="503"/>
        <v>#REF!</v>
      </c>
    </row>
    <row r="2285" spans="1:54">
      <c r="A2285" s="5" t="s">
        <v>4619</v>
      </c>
      <c r="B2285" s="5" t="s">
        <v>4620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504"/>
        <v>870246488.05</v>
      </c>
      <c r="AF2285" s="9">
        <f t="shared" si="505"/>
        <v>804036603.6</v>
      </c>
      <c r="AG2285" s="9">
        <f t="shared" si="506"/>
        <v>58030245.59</v>
      </c>
      <c r="AH2285" s="9">
        <f t="shared" si="507"/>
        <v>58492387.65</v>
      </c>
      <c r="AI2285" s="9">
        <f t="shared" si="508"/>
        <v>43660263.1</v>
      </c>
      <c r="AJ2285" s="12" t="e">
        <f>#REF!-A2285</f>
        <v>#REF!</v>
      </c>
      <c r="AK2285" s="16"/>
      <c r="AL2285" s="9">
        <f t="shared" si="498"/>
        <v>87832802.87</v>
      </c>
      <c r="AM2285" s="16"/>
      <c r="AN2285" s="16"/>
      <c r="AO2285" s="16"/>
      <c r="AP2285" s="16"/>
      <c r="AQ2285" s="12" t="e">
        <f>#REF!+#REF!+#REF!</f>
        <v>#REF!</v>
      </c>
      <c r="AR2285" s="12">
        <f t="shared" si="495"/>
        <v>-526130.66</v>
      </c>
      <c r="AS2285" s="12" t="e">
        <f>#REF!-AU2285+#REF!+#REF!</f>
        <v>#REF!</v>
      </c>
      <c r="AT2285" s="12" t="e">
        <f>AS2285-VLOOKUP(A2285,[1]选股结果!$A$2:$BJ$3005,48,FALSE)*0.08</f>
        <v>#REF!</v>
      </c>
      <c r="AU2285" s="12">
        <f t="shared" si="499"/>
        <v>14832124.55</v>
      </c>
      <c r="AV2285" s="12" t="e">
        <f>#REF!+S2285+H2285</f>
        <v>#REF!</v>
      </c>
      <c r="AW2285" s="12" t="e">
        <f t="shared" si="500"/>
        <v>#REF!</v>
      </c>
      <c r="AX2285" s="12" t="e">
        <f t="shared" si="501"/>
        <v>#REF!</v>
      </c>
      <c r="AY2285" s="12" t="e">
        <f t="shared" si="502"/>
        <v>#REF!</v>
      </c>
      <c r="AZ2285" s="12">
        <f t="shared" si="496"/>
        <v>-880680916.63</v>
      </c>
      <c r="BA2285" s="12">
        <f t="shared" si="497"/>
        <v>58030245.59</v>
      </c>
      <c r="BB2285" s="12" t="e">
        <f t="shared" si="503"/>
        <v>#REF!</v>
      </c>
    </row>
    <row r="2286" spans="1:54">
      <c r="A2286" s="5" t="s">
        <v>4621</v>
      </c>
      <c r="B2286" s="5" t="s">
        <v>4622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504"/>
        <v>869512046.2</v>
      </c>
      <c r="AF2286" s="9">
        <f t="shared" si="505"/>
        <v>827139653.12</v>
      </c>
      <c r="AG2286" s="9">
        <f t="shared" si="506"/>
        <v>22031881.36</v>
      </c>
      <c r="AH2286" s="9">
        <f t="shared" si="507"/>
        <v>19361708.28</v>
      </c>
      <c r="AI2286" s="9">
        <f t="shared" si="508"/>
        <v>10637204.7</v>
      </c>
      <c r="AJ2286" s="12" t="e">
        <f>#REF!-A2286</f>
        <v>#REF!</v>
      </c>
      <c r="AK2286" s="16"/>
      <c r="AL2286" s="9">
        <f t="shared" si="498"/>
        <v>131165526.76</v>
      </c>
      <c r="AM2286" s="16"/>
      <c r="AN2286" s="16"/>
      <c r="AO2286" s="16"/>
      <c r="AP2286" s="16"/>
      <c r="AQ2286" s="12" t="e">
        <f>#REF!+#REF!+#REF!</f>
        <v>#REF!</v>
      </c>
      <c r="AR2286" s="12">
        <f t="shared" si="495"/>
        <v>-696112.92</v>
      </c>
      <c r="AS2286" s="12" t="e">
        <f>#REF!-AU2286+#REF!+#REF!</f>
        <v>#REF!</v>
      </c>
      <c r="AT2286" s="12" t="e">
        <f>AS2286-VLOOKUP(A2286,[1]选股结果!$A$2:$BJ$3005,48,FALSE)*0.08</f>
        <v>#REF!</v>
      </c>
      <c r="AU2286" s="12">
        <f t="shared" si="499"/>
        <v>8724503.58</v>
      </c>
      <c r="AV2286" s="12" t="e">
        <f>#REF!+S2286+H2286</f>
        <v>#REF!</v>
      </c>
      <c r="AW2286" s="12" t="e">
        <f t="shared" si="500"/>
        <v>#REF!</v>
      </c>
      <c r="AX2286" s="12" t="e">
        <f t="shared" si="501"/>
        <v>#REF!</v>
      </c>
      <c r="AY2286" s="12" t="e">
        <f t="shared" si="502"/>
        <v>#REF!</v>
      </c>
      <c r="AZ2286" s="12">
        <f t="shared" si="496"/>
        <v>-910267653.74</v>
      </c>
      <c r="BA2286" s="12">
        <f t="shared" si="497"/>
        <v>22031881.36</v>
      </c>
      <c r="BB2286" s="12" t="e">
        <f t="shared" si="503"/>
        <v>#REF!</v>
      </c>
    </row>
    <row r="2287" spans="1:54">
      <c r="A2287" s="5" t="s">
        <v>4623</v>
      </c>
      <c r="B2287" s="5" t="s">
        <v>4624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504"/>
        <v>869188652.37</v>
      </c>
      <c r="AF2287" s="9">
        <f t="shared" si="505"/>
        <v>750314146.59</v>
      </c>
      <c r="AG2287" s="9">
        <f t="shared" si="506"/>
        <v>132696616.16</v>
      </c>
      <c r="AH2287" s="9">
        <f t="shared" si="507"/>
        <v>132118531.13</v>
      </c>
      <c r="AI2287" s="9">
        <f t="shared" si="508"/>
        <v>116113647.62</v>
      </c>
      <c r="AJ2287" s="12" t="e">
        <f>#REF!-A2287</f>
        <v>#REF!</v>
      </c>
      <c r="AK2287" s="16"/>
      <c r="AL2287" s="9">
        <f t="shared" si="498"/>
        <v>105523897.03</v>
      </c>
      <c r="AM2287" s="16"/>
      <c r="AN2287" s="16"/>
      <c r="AO2287" s="16"/>
      <c r="AP2287" s="16"/>
      <c r="AQ2287" s="12" t="e">
        <f>#REF!+#REF!+#REF!</f>
        <v>#REF!</v>
      </c>
      <c r="AR2287" s="12">
        <f t="shared" si="495"/>
        <v>-353628.91</v>
      </c>
      <c r="AS2287" s="12" t="e">
        <f>#REF!-AU2287+#REF!+#REF!</f>
        <v>#REF!</v>
      </c>
      <c r="AT2287" s="12" t="e">
        <f>AS2287-VLOOKUP(A2287,[1]选股结果!$A$2:$BJ$3005,48,FALSE)*0.08</f>
        <v>#REF!</v>
      </c>
      <c r="AU2287" s="12">
        <f t="shared" si="499"/>
        <v>16004883.51</v>
      </c>
      <c r="AV2287" s="12" t="e">
        <f>#REF!+S2287+H2287</f>
        <v>#REF!</v>
      </c>
      <c r="AW2287" s="12" t="e">
        <f t="shared" si="500"/>
        <v>#REF!</v>
      </c>
      <c r="AX2287" s="12" t="e">
        <f t="shared" si="501"/>
        <v>#REF!</v>
      </c>
      <c r="AY2287" s="12" t="e">
        <f t="shared" si="502"/>
        <v>#REF!</v>
      </c>
      <c r="AZ2287" s="12">
        <f t="shared" si="496"/>
        <v>-884975245.96</v>
      </c>
      <c r="BA2287" s="12">
        <f t="shared" si="497"/>
        <v>132696616.16</v>
      </c>
      <c r="BB2287" s="12" t="e">
        <f t="shared" si="503"/>
        <v>#REF!</v>
      </c>
    </row>
    <row r="2288" spans="1:54">
      <c r="A2288" s="5" t="s">
        <v>4625</v>
      </c>
      <c r="B2288" s="5" t="s">
        <v>4626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504"/>
        <v>868948312.68</v>
      </c>
      <c r="AF2288" s="9">
        <f t="shared" si="505"/>
        <v>793551968.63</v>
      </c>
      <c r="AG2288" s="9">
        <f t="shared" si="506"/>
        <v>69616529.6099998</v>
      </c>
      <c r="AH2288" s="9">
        <f t="shared" si="507"/>
        <v>73542024.7299998</v>
      </c>
      <c r="AI2288" s="9">
        <f t="shared" si="508"/>
        <v>66746985.2799998</v>
      </c>
      <c r="AJ2288" s="12" t="e">
        <f>#REF!-A2288</f>
        <v>#REF!</v>
      </c>
      <c r="AK2288" s="16"/>
      <c r="AL2288" s="9">
        <f t="shared" si="498"/>
        <v>54283004.75</v>
      </c>
      <c r="AM2288" s="16"/>
      <c r="AN2288" s="16"/>
      <c r="AO2288" s="16"/>
      <c r="AP2288" s="16"/>
      <c r="AQ2288" s="12" t="e">
        <f>#REF!+#REF!+#REF!</f>
        <v>#REF!</v>
      </c>
      <c r="AR2288" s="12">
        <f t="shared" si="495"/>
        <v>-4193093.56</v>
      </c>
      <c r="AS2288" s="12" t="e">
        <f>#REF!-AU2288+#REF!+#REF!</f>
        <v>#REF!</v>
      </c>
      <c r="AT2288" s="12" t="e">
        <f>AS2288-VLOOKUP(A2288,[1]选股结果!$A$2:$BJ$3005,48,FALSE)*0.08</f>
        <v>#REF!</v>
      </c>
      <c r="AU2288" s="12">
        <f t="shared" si="499"/>
        <v>6795039.45</v>
      </c>
      <c r="AV2288" s="12" t="e">
        <f>#REF!+S2288+H2288</f>
        <v>#REF!</v>
      </c>
      <c r="AW2288" s="12" t="e">
        <f t="shared" si="500"/>
        <v>#REF!</v>
      </c>
      <c r="AX2288" s="12" t="e">
        <f t="shared" si="501"/>
        <v>#REF!</v>
      </c>
      <c r="AY2288" s="12" t="e">
        <f t="shared" si="502"/>
        <v>#REF!</v>
      </c>
      <c r="AZ2288" s="12">
        <f t="shared" si="496"/>
        <v>-882806191.87</v>
      </c>
      <c r="BA2288" s="12">
        <f t="shared" si="497"/>
        <v>69616529.6099998</v>
      </c>
      <c r="BB2288" s="12" t="e">
        <f t="shared" si="503"/>
        <v>#REF!</v>
      </c>
    </row>
    <row r="2289" spans="1:54">
      <c r="A2289" s="5" t="s">
        <v>4627</v>
      </c>
      <c r="B2289" s="5" t="s">
        <v>4628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504"/>
        <v>868594322.31</v>
      </c>
      <c r="AF2289" s="9">
        <f t="shared" si="505"/>
        <v>1289659552.71</v>
      </c>
      <c r="AG2289" s="9">
        <f t="shared" si="506"/>
        <v>2052475395.56</v>
      </c>
      <c r="AH2289" s="9">
        <f t="shared" si="507"/>
        <v>2028120388.09</v>
      </c>
      <c r="AI2289" s="9">
        <f t="shared" si="508"/>
        <v>686120597.9</v>
      </c>
      <c r="AJ2289" s="12" t="e">
        <f>#REF!-A2289</f>
        <v>#REF!</v>
      </c>
      <c r="AK2289" s="16"/>
      <c r="AL2289" s="9">
        <f t="shared" si="498"/>
        <v>123073072.72</v>
      </c>
      <c r="AM2289" s="16"/>
      <c r="AN2289" s="16"/>
      <c r="AO2289" s="16"/>
      <c r="AP2289" s="16"/>
      <c r="AQ2289" s="12" t="e">
        <f>#REF!+#REF!+#REF!</f>
        <v>#REF!</v>
      </c>
      <c r="AR2289" s="12">
        <f t="shared" si="495"/>
        <v>-1465333.98</v>
      </c>
      <c r="AS2289" s="12" t="e">
        <f>#REF!-AU2289+#REF!+#REF!</f>
        <v>#REF!</v>
      </c>
      <c r="AT2289" s="12" t="e">
        <f>AS2289-VLOOKUP(A2289,[1]选股结果!$A$2:$BJ$3005,48,FALSE)*0.08</f>
        <v>#REF!</v>
      </c>
      <c r="AU2289" s="12">
        <f t="shared" si="499"/>
        <v>1341999790.19</v>
      </c>
      <c r="AV2289" s="12" t="e">
        <f>#REF!+S2289+H2289</f>
        <v>#REF!</v>
      </c>
      <c r="AW2289" s="12" t="e">
        <f t="shared" si="500"/>
        <v>#REF!</v>
      </c>
      <c r="AX2289" s="12" t="e">
        <f t="shared" si="501"/>
        <v>#REF!</v>
      </c>
      <c r="AY2289" s="12" t="e">
        <f t="shared" si="502"/>
        <v>#REF!</v>
      </c>
      <c r="AZ2289" s="12">
        <f t="shared" si="496"/>
        <v>-2511735824.78</v>
      </c>
      <c r="BA2289" s="12">
        <f t="shared" si="497"/>
        <v>2052475395.56</v>
      </c>
      <c r="BB2289" s="12" t="e">
        <f t="shared" si="503"/>
        <v>#REF!</v>
      </c>
    </row>
    <row r="2290" spans="1:54">
      <c r="A2290" s="5" t="s">
        <v>4629</v>
      </c>
      <c r="B2290" s="5" t="s">
        <v>4630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504"/>
        <v>867963174.35</v>
      </c>
      <c r="AF2290" s="9">
        <f t="shared" si="505"/>
        <v>789605746.55</v>
      </c>
      <c r="AG2290" s="9">
        <f t="shared" si="506"/>
        <v>92993990.5700002</v>
      </c>
      <c r="AH2290" s="9">
        <f t="shared" si="507"/>
        <v>93944079.3200002</v>
      </c>
      <c r="AI2290" s="9">
        <f t="shared" si="508"/>
        <v>83446904.2600002</v>
      </c>
      <c r="AJ2290" s="12" t="e">
        <f>#REF!-A2290</f>
        <v>#REF!</v>
      </c>
      <c r="AK2290" s="16"/>
      <c r="AL2290" s="9">
        <f t="shared" si="498"/>
        <v>79344954.49</v>
      </c>
      <c r="AM2290" s="16"/>
      <c r="AN2290" s="16"/>
      <c r="AO2290" s="16"/>
      <c r="AP2290" s="16"/>
      <c r="AQ2290" s="12" t="e">
        <f>#REF!+#REF!+#REF!</f>
        <v>#REF!</v>
      </c>
      <c r="AR2290" s="12">
        <f t="shared" si="495"/>
        <v>-1227172.67</v>
      </c>
      <c r="AS2290" s="12" t="e">
        <f>#REF!-AU2290+#REF!+#REF!</f>
        <v>#REF!</v>
      </c>
      <c r="AT2290" s="12" t="e">
        <f>AS2290-VLOOKUP(A2290,[1]选股结果!$A$2:$BJ$3005,48,FALSE)*0.08</f>
        <v>#REF!</v>
      </c>
      <c r="AU2290" s="12">
        <f t="shared" si="499"/>
        <v>10497175.06</v>
      </c>
      <c r="AV2290" s="12" t="e">
        <f>#REF!+S2290+H2290</f>
        <v>#REF!</v>
      </c>
      <c r="AW2290" s="12" t="e">
        <f t="shared" si="500"/>
        <v>#REF!</v>
      </c>
      <c r="AX2290" s="12" t="e">
        <f t="shared" si="501"/>
        <v>#REF!</v>
      </c>
      <c r="AY2290" s="12" t="e">
        <f t="shared" si="502"/>
        <v>#REF!</v>
      </c>
      <c r="AZ2290" s="12">
        <f t="shared" si="496"/>
        <v>-890190119.11</v>
      </c>
      <c r="BA2290" s="12">
        <f t="shared" si="497"/>
        <v>92993990.5700002</v>
      </c>
      <c r="BB2290" s="12" t="e">
        <f t="shared" si="503"/>
        <v>#REF!</v>
      </c>
    </row>
    <row r="2291" spans="1:54">
      <c r="A2291" s="5" t="s">
        <v>4631</v>
      </c>
      <c r="B2291" s="5" t="s">
        <v>4632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504"/>
        <v>866107941.76</v>
      </c>
      <c r="AF2291" s="9">
        <f t="shared" si="505"/>
        <v>843730600.86</v>
      </c>
      <c r="AG2291" s="9">
        <f t="shared" si="506"/>
        <v>26537802.7</v>
      </c>
      <c r="AH2291" s="9">
        <f t="shared" si="507"/>
        <v>26537351.54</v>
      </c>
      <c r="AI2291" s="9">
        <f t="shared" si="508"/>
        <v>24438879.47</v>
      </c>
      <c r="AJ2291" s="12" t="e">
        <f>#REF!-A2291</f>
        <v>#REF!</v>
      </c>
      <c r="AK2291" s="16"/>
      <c r="AL2291" s="9">
        <f t="shared" si="498"/>
        <v>127450837.49</v>
      </c>
      <c r="AM2291" s="16"/>
      <c r="AN2291" s="16"/>
      <c r="AO2291" s="16"/>
      <c r="AP2291" s="16"/>
      <c r="AQ2291" s="12" t="e">
        <f>#REF!+#REF!+#REF!</f>
        <v>#REF!</v>
      </c>
      <c r="AR2291" s="12">
        <f t="shared" si="495"/>
        <v>-163721.09</v>
      </c>
      <c r="AS2291" s="12" t="e">
        <f>#REF!-AU2291+#REF!+#REF!</f>
        <v>#REF!</v>
      </c>
      <c r="AT2291" s="12" t="e">
        <f>AS2291-VLOOKUP(A2291,[1]选股结果!$A$2:$BJ$3005,48,FALSE)*0.08</f>
        <v>#REF!</v>
      </c>
      <c r="AU2291" s="12">
        <f t="shared" si="499"/>
        <v>2098472.07</v>
      </c>
      <c r="AV2291" s="12" t="e">
        <f>#REF!+S2291+H2291</f>
        <v>#REF!</v>
      </c>
      <c r="AW2291" s="12" t="e">
        <f t="shared" si="500"/>
        <v>#REF!</v>
      </c>
      <c r="AX2291" s="12" t="e">
        <f t="shared" si="501"/>
        <v>#REF!</v>
      </c>
      <c r="AY2291" s="12" t="e">
        <f t="shared" si="502"/>
        <v>#REF!</v>
      </c>
      <c r="AZ2291" s="12">
        <f t="shared" si="496"/>
        <v>-866787935.91</v>
      </c>
      <c r="BA2291" s="12">
        <f t="shared" si="497"/>
        <v>26537802.7</v>
      </c>
      <c r="BB2291" s="12" t="e">
        <f t="shared" si="503"/>
        <v>#REF!</v>
      </c>
    </row>
    <row r="2292" spans="1:54">
      <c r="A2292" s="5" t="s">
        <v>4633</v>
      </c>
      <c r="B2292" s="5" t="s">
        <v>4634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504"/>
        <v>866006503.7</v>
      </c>
      <c r="AF2292" s="9">
        <f t="shared" si="505"/>
        <v>779472216.19</v>
      </c>
      <c r="AG2292" s="9">
        <f t="shared" si="506"/>
        <v>80166396.0200002</v>
      </c>
      <c r="AH2292" s="9">
        <f t="shared" si="507"/>
        <v>80125771.1800002</v>
      </c>
      <c r="AI2292" s="9">
        <f t="shared" si="508"/>
        <v>65491183.7900002</v>
      </c>
      <c r="AJ2292" s="12" t="e">
        <f>#REF!-A2292</f>
        <v>#REF!</v>
      </c>
      <c r="AK2292" s="16"/>
      <c r="AL2292" s="9">
        <f t="shared" si="498"/>
        <v>87926261.59</v>
      </c>
      <c r="AM2292" s="16"/>
      <c r="AN2292" s="16"/>
      <c r="AO2292" s="16"/>
      <c r="AP2292" s="16"/>
      <c r="AQ2292" s="12" t="e">
        <f>#REF!+#REF!+#REF!</f>
        <v>#REF!</v>
      </c>
      <c r="AR2292" s="12">
        <f t="shared" si="495"/>
        <v>-33915.47</v>
      </c>
      <c r="AS2292" s="12" t="e">
        <f>#REF!-AU2292+#REF!+#REF!</f>
        <v>#REF!</v>
      </c>
      <c r="AT2292" s="12" t="e">
        <f>AS2292-VLOOKUP(A2292,[1]选股结果!$A$2:$BJ$3005,48,FALSE)*0.08</f>
        <v>#REF!</v>
      </c>
      <c r="AU2292" s="12">
        <f t="shared" si="499"/>
        <v>14634587.39</v>
      </c>
      <c r="AV2292" s="12" t="e">
        <f>#REF!+S2292+H2292</f>
        <v>#REF!</v>
      </c>
      <c r="AW2292" s="12" t="e">
        <f t="shared" si="500"/>
        <v>#REF!</v>
      </c>
      <c r="AX2292" s="12" t="e">
        <f t="shared" si="501"/>
        <v>#REF!</v>
      </c>
      <c r="AY2292" s="12" t="e">
        <f t="shared" si="502"/>
        <v>#REF!</v>
      </c>
      <c r="AZ2292" s="12">
        <f t="shared" si="496"/>
        <v>-899997963.85</v>
      </c>
      <c r="BA2292" s="12">
        <f t="shared" si="497"/>
        <v>80166396.0200002</v>
      </c>
      <c r="BB2292" s="12" t="e">
        <f t="shared" si="503"/>
        <v>#REF!</v>
      </c>
    </row>
    <row r="2293" spans="1:54">
      <c r="A2293" s="5" t="s">
        <v>4635</v>
      </c>
      <c r="B2293" s="5" t="s">
        <v>4636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504"/>
        <v>864951504.66</v>
      </c>
      <c r="AF2293" s="9">
        <f t="shared" si="505"/>
        <v>724258630.65</v>
      </c>
      <c r="AG2293" s="9">
        <f t="shared" si="506"/>
        <v>143378689.81</v>
      </c>
      <c r="AH2293" s="9">
        <f t="shared" si="507"/>
        <v>142361693.28</v>
      </c>
      <c r="AI2293" s="9">
        <f t="shared" si="508"/>
        <v>125852844.49</v>
      </c>
      <c r="AJ2293" s="12" t="e">
        <f>#REF!-A2293</f>
        <v>#REF!</v>
      </c>
      <c r="AK2293" s="16"/>
      <c r="AL2293" s="9">
        <f t="shared" si="498"/>
        <v>89254640.88</v>
      </c>
      <c r="AM2293" s="16"/>
      <c r="AN2293" s="16"/>
      <c r="AO2293" s="16"/>
      <c r="AP2293" s="16"/>
      <c r="AQ2293" s="12" t="e">
        <f>#REF!+#REF!+#REF!</f>
        <v>#REF!</v>
      </c>
      <c r="AR2293" s="12">
        <f t="shared" si="495"/>
        <v>-175921.17</v>
      </c>
      <c r="AS2293" s="12" t="e">
        <f>#REF!-AU2293+#REF!+#REF!</f>
        <v>#REF!</v>
      </c>
      <c r="AT2293" s="12" t="e">
        <f>AS2293-VLOOKUP(A2293,[1]选股结果!$A$2:$BJ$3005,48,FALSE)*0.08</f>
        <v>#REF!</v>
      </c>
      <c r="AU2293" s="12">
        <f t="shared" si="499"/>
        <v>16508848.79</v>
      </c>
      <c r="AV2293" s="12" t="e">
        <f>#REF!+S2293+H2293</f>
        <v>#REF!</v>
      </c>
      <c r="AW2293" s="12" t="e">
        <f t="shared" si="500"/>
        <v>#REF!</v>
      </c>
      <c r="AX2293" s="12" t="e">
        <f t="shared" si="501"/>
        <v>#REF!</v>
      </c>
      <c r="AY2293" s="12" t="e">
        <f t="shared" si="502"/>
        <v>#REF!</v>
      </c>
      <c r="AZ2293" s="12">
        <f t="shared" si="496"/>
        <v>-875824337.29</v>
      </c>
      <c r="BA2293" s="12">
        <f t="shared" si="497"/>
        <v>143378689.81</v>
      </c>
      <c r="BB2293" s="12" t="e">
        <f t="shared" si="503"/>
        <v>#REF!</v>
      </c>
    </row>
    <row r="2294" spans="1:54">
      <c r="A2294" s="5" t="s">
        <v>4637</v>
      </c>
      <c r="B2294" s="5" t="s">
        <v>4638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504"/>
        <v>864069315.31</v>
      </c>
      <c r="AF2294" s="9">
        <f t="shared" si="505"/>
        <v>809186101.28</v>
      </c>
      <c r="AG2294" s="9">
        <f t="shared" si="506"/>
        <v>50523235.3499999</v>
      </c>
      <c r="AH2294" s="9">
        <f t="shared" si="507"/>
        <v>47953305.4299999</v>
      </c>
      <c r="AI2294" s="9">
        <f t="shared" si="508"/>
        <v>34500443.9199999</v>
      </c>
      <c r="AJ2294" s="12" t="e">
        <f>#REF!-A2294</f>
        <v>#REF!</v>
      </c>
      <c r="AK2294" s="16"/>
      <c r="AL2294" s="9">
        <f t="shared" si="498"/>
        <v>279727505.56</v>
      </c>
      <c r="AM2294" s="16"/>
      <c r="AN2294" s="16"/>
      <c r="AO2294" s="16"/>
      <c r="AP2294" s="16"/>
      <c r="AQ2294" s="12" t="e">
        <f>#REF!+#REF!+#REF!</f>
        <v>#REF!</v>
      </c>
      <c r="AR2294" s="12">
        <f t="shared" si="495"/>
        <v>-4769406.04</v>
      </c>
      <c r="AS2294" s="12" t="e">
        <f>#REF!-AU2294+#REF!+#REF!</f>
        <v>#REF!</v>
      </c>
      <c r="AT2294" s="12" t="e">
        <f>AS2294-VLOOKUP(A2294,[1]选股结果!$A$2:$BJ$3005,48,FALSE)*0.08</f>
        <v>#REF!</v>
      </c>
      <c r="AU2294" s="12">
        <f t="shared" si="499"/>
        <v>13452861.51</v>
      </c>
      <c r="AV2294" s="12" t="e">
        <f>#REF!+S2294+H2294</f>
        <v>#REF!</v>
      </c>
      <c r="AW2294" s="12" t="e">
        <f t="shared" si="500"/>
        <v>#REF!</v>
      </c>
      <c r="AX2294" s="12" t="e">
        <f t="shared" si="501"/>
        <v>#REF!</v>
      </c>
      <c r="AY2294" s="12" t="e">
        <f t="shared" si="502"/>
        <v>#REF!</v>
      </c>
      <c r="AZ2294" s="12">
        <f t="shared" si="496"/>
        <v>-867534454.29</v>
      </c>
      <c r="BA2294" s="12">
        <f t="shared" si="497"/>
        <v>50523235.3499999</v>
      </c>
      <c r="BB2294" s="12" t="e">
        <f t="shared" si="503"/>
        <v>#REF!</v>
      </c>
    </row>
    <row r="2295" spans="1:54">
      <c r="A2295" s="5" t="s">
        <v>4639</v>
      </c>
      <c r="B2295" s="5" t="s">
        <v>4640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504"/>
        <v>862668335.7</v>
      </c>
      <c r="AF2295" s="9">
        <f t="shared" si="505"/>
        <v>695999832.24</v>
      </c>
      <c r="AG2295" s="9">
        <f t="shared" si="506"/>
        <v>122491690.67</v>
      </c>
      <c r="AH2295" s="9">
        <f t="shared" si="507"/>
        <v>118518808.56</v>
      </c>
      <c r="AI2295" s="9">
        <f t="shared" si="508"/>
        <v>94432127.02</v>
      </c>
      <c r="AJ2295" s="12" t="e">
        <f>#REF!-A2295</f>
        <v>#REF!</v>
      </c>
      <c r="AK2295" s="16"/>
      <c r="AL2295" s="9">
        <f t="shared" si="498"/>
        <v>235933771.86</v>
      </c>
      <c r="AM2295" s="16"/>
      <c r="AN2295" s="16"/>
      <c r="AO2295" s="16"/>
      <c r="AP2295" s="16"/>
      <c r="AQ2295" s="12" t="e">
        <f>#REF!+#REF!+#REF!</f>
        <v>#REF!</v>
      </c>
      <c r="AR2295" s="12">
        <f t="shared" si="495"/>
        <v>-891710.29</v>
      </c>
      <c r="AS2295" s="12" t="e">
        <f>#REF!-AU2295+#REF!+#REF!</f>
        <v>#REF!</v>
      </c>
      <c r="AT2295" s="12" t="e">
        <f>AS2295-VLOOKUP(A2295,[1]选股结果!$A$2:$BJ$3005,48,FALSE)*0.08</f>
        <v>#REF!</v>
      </c>
      <c r="AU2295" s="12">
        <f t="shared" si="499"/>
        <v>24086681.54</v>
      </c>
      <c r="AV2295" s="12" t="e">
        <f>#REF!+S2295+H2295</f>
        <v>#REF!</v>
      </c>
      <c r="AW2295" s="12" t="e">
        <f t="shared" si="500"/>
        <v>#REF!</v>
      </c>
      <c r="AX2295" s="12" t="e">
        <f t="shared" si="501"/>
        <v>#REF!</v>
      </c>
      <c r="AY2295" s="12" t="e">
        <f t="shared" si="502"/>
        <v>#REF!</v>
      </c>
      <c r="AZ2295" s="12">
        <f t="shared" si="496"/>
        <v>-881645346.09</v>
      </c>
      <c r="BA2295" s="12">
        <f t="shared" si="497"/>
        <v>122491690.67</v>
      </c>
      <c r="BB2295" s="12" t="e">
        <f t="shared" si="503"/>
        <v>#REF!</v>
      </c>
    </row>
    <row r="2296" spans="1:54">
      <c r="A2296" s="5" t="s">
        <v>4641</v>
      </c>
      <c r="B2296" s="5" t="s">
        <v>4642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504"/>
        <v>862495370.85</v>
      </c>
      <c r="AF2296" s="9">
        <f t="shared" si="505"/>
        <v>773609326.59</v>
      </c>
      <c r="AG2296" s="9">
        <f t="shared" si="506"/>
        <v>89851144.9500001</v>
      </c>
      <c r="AH2296" s="9">
        <f t="shared" si="507"/>
        <v>87895079.9700001</v>
      </c>
      <c r="AI2296" s="9">
        <f t="shared" si="508"/>
        <v>78685489.5800001</v>
      </c>
      <c r="AJ2296" s="12" t="e">
        <f>#REF!-A2296</f>
        <v>#REF!</v>
      </c>
      <c r="AK2296" s="16"/>
      <c r="AL2296" s="9">
        <f t="shared" si="498"/>
        <v>378034414.37</v>
      </c>
      <c r="AM2296" s="16"/>
      <c r="AN2296" s="16"/>
      <c r="AO2296" s="16"/>
      <c r="AP2296" s="16"/>
      <c r="AQ2296" s="12" t="e">
        <f>#REF!+#REF!+#REF!</f>
        <v>#REF!</v>
      </c>
      <c r="AR2296" s="12">
        <f t="shared" si="495"/>
        <v>-658255.21</v>
      </c>
      <c r="AS2296" s="12" t="e">
        <f>#REF!-AU2296+#REF!+#REF!</f>
        <v>#REF!</v>
      </c>
      <c r="AT2296" s="12" t="e">
        <f>AS2296-VLOOKUP(A2296,[1]选股结果!$A$2:$BJ$3005,48,FALSE)*0.08</f>
        <v>#REF!</v>
      </c>
      <c r="AU2296" s="12">
        <f t="shared" si="499"/>
        <v>9209590.39</v>
      </c>
      <c r="AV2296" s="12" t="e">
        <f>#REF!+S2296+H2296</f>
        <v>#REF!</v>
      </c>
      <c r="AW2296" s="12" t="e">
        <f t="shared" si="500"/>
        <v>#REF!</v>
      </c>
      <c r="AX2296" s="12" t="e">
        <f t="shared" si="501"/>
        <v>#REF!</v>
      </c>
      <c r="AY2296" s="12" t="e">
        <f t="shared" si="502"/>
        <v>#REF!</v>
      </c>
      <c r="AZ2296" s="12">
        <f t="shared" si="496"/>
        <v>-868881001.07</v>
      </c>
      <c r="BA2296" s="12">
        <f t="shared" si="497"/>
        <v>89851144.9500001</v>
      </c>
      <c r="BB2296" s="12" t="e">
        <f t="shared" si="503"/>
        <v>#REF!</v>
      </c>
    </row>
    <row r="2297" spans="1:54">
      <c r="A2297" s="5" t="s">
        <v>4643</v>
      </c>
      <c r="B2297" s="5" t="s">
        <v>4644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504"/>
        <v>861836444.84</v>
      </c>
      <c r="AF2297" s="9">
        <f t="shared" si="505"/>
        <v>765684916.01</v>
      </c>
      <c r="AG2297" s="9">
        <f t="shared" si="506"/>
        <v>95832052.62</v>
      </c>
      <c r="AH2297" s="9">
        <f t="shared" si="507"/>
        <v>96386183.42</v>
      </c>
      <c r="AI2297" s="9">
        <f t="shared" si="508"/>
        <v>84447961.47</v>
      </c>
      <c r="AJ2297" s="12" t="e">
        <f>#REF!-A2297</f>
        <v>#REF!</v>
      </c>
      <c r="AK2297" s="16"/>
      <c r="AL2297" s="9">
        <f t="shared" si="498"/>
        <v>73127917.67</v>
      </c>
      <c r="AM2297" s="16"/>
      <c r="AN2297" s="16"/>
      <c r="AO2297" s="16"/>
      <c r="AP2297" s="16"/>
      <c r="AQ2297" s="12" t="e">
        <f>#REF!+#REF!+#REF!</f>
        <v>#REF!</v>
      </c>
      <c r="AR2297" s="12">
        <f t="shared" si="495"/>
        <v>-982438</v>
      </c>
      <c r="AS2297" s="12" t="e">
        <f>#REF!-AU2297+#REF!+#REF!</f>
        <v>#REF!</v>
      </c>
      <c r="AT2297" s="12" t="e">
        <f>AS2297-VLOOKUP(A2297,[1]选股结果!$A$2:$BJ$3005,48,FALSE)*0.08</f>
        <v>#REF!</v>
      </c>
      <c r="AU2297" s="12">
        <f t="shared" si="499"/>
        <v>11938221.95</v>
      </c>
      <c r="AV2297" s="12" t="e">
        <f>#REF!+S2297+H2297</f>
        <v>#REF!</v>
      </c>
      <c r="AW2297" s="12" t="e">
        <f t="shared" si="500"/>
        <v>#REF!</v>
      </c>
      <c r="AX2297" s="12" t="e">
        <f t="shared" si="501"/>
        <v>#REF!</v>
      </c>
      <c r="AY2297" s="12" t="e">
        <f t="shared" si="502"/>
        <v>#REF!</v>
      </c>
      <c r="AZ2297" s="12">
        <f t="shared" si="496"/>
        <v>-870217675.46</v>
      </c>
      <c r="BA2297" s="12">
        <f t="shared" si="497"/>
        <v>95832052.62</v>
      </c>
      <c r="BB2297" s="12" t="e">
        <f t="shared" si="503"/>
        <v>#REF!</v>
      </c>
    </row>
    <row r="2298" spans="1:54">
      <c r="A2298" s="5" t="s">
        <v>4645</v>
      </c>
      <c r="B2298" s="5" t="s">
        <v>4646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504"/>
        <v>860420572.56</v>
      </c>
      <c r="AF2298" s="9">
        <f t="shared" si="505"/>
        <v>691245862.36</v>
      </c>
      <c r="AG2298" s="9">
        <f t="shared" si="506"/>
        <v>162054675.28</v>
      </c>
      <c r="AH2298" s="9">
        <f t="shared" si="507"/>
        <v>161820567.09</v>
      </c>
      <c r="AI2298" s="9">
        <f t="shared" si="508"/>
        <v>138179524.78</v>
      </c>
      <c r="AJ2298" s="12" t="e">
        <f>#REF!-A2298</f>
        <v>#REF!</v>
      </c>
      <c r="AK2298" s="16"/>
      <c r="AL2298" s="9">
        <f t="shared" si="498"/>
        <v>41879505.15</v>
      </c>
      <c r="AM2298" s="16"/>
      <c r="AN2298" s="16"/>
      <c r="AO2298" s="16"/>
      <c r="AP2298" s="16"/>
      <c r="AQ2298" s="12" t="e">
        <f>#REF!+#REF!+#REF!</f>
        <v>#REF!</v>
      </c>
      <c r="AR2298" s="12">
        <f t="shared" si="495"/>
        <v>-43710.47</v>
      </c>
      <c r="AS2298" s="12" t="e">
        <f>#REF!-AU2298+#REF!+#REF!</f>
        <v>#REF!</v>
      </c>
      <c r="AT2298" s="12" t="e">
        <f>AS2298-VLOOKUP(A2298,[1]选股结果!$A$2:$BJ$3005,48,FALSE)*0.08</f>
        <v>#REF!</v>
      </c>
      <c r="AU2298" s="12">
        <f t="shared" si="499"/>
        <v>23641042.31</v>
      </c>
      <c r="AV2298" s="12" t="e">
        <f>#REF!+S2298+H2298</f>
        <v>#REF!</v>
      </c>
      <c r="AW2298" s="12" t="e">
        <f t="shared" si="500"/>
        <v>#REF!</v>
      </c>
      <c r="AX2298" s="12" t="e">
        <f t="shared" si="501"/>
        <v>#REF!</v>
      </c>
      <c r="AY2298" s="12" t="e">
        <f t="shared" si="502"/>
        <v>#REF!</v>
      </c>
      <c r="AZ2298" s="12">
        <f t="shared" si="496"/>
        <v>-885751730.77</v>
      </c>
      <c r="BA2298" s="12">
        <f t="shared" si="497"/>
        <v>162054675.28</v>
      </c>
      <c r="BB2298" s="12" t="e">
        <f t="shared" si="503"/>
        <v>#REF!</v>
      </c>
    </row>
    <row r="2299" spans="1:54">
      <c r="A2299" s="5" t="s">
        <v>4647</v>
      </c>
      <c r="B2299" s="5" t="s">
        <v>4648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504"/>
        <v>859985463.28</v>
      </c>
      <c r="AF2299" s="9">
        <f t="shared" si="505"/>
        <v>746785316.71</v>
      </c>
      <c r="AG2299" s="9">
        <f t="shared" si="506"/>
        <v>117009375.73</v>
      </c>
      <c r="AH2299" s="9">
        <f t="shared" si="507"/>
        <v>118057648.86</v>
      </c>
      <c r="AI2299" s="9">
        <f t="shared" si="508"/>
        <v>92448898.83</v>
      </c>
      <c r="AJ2299" s="12" t="e">
        <f>#REF!-A2299</f>
        <v>#REF!</v>
      </c>
      <c r="AK2299" s="16"/>
      <c r="AL2299" s="9">
        <f t="shared" si="498"/>
        <v>140571345.85</v>
      </c>
      <c r="AM2299" s="16"/>
      <c r="AN2299" s="16"/>
      <c r="AO2299" s="16"/>
      <c r="AP2299" s="16"/>
      <c r="AQ2299" s="12" t="e">
        <f>#REF!+#REF!+#REF!</f>
        <v>#REF!</v>
      </c>
      <c r="AR2299" s="12">
        <f t="shared" si="495"/>
        <v>-1170740.82</v>
      </c>
      <c r="AS2299" s="12" t="e">
        <f>#REF!-AU2299+#REF!+#REF!</f>
        <v>#REF!</v>
      </c>
      <c r="AT2299" s="12" t="e">
        <f>AS2299-VLOOKUP(A2299,[1]选股结果!$A$2:$BJ$3005,48,FALSE)*0.08</f>
        <v>#REF!</v>
      </c>
      <c r="AU2299" s="12">
        <f t="shared" si="499"/>
        <v>25608750.03</v>
      </c>
      <c r="AV2299" s="12" t="e">
        <f>#REF!+S2299+H2299</f>
        <v>#REF!</v>
      </c>
      <c r="AW2299" s="12" t="e">
        <f t="shared" si="500"/>
        <v>#REF!</v>
      </c>
      <c r="AX2299" s="12" t="e">
        <f t="shared" si="501"/>
        <v>#REF!</v>
      </c>
      <c r="AY2299" s="12" t="e">
        <f t="shared" si="502"/>
        <v>#REF!</v>
      </c>
      <c r="AZ2299" s="12">
        <f t="shared" si="496"/>
        <v>-855734436.61</v>
      </c>
      <c r="BA2299" s="12">
        <f t="shared" si="497"/>
        <v>117009375.73</v>
      </c>
      <c r="BB2299" s="12" t="e">
        <f t="shared" si="503"/>
        <v>#REF!</v>
      </c>
    </row>
    <row r="2300" spans="1:54">
      <c r="A2300" s="5" t="s">
        <v>4649</v>
      </c>
      <c r="B2300" s="5" t="s">
        <v>4650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504"/>
        <v>856804399.15</v>
      </c>
      <c r="AF2300" s="9">
        <f t="shared" si="505"/>
        <v>689993916.62</v>
      </c>
      <c r="AG2300" s="9">
        <f t="shared" si="506"/>
        <v>252557562.23</v>
      </c>
      <c r="AH2300" s="9">
        <f t="shared" si="507"/>
        <v>251314929.48</v>
      </c>
      <c r="AI2300" s="9">
        <f t="shared" si="508"/>
        <v>218022376.05</v>
      </c>
      <c r="AJ2300" s="12" t="e">
        <f>#REF!-A2300</f>
        <v>#REF!</v>
      </c>
      <c r="AK2300" s="16"/>
      <c r="AL2300" s="9">
        <f t="shared" si="498"/>
        <v>220797257.34</v>
      </c>
      <c r="AM2300" s="16"/>
      <c r="AN2300" s="16"/>
      <c r="AO2300" s="16"/>
      <c r="AP2300" s="16"/>
      <c r="AQ2300" s="12" t="e">
        <f>#REF!+#REF!+#REF!</f>
        <v>#REF!</v>
      </c>
      <c r="AR2300" s="12">
        <f t="shared" si="495"/>
        <v>-38287</v>
      </c>
      <c r="AS2300" s="12" t="e">
        <f>#REF!-AU2300+#REF!+#REF!</f>
        <v>#REF!</v>
      </c>
      <c r="AT2300" s="12" t="e">
        <f>AS2300-VLOOKUP(A2300,[1]选股结果!$A$2:$BJ$3005,48,FALSE)*0.08</f>
        <v>#REF!</v>
      </c>
      <c r="AU2300" s="12">
        <f t="shared" si="499"/>
        <v>33292553.43</v>
      </c>
      <c r="AV2300" s="12" t="e">
        <f>#REF!+S2300+H2300</f>
        <v>#REF!</v>
      </c>
      <c r="AW2300" s="12" t="e">
        <f t="shared" si="500"/>
        <v>#REF!</v>
      </c>
      <c r="AX2300" s="12" t="e">
        <f t="shared" si="501"/>
        <v>#REF!</v>
      </c>
      <c r="AY2300" s="12" t="e">
        <f t="shared" si="502"/>
        <v>#REF!</v>
      </c>
      <c r="AZ2300" s="12">
        <f t="shared" si="496"/>
        <v>-895533455.35</v>
      </c>
      <c r="BA2300" s="12">
        <f t="shared" si="497"/>
        <v>252557562.23</v>
      </c>
      <c r="BB2300" s="12" t="e">
        <f t="shared" si="503"/>
        <v>#REF!</v>
      </c>
    </row>
    <row r="2301" spans="1:54">
      <c r="A2301" s="5" t="s">
        <v>4651</v>
      </c>
      <c r="B2301" s="5" t="s">
        <v>4652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504"/>
        <v>855529741.06</v>
      </c>
      <c r="AF2301" s="9">
        <f t="shared" si="505"/>
        <v>768446540.13</v>
      </c>
      <c r="AG2301" s="9">
        <f t="shared" si="506"/>
        <v>100499521.31</v>
      </c>
      <c r="AH2301" s="9">
        <f t="shared" si="507"/>
        <v>99771349.5</v>
      </c>
      <c r="AI2301" s="9">
        <f t="shared" si="508"/>
        <v>73433216.47</v>
      </c>
      <c r="AJ2301" s="12" t="e">
        <f>#REF!-A2301</f>
        <v>#REF!</v>
      </c>
      <c r="AK2301" s="16"/>
      <c r="AL2301" s="9">
        <f t="shared" si="498"/>
        <v>209163118.12</v>
      </c>
      <c r="AM2301" s="16"/>
      <c r="AN2301" s="16"/>
      <c r="AO2301" s="16"/>
      <c r="AP2301" s="16"/>
      <c r="AQ2301" s="12" t="e">
        <f>#REF!+#REF!+#REF!</f>
        <v>#REF!</v>
      </c>
      <c r="AR2301" s="12">
        <f t="shared" si="495"/>
        <v>-108502.3</v>
      </c>
      <c r="AS2301" s="12" t="e">
        <f>#REF!-AU2301+#REF!+#REF!</f>
        <v>#REF!</v>
      </c>
      <c r="AT2301" s="12" t="e">
        <f>AS2301-VLOOKUP(A2301,[1]选股结果!$A$2:$BJ$3005,48,FALSE)*0.08</f>
        <v>#REF!</v>
      </c>
      <c r="AU2301" s="12">
        <f t="shared" si="499"/>
        <v>26338133.03</v>
      </c>
      <c r="AV2301" s="12" t="e">
        <f>#REF!+S2301+H2301</f>
        <v>#REF!</v>
      </c>
      <c r="AW2301" s="12" t="e">
        <f t="shared" si="500"/>
        <v>#REF!</v>
      </c>
      <c r="AX2301" s="12" t="e">
        <f t="shared" si="501"/>
        <v>#REF!</v>
      </c>
      <c r="AY2301" s="12" t="e">
        <f t="shared" si="502"/>
        <v>#REF!</v>
      </c>
      <c r="AZ2301" s="12">
        <f t="shared" si="496"/>
        <v>-863770458.87</v>
      </c>
      <c r="BA2301" s="12">
        <f t="shared" si="497"/>
        <v>100499521.31</v>
      </c>
      <c r="BB2301" s="12" t="e">
        <f t="shared" si="503"/>
        <v>#REF!</v>
      </c>
    </row>
    <row r="2302" spans="1:54">
      <c r="A2302" s="5" t="s">
        <v>4653</v>
      </c>
      <c r="B2302" s="5" t="s">
        <v>4654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504"/>
        <v>854858938.22</v>
      </c>
      <c r="AF2302" s="9">
        <f t="shared" si="505"/>
        <v>742729363.08</v>
      </c>
      <c r="AG2302" s="9">
        <f t="shared" si="506"/>
        <v>112996686.06</v>
      </c>
      <c r="AH2302" s="9">
        <f t="shared" si="507"/>
        <v>113889041.42</v>
      </c>
      <c r="AI2302" s="9">
        <f t="shared" si="508"/>
        <v>91216138.2</v>
      </c>
      <c r="AJ2302" s="12" t="e">
        <f>#REF!-A2302</f>
        <v>#REF!</v>
      </c>
      <c r="AK2302" s="16"/>
      <c r="AL2302" s="9">
        <f t="shared" si="498"/>
        <v>52324503.39</v>
      </c>
      <c r="AM2302" s="16"/>
      <c r="AN2302" s="16"/>
      <c r="AO2302" s="16"/>
      <c r="AP2302" s="16"/>
      <c r="AQ2302" s="12" t="e">
        <f>#REF!+#REF!+#REF!</f>
        <v>#REF!</v>
      </c>
      <c r="AR2302" s="12">
        <f t="shared" si="495"/>
        <v>-1398474.93</v>
      </c>
      <c r="AS2302" s="12" t="e">
        <f>#REF!-AU2302+#REF!+#REF!</f>
        <v>#REF!</v>
      </c>
      <c r="AT2302" s="12" t="e">
        <f>AS2302-VLOOKUP(A2302,[1]选股结果!$A$2:$BJ$3005,48,FALSE)*0.08</f>
        <v>#REF!</v>
      </c>
      <c r="AU2302" s="12">
        <f t="shared" si="499"/>
        <v>22672903.22</v>
      </c>
      <c r="AV2302" s="12" t="e">
        <f>#REF!+S2302+H2302</f>
        <v>#REF!</v>
      </c>
      <c r="AW2302" s="12" t="e">
        <f t="shared" si="500"/>
        <v>#REF!</v>
      </c>
      <c r="AX2302" s="12" t="e">
        <f t="shared" si="501"/>
        <v>#REF!</v>
      </c>
      <c r="AY2302" s="12" t="e">
        <f t="shared" si="502"/>
        <v>#REF!</v>
      </c>
      <c r="AZ2302" s="12">
        <f t="shared" si="496"/>
        <v>-988690291.51</v>
      </c>
      <c r="BA2302" s="12">
        <f t="shared" si="497"/>
        <v>112996686.06</v>
      </c>
      <c r="BB2302" s="12" t="e">
        <f t="shared" si="503"/>
        <v>#REF!</v>
      </c>
    </row>
    <row r="2303" spans="1:54">
      <c r="A2303" s="5" t="s">
        <v>4655</v>
      </c>
      <c r="B2303" s="5" t="s">
        <v>4656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504"/>
        <v>852504491.69</v>
      </c>
      <c r="AF2303" s="9">
        <f t="shared" si="505"/>
        <v>868410799.35</v>
      </c>
      <c r="AG2303" s="9">
        <f t="shared" si="506"/>
        <v>-19069091.1999998</v>
      </c>
      <c r="AH2303" s="9">
        <f t="shared" si="507"/>
        <v>-18316015.4899998</v>
      </c>
      <c r="AI2303" s="9">
        <f t="shared" si="508"/>
        <v>-21239239.0599998</v>
      </c>
      <c r="AJ2303" s="12" t="e">
        <f>#REF!-A2303</f>
        <v>#REF!</v>
      </c>
      <c r="AK2303" s="16"/>
      <c r="AL2303" s="9">
        <f t="shared" si="498"/>
        <v>102328402.42</v>
      </c>
      <c r="AM2303" s="16"/>
      <c r="AN2303" s="16"/>
      <c r="AO2303" s="16"/>
      <c r="AP2303" s="16"/>
      <c r="AQ2303" s="12" t="e">
        <f>#REF!+#REF!+#REF!</f>
        <v>#REF!</v>
      </c>
      <c r="AR2303" s="12">
        <f t="shared" si="495"/>
        <v>-1066585.08</v>
      </c>
      <c r="AS2303" s="12" t="e">
        <f>#REF!-AU2303+#REF!+#REF!</f>
        <v>#REF!</v>
      </c>
      <c r="AT2303" s="12" t="e">
        <f>AS2303-VLOOKUP(A2303,[1]选股结果!$A$2:$BJ$3005,48,FALSE)*0.08</f>
        <v>#REF!</v>
      </c>
      <c r="AU2303" s="12">
        <f t="shared" si="499"/>
        <v>2923223.57</v>
      </c>
      <c r="AV2303" s="12" t="e">
        <f>#REF!+S2303+H2303</f>
        <v>#REF!</v>
      </c>
      <c r="AW2303" s="12" t="e">
        <f t="shared" si="500"/>
        <v>#REF!</v>
      </c>
      <c r="AX2303" s="12" t="e">
        <f t="shared" si="501"/>
        <v>#REF!</v>
      </c>
      <c r="AY2303" s="12" t="e">
        <f t="shared" si="502"/>
        <v>#REF!</v>
      </c>
      <c r="AZ2303" s="12">
        <f t="shared" si="496"/>
        <v>-861222911.76</v>
      </c>
      <c r="BA2303" s="12">
        <f t="shared" si="497"/>
        <v>-19069091.1999998</v>
      </c>
      <c r="BB2303" s="12" t="e">
        <f t="shared" si="503"/>
        <v>#REF!</v>
      </c>
    </row>
    <row r="2304" spans="1:54">
      <c r="A2304" s="5" t="s">
        <v>4657</v>
      </c>
      <c r="B2304" s="5" t="s">
        <v>4658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504"/>
        <v>849847952.3</v>
      </c>
      <c r="AF2304" s="9">
        <f t="shared" si="505"/>
        <v>825669489.71</v>
      </c>
      <c r="AG2304" s="9">
        <f t="shared" si="506"/>
        <v>21359164.96</v>
      </c>
      <c r="AH2304" s="9">
        <f t="shared" si="507"/>
        <v>22391534.7</v>
      </c>
      <c r="AI2304" s="9">
        <f t="shared" si="508"/>
        <v>12284877.4</v>
      </c>
      <c r="AJ2304" s="12" t="e">
        <f>#REF!-A2304</f>
        <v>#REF!</v>
      </c>
      <c r="AK2304" s="16"/>
      <c r="AL2304" s="9">
        <f t="shared" si="498"/>
        <v>70464637.65</v>
      </c>
      <c r="AM2304" s="16"/>
      <c r="AN2304" s="16"/>
      <c r="AO2304" s="16"/>
      <c r="AP2304" s="16"/>
      <c r="AQ2304" s="12" t="e">
        <f>#REF!+#REF!+#REF!</f>
        <v>#REF!</v>
      </c>
      <c r="AR2304" s="12">
        <f t="shared" si="495"/>
        <v>-1811985.67</v>
      </c>
      <c r="AS2304" s="12" t="e">
        <f>#REF!-AU2304+#REF!+#REF!</f>
        <v>#REF!</v>
      </c>
      <c r="AT2304" s="12" t="e">
        <f>AS2304-VLOOKUP(A2304,[1]选股结果!$A$2:$BJ$3005,48,FALSE)*0.08</f>
        <v>#REF!</v>
      </c>
      <c r="AU2304" s="12">
        <f t="shared" si="499"/>
        <v>10106657.3</v>
      </c>
      <c r="AV2304" s="12" t="e">
        <f>#REF!+S2304+H2304</f>
        <v>#REF!</v>
      </c>
      <c r="AW2304" s="12" t="e">
        <f t="shared" si="500"/>
        <v>#REF!</v>
      </c>
      <c r="AX2304" s="12" t="e">
        <f t="shared" si="501"/>
        <v>#REF!</v>
      </c>
      <c r="AY2304" s="12" t="e">
        <f t="shared" si="502"/>
        <v>#REF!</v>
      </c>
      <c r="AZ2304" s="12">
        <f t="shared" si="496"/>
        <v>-867532750.05</v>
      </c>
      <c r="BA2304" s="12">
        <f t="shared" si="497"/>
        <v>21359164.96</v>
      </c>
      <c r="BB2304" s="12" t="e">
        <f t="shared" si="503"/>
        <v>#REF!</v>
      </c>
    </row>
    <row r="2305" spans="1:54">
      <c r="A2305" s="5" t="s">
        <v>4659</v>
      </c>
      <c r="B2305" s="5" t="s">
        <v>4660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504"/>
        <v>849242513.54</v>
      </c>
      <c r="AF2305" s="9">
        <f t="shared" si="505"/>
        <v>778686609.84</v>
      </c>
      <c r="AG2305" s="9">
        <f t="shared" si="506"/>
        <v>70717278.28</v>
      </c>
      <c r="AH2305" s="9">
        <f t="shared" si="507"/>
        <v>70671115.21</v>
      </c>
      <c r="AI2305" s="9">
        <f t="shared" si="508"/>
        <v>58738970.39</v>
      </c>
      <c r="AJ2305" s="12" t="e">
        <f>#REF!-A2305</f>
        <v>#REF!</v>
      </c>
      <c r="AK2305" s="16"/>
      <c r="AL2305" s="9">
        <f t="shared" si="498"/>
        <v>17122786.38</v>
      </c>
      <c r="AM2305" s="16"/>
      <c r="AN2305" s="16"/>
      <c r="AO2305" s="16"/>
      <c r="AP2305" s="16"/>
      <c r="AQ2305" s="12" t="e">
        <f>#REF!+#REF!+#REF!</f>
        <v>#REF!</v>
      </c>
      <c r="AR2305" s="12">
        <f t="shared" si="495"/>
        <v>-823.73</v>
      </c>
      <c r="AS2305" s="12" t="e">
        <f>#REF!-AU2305+#REF!+#REF!</f>
        <v>#REF!</v>
      </c>
      <c r="AT2305" s="12" t="e">
        <f>AS2305-VLOOKUP(A2305,[1]选股结果!$A$2:$BJ$3005,48,FALSE)*0.08</f>
        <v>#REF!</v>
      </c>
      <c r="AU2305" s="12">
        <f t="shared" si="499"/>
        <v>11932144.82</v>
      </c>
      <c r="AV2305" s="12" t="e">
        <f>#REF!+S2305+H2305</f>
        <v>#REF!</v>
      </c>
      <c r="AW2305" s="12" t="e">
        <f t="shared" si="500"/>
        <v>#REF!</v>
      </c>
      <c r="AX2305" s="12" t="e">
        <f t="shared" si="501"/>
        <v>#REF!</v>
      </c>
      <c r="AY2305" s="12" t="e">
        <f t="shared" si="502"/>
        <v>#REF!</v>
      </c>
      <c r="AZ2305" s="12">
        <f t="shared" si="496"/>
        <v>-863737869.66</v>
      </c>
      <c r="BA2305" s="12">
        <f t="shared" si="497"/>
        <v>70717278.28</v>
      </c>
      <c r="BB2305" s="12" t="e">
        <f t="shared" si="503"/>
        <v>#REF!</v>
      </c>
    </row>
    <row r="2306" spans="1:54">
      <c r="A2306" s="5" t="s">
        <v>4661</v>
      </c>
      <c r="B2306" s="5" t="s">
        <v>4662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504"/>
        <v>848560795.48</v>
      </c>
      <c r="AF2306" s="9">
        <f t="shared" si="505"/>
        <v>710791858.56</v>
      </c>
      <c r="AG2306" s="9">
        <f t="shared" si="506"/>
        <v>136271518.48</v>
      </c>
      <c r="AH2306" s="9">
        <f t="shared" si="507"/>
        <v>136080136.52</v>
      </c>
      <c r="AI2306" s="9">
        <f t="shared" si="508"/>
        <v>106992305.72</v>
      </c>
      <c r="AJ2306" s="12" t="e">
        <f>#REF!-A2306</f>
        <v>#REF!</v>
      </c>
      <c r="AK2306" s="16"/>
      <c r="AL2306" s="9">
        <f t="shared" si="498"/>
        <v>64237682.32</v>
      </c>
      <c r="AM2306" s="16"/>
      <c r="AN2306" s="16"/>
      <c r="AO2306" s="16"/>
      <c r="AP2306" s="16"/>
      <c r="AQ2306" s="12" t="e">
        <f>#REF!+#REF!+#REF!</f>
        <v>#REF!</v>
      </c>
      <c r="AR2306" s="12">
        <f t="shared" ref="AR2306:AR2369" si="509">AA2306-AB2306</f>
        <v>-4730.46</v>
      </c>
      <c r="AS2306" s="12" t="e">
        <f>#REF!-AU2306+#REF!+#REF!</f>
        <v>#REF!</v>
      </c>
      <c r="AT2306" s="12" t="e">
        <f>AS2306-VLOOKUP(A2306,[1]选股结果!$A$2:$BJ$3005,48,FALSE)*0.08</f>
        <v>#REF!</v>
      </c>
      <c r="AU2306" s="12">
        <f t="shared" si="499"/>
        <v>29087830.8</v>
      </c>
      <c r="AV2306" s="12" t="e">
        <f>#REF!+S2306+H2306</f>
        <v>#REF!</v>
      </c>
      <c r="AW2306" s="12" t="e">
        <f t="shared" si="500"/>
        <v>#REF!</v>
      </c>
      <c r="AX2306" s="12" t="e">
        <f t="shared" si="501"/>
        <v>#REF!</v>
      </c>
      <c r="AY2306" s="12" t="e">
        <f t="shared" si="502"/>
        <v>#REF!</v>
      </c>
      <c r="AZ2306" s="12">
        <f t="shared" ref="AZ2306:AZ2369" si="510">O2306-S2306-AA2306-AB2306-AC2306-AD2306+AK2306-AE2306</f>
        <v>-871727049.19</v>
      </c>
      <c r="BA2306" s="12">
        <f t="shared" ref="BA2306:BA2369" si="511">AG2306</f>
        <v>136271518.48</v>
      </c>
      <c r="BB2306" s="12" t="e">
        <f t="shared" si="503"/>
        <v>#REF!</v>
      </c>
    </row>
    <row r="2307" spans="1:54">
      <c r="A2307" s="5" t="s">
        <v>4663</v>
      </c>
      <c r="B2307" s="5" t="s">
        <v>4664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504"/>
        <v>848442390.89</v>
      </c>
      <c r="AF2307" s="9">
        <f t="shared" si="505"/>
        <v>838293211.95</v>
      </c>
      <c r="AG2307" s="9">
        <f t="shared" si="506"/>
        <v>3456449.73000006</v>
      </c>
      <c r="AH2307" s="9">
        <f t="shared" si="507"/>
        <v>3286104.17000006</v>
      </c>
      <c r="AI2307" s="9">
        <f t="shared" si="508"/>
        <v>6069311.69000006</v>
      </c>
      <c r="AJ2307" s="12" t="e">
        <f>#REF!-A2307</f>
        <v>#REF!</v>
      </c>
      <c r="AK2307" s="16"/>
      <c r="AL2307" s="9">
        <f t="shared" ref="AL2307:AL2370" si="512">O2307+P2307+Q2307+Y2307-AB2307+AC2307</f>
        <v>149288412.78</v>
      </c>
      <c r="AM2307" s="16"/>
      <c r="AN2307" s="16"/>
      <c r="AO2307" s="16"/>
      <c r="AP2307" s="16"/>
      <c r="AQ2307" s="12" t="e">
        <f>#REF!+#REF!+#REF!</f>
        <v>#REF!</v>
      </c>
      <c r="AR2307" s="12">
        <f t="shared" si="509"/>
        <v>-1032734.15</v>
      </c>
      <c r="AS2307" s="12" t="e">
        <f>#REF!-AU2307+#REF!+#REF!</f>
        <v>#REF!</v>
      </c>
      <c r="AT2307" s="12" t="e">
        <f>AS2307-VLOOKUP(A2307,[1]选股结果!$A$2:$BJ$3005,48,FALSE)*0.08</f>
        <v>#REF!</v>
      </c>
      <c r="AU2307" s="12">
        <f t="shared" ref="AU2307:AU2370" si="513">AH2307-AI2307</f>
        <v>-2783207.52</v>
      </c>
      <c r="AV2307" s="12" t="e">
        <f>#REF!+S2307+H2307</f>
        <v>#REF!</v>
      </c>
      <c r="AW2307" s="12" t="e">
        <f t="shared" ref="AW2307:AW2370" si="514">AV2307-AU2307</f>
        <v>#REF!</v>
      </c>
      <c r="AX2307" s="12" t="e">
        <f t="shared" ref="AX2307:AX2370" si="515">AV2307-H2307</f>
        <v>#REF!</v>
      </c>
      <c r="AY2307" s="12" t="e">
        <f t="shared" ref="AY2307:AY2370" si="516">AV2307-H2307-AU2307</f>
        <v>#REF!</v>
      </c>
      <c r="AZ2307" s="12">
        <f t="shared" si="510"/>
        <v>-838355625</v>
      </c>
      <c r="BA2307" s="12">
        <f t="shared" si="511"/>
        <v>3456449.73000006</v>
      </c>
      <c r="BB2307" s="12" t="e">
        <f t="shared" ref="BB2307:BB2370" si="517">AF2307-AG2307+AH2307+AI2307-AJ2307+AL2307+AM2307-AO2307+AN2307</f>
        <v>#REF!</v>
      </c>
    </row>
    <row r="2308" spans="1:54">
      <c r="A2308" s="5" t="s">
        <v>4665</v>
      </c>
      <c r="B2308" s="5" t="s">
        <v>4666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504"/>
        <v>846939220.64</v>
      </c>
      <c r="AF2308" s="9">
        <f t="shared" si="505"/>
        <v>858911595</v>
      </c>
      <c r="AG2308" s="9">
        <f t="shared" si="506"/>
        <v>-6463642.2099999</v>
      </c>
      <c r="AH2308" s="9">
        <f t="shared" si="507"/>
        <v>-6978441.0499999</v>
      </c>
      <c r="AI2308" s="9">
        <f t="shared" si="508"/>
        <v>-12971753.7599999</v>
      </c>
      <c r="AJ2308" s="12" t="e">
        <f>#REF!-A2308</f>
        <v>#REF!</v>
      </c>
      <c r="AK2308" s="16"/>
      <c r="AL2308" s="9">
        <f t="shared" si="512"/>
        <v>95557016.94</v>
      </c>
      <c r="AM2308" s="16"/>
      <c r="AN2308" s="16"/>
      <c r="AO2308" s="16"/>
      <c r="AP2308" s="16"/>
      <c r="AQ2308" s="12" t="e">
        <f>#REF!+#REF!+#REF!</f>
        <v>#REF!</v>
      </c>
      <c r="AR2308" s="12">
        <f t="shared" si="509"/>
        <v>-10883.82</v>
      </c>
      <c r="AS2308" s="12" t="e">
        <f>#REF!-AU2308+#REF!+#REF!</f>
        <v>#REF!</v>
      </c>
      <c r="AT2308" s="12" t="e">
        <f>AS2308-VLOOKUP(A2308,[1]选股结果!$A$2:$BJ$3005,48,FALSE)*0.08</f>
        <v>#REF!</v>
      </c>
      <c r="AU2308" s="12">
        <f t="shared" si="513"/>
        <v>5993312.71</v>
      </c>
      <c r="AV2308" s="12" t="e">
        <f>#REF!+S2308+H2308</f>
        <v>#REF!</v>
      </c>
      <c r="AW2308" s="12" t="e">
        <f t="shared" si="514"/>
        <v>#REF!</v>
      </c>
      <c r="AX2308" s="12" t="e">
        <f t="shared" si="515"/>
        <v>#REF!</v>
      </c>
      <c r="AY2308" s="12" t="e">
        <f t="shared" si="516"/>
        <v>#REF!</v>
      </c>
      <c r="AZ2308" s="12">
        <f t="shared" si="510"/>
        <v>-856040690.22</v>
      </c>
      <c r="BA2308" s="12">
        <f t="shared" si="511"/>
        <v>-6463642.2099999</v>
      </c>
      <c r="BB2308" s="12" t="e">
        <f t="shared" si="517"/>
        <v>#REF!</v>
      </c>
    </row>
    <row r="2309" spans="1:54">
      <c r="A2309" s="5" t="s">
        <v>4667</v>
      </c>
      <c r="B2309" s="5" t="s">
        <v>4668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504"/>
        <v>846736619.4</v>
      </c>
      <c r="AF2309" s="9">
        <f t="shared" si="505"/>
        <v>566861305.28</v>
      </c>
      <c r="AG2309" s="9">
        <f t="shared" si="506"/>
        <v>288418538.75</v>
      </c>
      <c r="AH2309" s="9">
        <f t="shared" si="507"/>
        <v>290709422.05</v>
      </c>
      <c r="AI2309" s="9">
        <f t="shared" si="508"/>
        <v>251409813.6</v>
      </c>
      <c r="AJ2309" s="12" t="e">
        <f>#REF!-A2309</f>
        <v>#REF!</v>
      </c>
      <c r="AK2309" s="16"/>
      <c r="AL2309" s="9">
        <f t="shared" si="512"/>
        <v>91200034.09</v>
      </c>
      <c r="AM2309" s="16"/>
      <c r="AN2309" s="16"/>
      <c r="AO2309" s="16"/>
      <c r="AP2309" s="16"/>
      <c r="AQ2309" s="12" t="e">
        <f>#REF!+#REF!+#REF!</f>
        <v>#REF!</v>
      </c>
      <c r="AR2309" s="12">
        <f t="shared" si="509"/>
        <v>-3000283.3</v>
      </c>
      <c r="AS2309" s="12" t="e">
        <f>#REF!-AU2309+#REF!+#REF!</f>
        <v>#REF!</v>
      </c>
      <c r="AT2309" s="12" t="e">
        <f>AS2309-VLOOKUP(A2309,[1]选股结果!$A$2:$BJ$3005,48,FALSE)*0.08</f>
        <v>#REF!</v>
      </c>
      <c r="AU2309" s="12">
        <f t="shared" si="513"/>
        <v>39299608.45</v>
      </c>
      <c r="AV2309" s="12" t="e">
        <f>#REF!+S2309+H2309</f>
        <v>#REF!</v>
      </c>
      <c r="AW2309" s="12" t="e">
        <f t="shared" si="514"/>
        <v>#REF!</v>
      </c>
      <c r="AX2309" s="12" t="e">
        <f t="shared" si="515"/>
        <v>#REF!</v>
      </c>
      <c r="AY2309" s="12" t="e">
        <f t="shared" si="516"/>
        <v>#REF!</v>
      </c>
      <c r="AZ2309" s="12">
        <f t="shared" si="510"/>
        <v>-879964634.66</v>
      </c>
      <c r="BA2309" s="12">
        <f t="shared" si="511"/>
        <v>288418538.75</v>
      </c>
      <c r="BB2309" s="12" t="e">
        <f t="shared" si="517"/>
        <v>#REF!</v>
      </c>
    </row>
    <row r="2310" spans="1:54">
      <c r="A2310" s="5" t="s">
        <v>4669</v>
      </c>
      <c r="B2310" s="5" t="s">
        <v>4670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504"/>
        <v>846406447.31</v>
      </c>
      <c r="AF2310" s="9">
        <f t="shared" si="505"/>
        <v>534853460.43</v>
      </c>
      <c r="AG2310" s="9">
        <f t="shared" si="506"/>
        <v>740087928.3</v>
      </c>
      <c r="AH2310" s="9">
        <f t="shared" si="507"/>
        <v>738244790.07</v>
      </c>
      <c r="AI2310" s="9">
        <f t="shared" si="508"/>
        <v>637922843.26</v>
      </c>
      <c r="AJ2310" s="12" t="e">
        <f>#REF!-A2310</f>
        <v>#REF!</v>
      </c>
      <c r="AK2310" s="16"/>
      <c r="AL2310" s="9">
        <f t="shared" si="512"/>
        <v>114689754.37</v>
      </c>
      <c r="AM2310" s="16"/>
      <c r="AN2310" s="16"/>
      <c r="AO2310" s="16"/>
      <c r="AP2310" s="16"/>
      <c r="AQ2310" s="12" t="e">
        <f>#REF!+#REF!+#REF!</f>
        <v>#REF!</v>
      </c>
      <c r="AR2310" s="12">
        <f t="shared" si="509"/>
        <v>-629051.26</v>
      </c>
      <c r="AS2310" s="12" t="e">
        <f>#REF!-AU2310+#REF!+#REF!</f>
        <v>#REF!</v>
      </c>
      <c r="AT2310" s="12" t="e">
        <f>AS2310-VLOOKUP(A2310,[1]选股结果!$A$2:$BJ$3005,48,FALSE)*0.08</f>
        <v>#REF!</v>
      </c>
      <c r="AU2310" s="12">
        <f t="shared" si="513"/>
        <v>100321946.81</v>
      </c>
      <c r="AV2310" s="12" t="e">
        <f>#REF!+S2310+H2310</f>
        <v>#REF!</v>
      </c>
      <c r="AW2310" s="12" t="e">
        <f t="shared" si="514"/>
        <v>#REF!</v>
      </c>
      <c r="AX2310" s="12" t="e">
        <f t="shared" si="515"/>
        <v>#REF!</v>
      </c>
      <c r="AY2310" s="12" t="e">
        <f t="shared" si="516"/>
        <v>#REF!</v>
      </c>
      <c r="AZ2310" s="12">
        <f t="shared" si="510"/>
        <v>-916727771.42</v>
      </c>
      <c r="BA2310" s="12">
        <f t="shared" si="511"/>
        <v>740087928.3</v>
      </c>
      <c r="BB2310" s="12" t="e">
        <f t="shared" si="517"/>
        <v>#REF!</v>
      </c>
    </row>
    <row r="2311" spans="1:54">
      <c r="A2311" s="5" t="s">
        <v>4671</v>
      </c>
      <c r="B2311" s="5" t="s">
        <v>4672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504"/>
        <v>845591641.26</v>
      </c>
      <c r="AF2311" s="9">
        <f t="shared" si="505"/>
        <v>745128854.61</v>
      </c>
      <c r="AG2311" s="9">
        <f t="shared" si="506"/>
        <v>104934107.84</v>
      </c>
      <c r="AH2311" s="9">
        <f t="shared" si="507"/>
        <v>104898209.07</v>
      </c>
      <c r="AI2311" s="9">
        <f t="shared" si="508"/>
        <v>91462199.01</v>
      </c>
      <c r="AJ2311" s="12" t="e">
        <f>#REF!-A2311</f>
        <v>#REF!</v>
      </c>
      <c r="AK2311" s="16"/>
      <c r="AL2311" s="9">
        <f t="shared" si="512"/>
        <v>135158155.13</v>
      </c>
      <c r="AM2311" s="16"/>
      <c r="AN2311" s="16"/>
      <c r="AO2311" s="16"/>
      <c r="AP2311" s="16"/>
      <c r="AQ2311" s="12" t="e">
        <f>#REF!+#REF!+#REF!</f>
        <v>#REF!</v>
      </c>
      <c r="AR2311" s="12">
        <f t="shared" si="509"/>
        <v>-31052.36</v>
      </c>
      <c r="AS2311" s="12" t="e">
        <f>#REF!-AU2311+#REF!+#REF!</f>
        <v>#REF!</v>
      </c>
      <c r="AT2311" s="12" t="e">
        <f>AS2311-VLOOKUP(A2311,[1]选股结果!$A$2:$BJ$3005,48,FALSE)*0.08</f>
        <v>#REF!</v>
      </c>
      <c r="AU2311" s="12">
        <f t="shared" si="513"/>
        <v>13436010.06</v>
      </c>
      <c r="AV2311" s="12" t="e">
        <f>#REF!+S2311+H2311</f>
        <v>#REF!</v>
      </c>
      <c r="AW2311" s="12" t="e">
        <f t="shared" si="514"/>
        <v>#REF!</v>
      </c>
      <c r="AX2311" s="12" t="e">
        <f t="shared" si="515"/>
        <v>#REF!</v>
      </c>
      <c r="AY2311" s="12" t="e">
        <f t="shared" si="516"/>
        <v>#REF!</v>
      </c>
      <c r="AZ2311" s="12">
        <f t="shared" si="510"/>
        <v>-878152769.76</v>
      </c>
      <c r="BA2311" s="12">
        <f t="shared" si="511"/>
        <v>104934107.84</v>
      </c>
      <c r="BB2311" s="12" t="e">
        <f t="shared" si="517"/>
        <v>#REF!</v>
      </c>
    </row>
    <row r="2312" spans="1:54">
      <c r="A2312" s="5" t="s">
        <v>4673</v>
      </c>
      <c r="B2312" s="5" t="s">
        <v>4674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504"/>
        <v>844046131.28</v>
      </c>
      <c r="AF2312" s="9">
        <f t="shared" si="505"/>
        <v>761613420.2</v>
      </c>
      <c r="AG2312" s="9">
        <f t="shared" si="506"/>
        <v>82833149.4399999</v>
      </c>
      <c r="AH2312" s="9">
        <f t="shared" si="507"/>
        <v>106352962.85</v>
      </c>
      <c r="AI2312" s="9">
        <f t="shared" si="508"/>
        <v>81177375.1599999</v>
      </c>
      <c r="AJ2312" s="12" t="e">
        <f>#REF!-A2312</f>
        <v>#REF!</v>
      </c>
      <c r="AK2312" s="16"/>
      <c r="AL2312" s="9">
        <f t="shared" si="512"/>
        <v>235706593.12</v>
      </c>
      <c r="AM2312" s="16"/>
      <c r="AN2312" s="16"/>
      <c r="AO2312" s="16"/>
      <c r="AP2312" s="16"/>
      <c r="AQ2312" s="12" t="e">
        <f>#REF!+#REF!+#REF!</f>
        <v>#REF!</v>
      </c>
      <c r="AR2312" s="12">
        <f t="shared" si="509"/>
        <v>-23863447.53</v>
      </c>
      <c r="AS2312" s="12" t="e">
        <f>#REF!-AU2312+#REF!+#REF!</f>
        <v>#REF!</v>
      </c>
      <c r="AT2312" s="12" t="e">
        <f>AS2312-VLOOKUP(A2312,[1]选股结果!$A$2:$BJ$3005,48,FALSE)*0.08</f>
        <v>#REF!</v>
      </c>
      <c r="AU2312" s="12">
        <f t="shared" si="513"/>
        <v>25175587.6900001</v>
      </c>
      <c r="AV2312" s="12" t="e">
        <f>#REF!+S2312+H2312</f>
        <v>#REF!</v>
      </c>
      <c r="AW2312" s="12" t="e">
        <f t="shared" si="514"/>
        <v>#REF!</v>
      </c>
      <c r="AX2312" s="12" t="e">
        <f t="shared" si="515"/>
        <v>#REF!</v>
      </c>
      <c r="AY2312" s="12" t="e">
        <f t="shared" si="516"/>
        <v>#REF!</v>
      </c>
      <c r="AZ2312" s="12">
        <f t="shared" si="510"/>
        <v>-874551154.28</v>
      </c>
      <c r="BA2312" s="12">
        <f t="shared" si="511"/>
        <v>82833149.4399999</v>
      </c>
      <c r="BB2312" s="12" t="e">
        <f t="shared" si="517"/>
        <v>#REF!</v>
      </c>
    </row>
    <row r="2313" spans="1:54">
      <c r="A2313" s="5" t="s">
        <v>4675</v>
      </c>
      <c r="B2313" s="5" t="s">
        <v>4676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504"/>
        <v>843403789.2</v>
      </c>
      <c r="AF2313" s="9">
        <f t="shared" si="505"/>
        <v>924540829.22</v>
      </c>
      <c r="AG2313" s="9">
        <f t="shared" si="506"/>
        <v>-164819351.91</v>
      </c>
      <c r="AH2313" s="9">
        <f t="shared" si="507"/>
        <v>-165174454.42</v>
      </c>
      <c r="AI2313" s="9">
        <f t="shared" si="508"/>
        <v>-167256979.28</v>
      </c>
      <c r="AJ2313" s="12" t="e">
        <f>#REF!-A2313</f>
        <v>#REF!</v>
      </c>
      <c r="AK2313" s="16"/>
      <c r="AL2313" s="9">
        <f t="shared" si="512"/>
        <v>112626952.72</v>
      </c>
      <c r="AM2313" s="16"/>
      <c r="AN2313" s="16"/>
      <c r="AO2313" s="16"/>
      <c r="AP2313" s="16"/>
      <c r="AQ2313" s="12" t="e">
        <f>#REF!+#REF!+#REF!</f>
        <v>#REF!</v>
      </c>
      <c r="AR2313" s="12">
        <f t="shared" si="509"/>
        <v>-61503.29</v>
      </c>
      <c r="AS2313" s="12" t="e">
        <f>#REF!-AU2313+#REF!+#REF!</f>
        <v>#REF!</v>
      </c>
      <c r="AT2313" s="12" t="e">
        <f>AS2313-VLOOKUP(A2313,[1]选股结果!$A$2:$BJ$3005,48,FALSE)*0.08</f>
        <v>#REF!</v>
      </c>
      <c r="AU2313" s="12">
        <f t="shared" si="513"/>
        <v>2082524.86000001</v>
      </c>
      <c r="AV2313" s="12" t="e">
        <f>#REF!+S2313+H2313</f>
        <v>#REF!</v>
      </c>
      <c r="AW2313" s="12" t="e">
        <f t="shared" si="514"/>
        <v>#REF!</v>
      </c>
      <c r="AX2313" s="12" t="e">
        <f t="shared" si="515"/>
        <v>#REF!</v>
      </c>
      <c r="AY2313" s="12" t="e">
        <f t="shared" si="516"/>
        <v>#REF!</v>
      </c>
      <c r="AZ2313" s="12">
        <f t="shared" si="510"/>
        <v>-907958103.21</v>
      </c>
      <c r="BA2313" s="12">
        <f t="shared" si="511"/>
        <v>-164819351.91</v>
      </c>
      <c r="BB2313" s="12" t="e">
        <f t="shared" si="517"/>
        <v>#REF!</v>
      </c>
    </row>
    <row r="2314" spans="1:54">
      <c r="A2314" s="5" t="s">
        <v>4677</v>
      </c>
      <c r="B2314" s="5" t="s">
        <v>4678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504"/>
        <v>843236983.56</v>
      </c>
      <c r="AF2314" s="9">
        <f t="shared" si="505"/>
        <v>767537450.44</v>
      </c>
      <c r="AG2314" s="9">
        <f t="shared" si="506"/>
        <v>80149491.5700001</v>
      </c>
      <c r="AH2314" s="9">
        <f t="shared" si="507"/>
        <v>80077467.5400001</v>
      </c>
      <c r="AI2314" s="9">
        <f t="shared" si="508"/>
        <v>72616492.8200001</v>
      </c>
      <c r="AJ2314" s="12" t="e">
        <f>#REF!-A2314</f>
        <v>#REF!</v>
      </c>
      <c r="AK2314" s="16"/>
      <c r="AL2314" s="9">
        <f t="shared" si="512"/>
        <v>68339857.29</v>
      </c>
      <c r="AM2314" s="16"/>
      <c r="AN2314" s="16"/>
      <c r="AO2314" s="16"/>
      <c r="AP2314" s="16"/>
      <c r="AQ2314" s="12" t="e">
        <f>#REF!+#REF!+#REF!</f>
        <v>#REF!</v>
      </c>
      <c r="AR2314" s="12">
        <f t="shared" si="509"/>
        <v>-194359.33</v>
      </c>
      <c r="AS2314" s="12" t="e">
        <f>#REF!-AU2314+#REF!+#REF!</f>
        <v>#REF!</v>
      </c>
      <c r="AT2314" s="12" t="e">
        <f>AS2314-VLOOKUP(A2314,[1]选股结果!$A$2:$BJ$3005,48,FALSE)*0.08</f>
        <v>#REF!</v>
      </c>
      <c r="AU2314" s="12">
        <f t="shared" si="513"/>
        <v>7460974.72</v>
      </c>
      <c r="AV2314" s="12" t="e">
        <f>#REF!+S2314+H2314</f>
        <v>#REF!</v>
      </c>
      <c r="AW2314" s="12" t="e">
        <f t="shared" si="514"/>
        <v>#REF!</v>
      </c>
      <c r="AX2314" s="12" t="e">
        <f t="shared" si="515"/>
        <v>#REF!</v>
      </c>
      <c r="AY2314" s="12" t="e">
        <f t="shared" si="516"/>
        <v>#REF!</v>
      </c>
      <c r="AZ2314" s="12">
        <f t="shared" si="510"/>
        <v>-848144263.44</v>
      </c>
      <c r="BA2314" s="12">
        <f t="shared" si="511"/>
        <v>80149491.5700001</v>
      </c>
      <c r="BB2314" s="12" t="e">
        <f t="shared" si="517"/>
        <v>#REF!</v>
      </c>
    </row>
    <row r="2315" spans="1:54">
      <c r="A2315" s="5" t="s">
        <v>4679</v>
      </c>
      <c r="B2315" s="5" t="s">
        <v>4680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518">C2315</f>
        <v>842834423.5</v>
      </c>
      <c r="AF2315" s="9">
        <f t="shared" ref="AF2315:AF2378" si="519">(G2315+O2315+P2315+Q2315+R2315)+S2315</f>
        <v>840646516.8</v>
      </c>
      <c r="AG2315" s="9">
        <f t="shared" ref="AG2315:AG2378" si="520">AE2315-AF2315+T2315+V2315+W2315-X2315-Y2315+Z2315+AA2315</f>
        <v>18531169.82</v>
      </c>
      <c r="AH2315" s="9">
        <f t="shared" ref="AH2315:AH2378" si="521">AG2315+AB2315-AC2315</f>
        <v>30836605.04</v>
      </c>
      <c r="AI2315" s="9">
        <f t="shared" ref="AI2315:AI2378" si="522">AH2315-AD2315</f>
        <v>29487465.65</v>
      </c>
      <c r="AJ2315" s="12" t="e">
        <f>#REF!-A2315</f>
        <v>#REF!</v>
      </c>
      <c r="AK2315" s="16"/>
      <c r="AL2315" s="9">
        <f t="shared" si="512"/>
        <v>58000751.93</v>
      </c>
      <c r="AM2315" s="16"/>
      <c r="AN2315" s="16"/>
      <c r="AO2315" s="16"/>
      <c r="AP2315" s="16"/>
      <c r="AQ2315" s="12" t="e">
        <f>#REF!+#REF!+#REF!</f>
        <v>#REF!</v>
      </c>
      <c r="AR2315" s="12">
        <f t="shared" si="509"/>
        <v>-12546727.49</v>
      </c>
      <c r="AS2315" s="12" t="e">
        <f>#REF!-AU2315+#REF!+#REF!</f>
        <v>#REF!</v>
      </c>
      <c r="AT2315" s="12" t="e">
        <f>AS2315-VLOOKUP(A2315,[1]选股结果!$A$2:$BJ$3005,48,FALSE)*0.08</f>
        <v>#REF!</v>
      </c>
      <c r="AU2315" s="12">
        <f t="shared" si="513"/>
        <v>1349139.39</v>
      </c>
      <c r="AV2315" s="12" t="e">
        <f>#REF!+S2315+H2315</f>
        <v>#REF!</v>
      </c>
      <c r="AW2315" s="12" t="e">
        <f t="shared" si="514"/>
        <v>#REF!</v>
      </c>
      <c r="AX2315" s="12" t="e">
        <f t="shared" si="515"/>
        <v>#REF!</v>
      </c>
      <c r="AY2315" s="12" t="e">
        <f t="shared" si="516"/>
        <v>#REF!</v>
      </c>
      <c r="AZ2315" s="12">
        <f t="shared" si="510"/>
        <v>-851723927.93</v>
      </c>
      <c r="BA2315" s="12">
        <f t="shared" si="511"/>
        <v>18531169.82</v>
      </c>
      <c r="BB2315" s="12" t="e">
        <f t="shared" si="517"/>
        <v>#REF!</v>
      </c>
    </row>
    <row r="2316" spans="1:54">
      <c r="A2316" s="5" t="s">
        <v>4681</v>
      </c>
      <c r="B2316" s="5" t="s">
        <v>4682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518"/>
        <v>840121381.56</v>
      </c>
      <c r="AF2316" s="9">
        <f t="shared" si="519"/>
        <v>1148968545.79</v>
      </c>
      <c r="AG2316" s="9">
        <f t="shared" si="520"/>
        <v>-284927512.76</v>
      </c>
      <c r="AH2316" s="9">
        <f t="shared" si="521"/>
        <v>-289317604.16</v>
      </c>
      <c r="AI2316" s="9">
        <f t="shared" si="522"/>
        <v>-250704563.02</v>
      </c>
      <c r="AJ2316" s="12" t="e">
        <f>#REF!-A2316</f>
        <v>#REF!</v>
      </c>
      <c r="AK2316" s="16"/>
      <c r="AL2316" s="9">
        <f t="shared" si="512"/>
        <v>117792470.28</v>
      </c>
      <c r="AM2316" s="16"/>
      <c r="AN2316" s="16"/>
      <c r="AO2316" s="16"/>
      <c r="AP2316" s="16"/>
      <c r="AQ2316" s="12" t="e">
        <f>#REF!+#REF!+#REF!</f>
        <v>#REF!</v>
      </c>
      <c r="AR2316" s="12">
        <f t="shared" si="509"/>
        <v>-627664.98</v>
      </c>
      <c r="AS2316" s="12" t="e">
        <f>#REF!-AU2316+#REF!+#REF!</f>
        <v>#REF!</v>
      </c>
      <c r="AT2316" s="12" t="e">
        <f>AS2316-VLOOKUP(A2316,[1]选股结果!$A$2:$BJ$3005,48,FALSE)*0.08</f>
        <v>#REF!</v>
      </c>
      <c r="AU2316" s="12">
        <f t="shared" si="513"/>
        <v>-38613041.14</v>
      </c>
      <c r="AV2316" s="12" t="e">
        <f>#REF!+S2316+H2316</f>
        <v>#REF!</v>
      </c>
      <c r="AW2316" s="12" t="e">
        <f t="shared" si="514"/>
        <v>#REF!</v>
      </c>
      <c r="AX2316" s="12" t="e">
        <f t="shared" si="515"/>
        <v>#REF!</v>
      </c>
      <c r="AY2316" s="12" t="e">
        <f t="shared" si="516"/>
        <v>#REF!</v>
      </c>
      <c r="AZ2316" s="12">
        <f t="shared" si="510"/>
        <v>-971638056.47</v>
      </c>
      <c r="BA2316" s="12">
        <f t="shared" si="511"/>
        <v>-284927512.76</v>
      </c>
      <c r="BB2316" s="12" t="e">
        <f t="shared" si="517"/>
        <v>#REF!</v>
      </c>
    </row>
    <row r="2317" spans="1:54">
      <c r="A2317" s="5" t="s">
        <v>4683</v>
      </c>
      <c r="B2317" s="5" t="s">
        <v>4684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518"/>
        <v>839251405.3</v>
      </c>
      <c r="AF2317" s="9">
        <f t="shared" si="519"/>
        <v>623094717.73</v>
      </c>
      <c r="AG2317" s="9">
        <f t="shared" si="520"/>
        <v>244593573.17</v>
      </c>
      <c r="AH2317" s="9">
        <f t="shared" si="521"/>
        <v>238336651.03</v>
      </c>
      <c r="AI2317" s="9">
        <f t="shared" si="522"/>
        <v>229552014.79</v>
      </c>
      <c r="AJ2317" s="12" t="e">
        <f>#REF!-A2317</f>
        <v>#REF!</v>
      </c>
      <c r="AK2317" s="16"/>
      <c r="AL2317" s="9">
        <f t="shared" si="512"/>
        <v>152158989.97</v>
      </c>
      <c r="AM2317" s="16"/>
      <c r="AN2317" s="16"/>
      <c r="AO2317" s="16"/>
      <c r="AP2317" s="16"/>
      <c r="AQ2317" s="12" t="e">
        <f>#REF!+#REF!+#REF!</f>
        <v>#REF!</v>
      </c>
      <c r="AR2317" s="12">
        <f t="shared" si="509"/>
        <v>-16500.08</v>
      </c>
      <c r="AS2317" s="12" t="e">
        <f>#REF!-AU2317+#REF!+#REF!</f>
        <v>#REF!</v>
      </c>
      <c r="AT2317" s="12" t="e">
        <f>AS2317-VLOOKUP(A2317,[1]选股结果!$A$2:$BJ$3005,48,FALSE)*0.08</f>
        <v>#REF!</v>
      </c>
      <c r="AU2317" s="12">
        <f t="shared" si="513"/>
        <v>8784636.24000001</v>
      </c>
      <c r="AV2317" s="12" t="e">
        <f>#REF!+S2317+H2317</f>
        <v>#REF!</v>
      </c>
      <c r="AW2317" s="12" t="e">
        <f t="shared" si="514"/>
        <v>#REF!</v>
      </c>
      <c r="AX2317" s="12" t="e">
        <f t="shared" si="515"/>
        <v>#REF!</v>
      </c>
      <c r="AY2317" s="12" t="e">
        <f t="shared" si="516"/>
        <v>#REF!</v>
      </c>
      <c r="AZ2317" s="12">
        <f t="shared" si="510"/>
        <v>-852315561.38</v>
      </c>
      <c r="BA2317" s="12">
        <f t="shared" si="511"/>
        <v>244593573.17</v>
      </c>
      <c r="BB2317" s="12" t="e">
        <f t="shared" si="517"/>
        <v>#REF!</v>
      </c>
    </row>
    <row r="2318" spans="1:54">
      <c r="A2318" s="5" t="s">
        <v>4685</v>
      </c>
      <c r="B2318" s="5" t="s">
        <v>4686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518"/>
        <v>838877412.63</v>
      </c>
      <c r="AF2318" s="9">
        <f t="shared" si="519"/>
        <v>862123571.71</v>
      </c>
      <c r="AG2318" s="9">
        <f t="shared" si="520"/>
        <v>-32540430.61</v>
      </c>
      <c r="AH2318" s="9">
        <f t="shared" si="521"/>
        <v>-34842750.85</v>
      </c>
      <c r="AI2318" s="9">
        <f t="shared" si="522"/>
        <v>-33243631.33</v>
      </c>
      <c r="AJ2318" s="12" t="e">
        <f>#REF!-A2318</f>
        <v>#REF!</v>
      </c>
      <c r="AK2318" s="16"/>
      <c r="AL2318" s="9">
        <f t="shared" si="512"/>
        <v>135864235.56</v>
      </c>
      <c r="AM2318" s="16"/>
      <c r="AN2318" s="16"/>
      <c r="AO2318" s="16"/>
      <c r="AP2318" s="16"/>
      <c r="AQ2318" s="12" t="e">
        <f>#REF!+#REF!+#REF!</f>
        <v>#REF!</v>
      </c>
      <c r="AR2318" s="12">
        <f t="shared" si="509"/>
        <v>-51056.92</v>
      </c>
      <c r="AS2318" s="12" t="e">
        <f>#REF!-AU2318+#REF!+#REF!</f>
        <v>#REF!</v>
      </c>
      <c r="AT2318" s="12" t="e">
        <f>AS2318-VLOOKUP(A2318,[1]选股结果!$A$2:$BJ$3005,48,FALSE)*0.08</f>
        <v>#REF!</v>
      </c>
      <c r="AU2318" s="12">
        <f t="shared" si="513"/>
        <v>-1599119.52</v>
      </c>
      <c r="AV2318" s="12" t="e">
        <f>#REF!+S2318+H2318</f>
        <v>#REF!</v>
      </c>
      <c r="AW2318" s="12" t="e">
        <f t="shared" si="514"/>
        <v>#REF!</v>
      </c>
      <c r="AX2318" s="12" t="e">
        <f t="shared" si="515"/>
        <v>#REF!</v>
      </c>
      <c r="AY2318" s="12" t="e">
        <f t="shared" si="516"/>
        <v>#REF!</v>
      </c>
      <c r="AZ2318" s="12">
        <f t="shared" si="510"/>
        <v>-847420080.18</v>
      </c>
      <c r="BA2318" s="12">
        <f t="shared" si="511"/>
        <v>-32540430.61</v>
      </c>
      <c r="BB2318" s="12" t="e">
        <f t="shared" si="517"/>
        <v>#REF!</v>
      </c>
    </row>
    <row r="2319" spans="1:54">
      <c r="A2319" s="5" t="s">
        <v>4687</v>
      </c>
      <c r="B2319" s="5" t="s">
        <v>4688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4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518"/>
        <v>835659085.18</v>
      </c>
      <c r="AF2319" s="9">
        <f t="shared" si="519"/>
        <v>732113052.47</v>
      </c>
      <c r="AG2319" s="9">
        <f t="shared" si="520"/>
        <v>119607409.54</v>
      </c>
      <c r="AH2319" s="9">
        <f t="shared" si="521"/>
        <v>119619073.14</v>
      </c>
      <c r="AI2319" s="9">
        <f t="shared" si="522"/>
        <v>97716985.27</v>
      </c>
      <c r="AJ2319" s="12" t="e">
        <f>#REF!-A2319</f>
        <v>#REF!</v>
      </c>
      <c r="AK2319" s="16"/>
      <c r="AL2319" s="9">
        <f t="shared" si="512"/>
        <v>359726282.93</v>
      </c>
      <c r="AM2319" s="16"/>
      <c r="AN2319" s="16"/>
      <c r="AO2319" s="16"/>
      <c r="AP2319" s="16"/>
      <c r="AQ2319" s="12" t="e">
        <f>#REF!+#REF!+#REF!</f>
        <v>#REF!</v>
      </c>
      <c r="AR2319" s="12">
        <f t="shared" si="509"/>
        <v>3517631.64</v>
      </c>
      <c r="AS2319" s="12" t="e">
        <f>#REF!-AU2319+#REF!+#REF!</f>
        <v>#REF!</v>
      </c>
      <c r="AT2319" s="12" t="e">
        <f>AS2319-VLOOKUP(A2319,[1]选股结果!$A$2:$BJ$3005,48,FALSE)*0.08</f>
        <v>#REF!</v>
      </c>
      <c r="AU2319" s="12">
        <f t="shared" si="513"/>
        <v>21902087.87</v>
      </c>
      <c r="AV2319" s="12" t="e">
        <f>#REF!+S2319+H2319</f>
        <v>#REF!</v>
      </c>
      <c r="AW2319" s="12" t="e">
        <f t="shared" si="514"/>
        <v>#REF!</v>
      </c>
      <c r="AX2319" s="12" t="e">
        <f t="shared" si="515"/>
        <v>#REF!</v>
      </c>
      <c r="AY2319" s="12" t="e">
        <f t="shared" si="516"/>
        <v>#REF!</v>
      </c>
      <c r="AZ2319" s="12">
        <f t="shared" si="510"/>
        <v>-789117683.38</v>
      </c>
      <c r="BA2319" s="12">
        <f t="shared" si="511"/>
        <v>119607409.54</v>
      </c>
      <c r="BB2319" s="12" t="e">
        <f t="shared" si="517"/>
        <v>#REF!</v>
      </c>
    </row>
    <row r="2320" spans="1:54">
      <c r="A2320" s="5" t="s">
        <v>4689</v>
      </c>
      <c r="B2320" s="5" t="s">
        <v>4690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518"/>
        <v>833343974.53</v>
      </c>
      <c r="AF2320" s="9">
        <f t="shared" si="519"/>
        <v>816433334.85</v>
      </c>
      <c r="AG2320" s="9">
        <f t="shared" si="520"/>
        <v>8101668.50999995</v>
      </c>
      <c r="AH2320" s="9">
        <f t="shared" si="521"/>
        <v>8124236.74999995</v>
      </c>
      <c r="AI2320" s="9">
        <f t="shared" si="522"/>
        <v>6587398.28999995</v>
      </c>
      <c r="AJ2320" s="12" t="e">
        <f>#REF!-A2320</f>
        <v>#REF!</v>
      </c>
      <c r="AK2320" s="16"/>
      <c r="AL2320" s="9">
        <f t="shared" si="512"/>
        <v>49911730.55</v>
      </c>
      <c r="AM2320" s="16"/>
      <c r="AN2320" s="16"/>
      <c r="AO2320" s="16"/>
      <c r="AP2320" s="16"/>
      <c r="AQ2320" s="12" t="e">
        <f>#REF!+#REF!+#REF!</f>
        <v>#REF!</v>
      </c>
      <c r="AR2320" s="12">
        <f t="shared" si="509"/>
        <v>-42538.45</v>
      </c>
      <c r="AS2320" s="12" t="e">
        <f>#REF!-AU2320+#REF!+#REF!</f>
        <v>#REF!</v>
      </c>
      <c r="AT2320" s="12" t="e">
        <f>AS2320-VLOOKUP(A2320,[1]选股结果!$A$2:$BJ$3005,48,FALSE)*0.08</f>
        <v>#REF!</v>
      </c>
      <c r="AU2320" s="12">
        <f t="shared" si="513"/>
        <v>1536838.46</v>
      </c>
      <c r="AV2320" s="12" t="e">
        <f>#REF!+S2320+H2320</f>
        <v>#REF!</v>
      </c>
      <c r="AW2320" s="12" t="e">
        <f t="shared" si="514"/>
        <v>#REF!</v>
      </c>
      <c r="AX2320" s="12" t="e">
        <f t="shared" si="515"/>
        <v>#REF!</v>
      </c>
      <c r="AY2320" s="12" t="e">
        <f t="shared" si="516"/>
        <v>#REF!</v>
      </c>
      <c r="AZ2320" s="12">
        <f t="shared" si="510"/>
        <v>-848705528.34</v>
      </c>
      <c r="BA2320" s="12">
        <f t="shared" si="511"/>
        <v>8101668.50999995</v>
      </c>
      <c r="BB2320" s="12" t="e">
        <f t="shared" si="517"/>
        <v>#REF!</v>
      </c>
    </row>
    <row r="2321" spans="1:54">
      <c r="A2321" s="5" t="s">
        <v>4691</v>
      </c>
      <c r="B2321" s="5" t="s">
        <v>4692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518"/>
        <v>833069163.74</v>
      </c>
      <c r="AF2321" s="9">
        <f t="shared" si="519"/>
        <v>733363199.73</v>
      </c>
      <c r="AG2321" s="9">
        <f t="shared" si="520"/>
        <v>99105393.8600001</v>
      </c>
      <c r="AH2321" s="9">
        <f t="shared" si="521"/>
        <v>100120675.2</v>
      </c>
      <c r="AI2321" s="9">
        <f t="shared" si="522"/>
        <v>68719074.1900001</v>
      </c>
      <c r="AJ2321" s="12" t="e">
        <f>#REF!-A2321</f>
        <v>#REF!</v>
      </c>
      <c r="AK2321" s="16"/>
      <c r="AL2321" s="9">
        <f t="shared" si="512"/>
        <v>417699330.76</v>
      </c>
      <c r="AM2321" s="16"/>
      <c r="AN2321" s="16"/>
      <c r="AO2321" s="16"/>
      <c r="AP2321" s="16"/>
      <c r="AQ2321" s="12" t="e">
        <f>#REF!+#REF!+#REF!</f>
        <v>#REF!</v>
      </c>
      <c r="AR2321" s="12">
        <f t="shared" si="509"/>
        <v>-1684885</v>
      </c>
      <c r="AS2321" s="12" t="e">
        <f>#REF!-AU2321+#REF!+#REF!</f>
        <v>#REF!</v>
      </c>
      <c r="AT2321" s="12" t="e">
        <f>AS2321-VLOOKUP(A2321,[1]选股结果!$A$2:$BJ$3005,48,FALSE)*0.08</f>
        <v>#REF!</v>
      </c>
      <c r="AU2321" s="12">
        <f t="shared" si="513"/>
        <v>31401601.0099999</v>
      </c>
      <c r="AV2321" s="12" t="e">
        <f>#REF!+S2321+H2321</f>
        <v>#REF!</v>
      </c>
      <c r="AW2321" s="12" t="e">
        <f t="shared" si="514"/>
        <v>#REF!</v>
      </c>
      <c r="AX2321" s="12" t="e">
        <f t="shared" si="515"/>
        <v>#REF!</v>
      </c>
      <c r="AY2321" s="12" t="e">
        <f t="shared" si="516"/>
        <v>#REF!</v>
      </c>
      <c r="AZ2321" s="12">
        <f t="shared" si="510"/>
        <v>-737313290.91</v>
      </c>
      <c r="BA2321" s="12">
        <f t="shared" si="511"/>
        <v>99105393.8600001</v>
      </c>
      <c r="BB2321" s="12" t="e">
        <f t="shared" si="517"/>
        <v>#REF!</v>
      </c>
    </row>
    <row r="2322" spans="1:54">
      <c r="A2322" s="5" t="s">
        <v>4693</v>
      </c>
      <c r="B2322" s="5" t="s">
        <v>4694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518"/>
        <v>832643423.75</v>
      </c>
      <c r="AF2322" s="9">
        <f t="shared" si="519"/>
        <v>738413125.75</v>
      </c>
      <c r="AG2322" s="9">
        <f t="shared" si="520"/>
        <v>96167173.3900001</v>
      </c>
      <c r="AH2322" s="9">
        <f t="shared" si="521"/>
        <v>96732645.2900001</v>
      </c>
      <c r="AI2322" s="9">
        <f t="shared" si="522"/>
        <v>81241306.2400001</v>
      </c>
      <c r="AJ2322" s="12" t="e">
        <f>#REF!-A2322</f>
        <v>#REF!</v>
      </c>
      <c r="AK2322" s="16"/>
      <c r="AL2322" s="9">
        <f t="shared" si="512"/>
        <v>214249903.39</v>
      </c>
      <c r="AM2322" s="16"/>
      <c r="AN2322" s="16"/>
      <c r="AO2322" s="16"/>
      <c r="AP2322" s="16"/>
      <c r="AQ2322" s="12" t="e">
        <f>#REF!+#REF!+#REF!</f>
        <v>#REF!</v>
      </c>
      <c r="AR2322" s="12">
        <f t="shared" si="509"/>
        <v>-713553.96</v>
      </c>
      <c r="AS2322" s="12" t="e">
        <f>#REF!-AU2322+#REF!+#REF!</f>
        <v>#REF!</v>
      </c>
      <c r="AT2322" s="12" t="e">
        <f>AS2322-VLOOKUP(A2322,[1]选股结果!$A$2:$BJ$3005,48,FALSE)*0.08</f>
        <v>#REF!</v>
      </c>
      <c r="AU2322" s="12">
        <f t="shared" si="513"/>
        <v>15491339.05</v>
      </c>
      <c r="AV2322" s="12" t="e">
        <f>#REF!+S2322+H2322</f>
        <v>#REF!</v>
      </c>
      <c r="AW2322" s="12" t="e">
        <f t="shared" si="514"/>
        <v>#REF!</v>
      </c>
      <c r="AX2322" s="12" t="e">
        <f t="shared" si="515"/>
        <v>#REF!</v>
      </c>
      <c r="AY2322" s="12" t="e">
        <f t="shared" si="516"/>
        <v>#REF!</v>
      </c>
      <c r="AZ2322" s="12">
        <f t="shared" si="510"/>
        <v>-843789239.69</v>
      </c>
      <c r="BA2322" s="12">
        <f t="shared" si="511"/>
        <v>96167173.3900001</v>
      </c>
      <c r="BB2322" s="12" t="e">
        <f t="shared" si="517"/>
        <v>#REF!</v>
      </c>
    </row>
    <row r="2323" spans="1:54">
      <c r="A2323" s="5" t="s">
        <v>4695</v>
      </c>
      <c r="B2323" s="5" t="s">
        <v>4696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518"/>
        <v>831099909.38</v>
      </c>
      <c r="AF2323" s="9">
        <f t="shared" si="519"/>
        <v>827969557.17</v>
      </c>
      <c r="AG2323" s="9">
        <f t="shared" si="520"/>
        <v>-7227062.90999996</v>
      </c>
      <c r="AH2323" s="9">
        <f t="shared" si="521"/>
        <v>-2888316.33999996</v>
      </c>
      <c r="AI2323" s="9">
        <f t="shared" si="522"/>
        <v>-6350591.84999996</v>
      </c>
      <c r="AJ2323" s="12" t="e">
        <f>#REF!-A2323</f>
        <v>#REF!</v>
      </c>
      <c r="AK2323" s="16"/>
      <c r="AL2323" s="9">
        <f t="shared" si="512"/>
        <v>219595291.23</v>
      </c>
      <c r="AM2323" s="16"/>
      <c r="AN2323" s="16"/>
      <c r="AO2323" s="16"/>
      <c r="AP2323" s="16"/>
      <c r="AQ2323" s="12" t="e">
        <f>#REF!+#REF!+#REF!</f>
        <v>#REF!</v>
      </c>
      <c r="AR2323" s="12">
        <f t="shared" si="509"/>
        <v>-4792487.16</v>
      </c>
      <c r="AS2323" s="12" t="e">
        <f>#REF!-AU2323+#REF!+#REF!</f>
        <v>#REF!</v>
      </c>
      <c r="AT2323" s="12" t="e">
        <f>AS2323-VLOOKUP(A2323,[1]选股结果!$A$2:$BJ$3005,48,FALSE)*0.08</f>
        <v>#REF!</v>
      </c>
      <c r="AU2323" s="12">
        <f t="shared" si="513"/>
        <v>3462275.51</v>
      </c>
      <c r="AV2323" s="12" t="e">
        <f>#REF!+S2323+H2323</f>
        <v>#REF!</v>
      </c>
      <c r="AW2323" s="12" t="e">
        <f t="shared" si="514"/>
        <v>#REF!</v>
      </c>
      <c r="AX2323" s="12" t="e">
        <f t="shared" si="515"/>
        <v>#REF!</v>
      </c>
      <c r="AY2323" s="12" t="e">
        <f t="shared" si="516"/>
        <v>#REF!</v>
      </c>
      <c r="AZ2323" s="12">
        <f t="shared" si="510"/>
        <v>-831428319.85</v>
      </c>
      <c r="BA2323" s="12">
        <f t="shared" si="511"/>
        <v>-7227062.90999996</v>
      </c>
      <c r="BB2323" s="12" t="e">
        <f t="shared" si="517"/>
        <v>#REF!</v>
      </c>
    </row>
    <row r="2324" spans="1:54">
      <c r="A2324" s="5" t="s">
        <v>4697</v>
      </c>
      <c r="B2324" s="5" t="s">
        <v>4698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518"/>
        <v>830747020.1</v>
      </c>
      <c r="AF2324" s="9">
        <f t="shared" si="519"/>
        <v>832693786.28</v>
      </c>
      <c r="AG2324" s="9">
        <f t="shared" si="520"/>
        <v>8502928.65000005</v>
      </c>
      <c r="AH2324" s="9">
        <f t="shared" si="521"/>
        <v>9952556.99000005</v>
      </c>
      <c r="AI2324" s="9">
        <f t="shared" si="522"/>
        <v>9727518.65000005</v>
      </c>
      <c r="AJ2324" s="12" t="e">
        <f>#REF!-A2324</f>
        <v>#REF!</v>
      </c>
      <c r="AK2324" s="16"/>
      <c r="AL2324" s="9">
        <f t="shared" si="512"/>
        <v>55531522.96</v>
      </c>
      <c r="AM2324" s="16"/>
      <c r="AN2324" s="16"/>
      <c r="AO2324" s="16"/>
      <c r="AP2324" s="16"/>
      <c r="AQ2324" s="12" t="e">
        <f>#REF!+#REF!+#REF!</f>
        <v>#REF!</v>
      </c>
      <c r="AR2324" s="12">
        <f t="shared" si="509"/>
        <v>-2812260.29</v>
      </c>
      <c r="AS2324" s="12" t="e">
        <f>#REF!-AU2324+#REF!+#REF!</f>
        <v>#REF!</v>
      </c>
      <c r="AT2324" s="12" t="e">
        <f>AS2324-VLOOKUP(A2324,[1]选股结果!$A$2:$BJ$3005,48,FALSE)*0.08</f>
        <v>#REF!</v>
      </c>
      <c r="AU2324" s="12">
        <f t="shared" si="513"/>
        <v>225038.34</v>
      </c>
      <c r="AV2324" s="12" t="e">
        <f>#REF!+S2324+H2324</f>
        <v>#REF!</v>
      </c>
      <c r="AW2324" s="12" t="e">
        <f t="shared" si="514"/>
        <v>#REF!</v>
      </c>
      <c r="AX2324" s="12" t="e">
        <f t="shared" si="515"/>
        <v>#REF!</v>
      </c>
      <c r="AY2324" s="12" t="e">
        <f t="shared" si="516"/>
        <v>#REF!</v>
      </c>
      <c r="AZ2324" s="12">
        <f t="shared" si="510"/>
        <v>-838858096.85</v>
      </c>
      <c r="BA2324" s="12">
        <f t="shared" si="511"/>
        <v>8502928.65000005</v>
      </c>
      <c r="BB2324" s="12" t="e">
        <f t="shared" si="517"/>
        <v>#REF!</v>
      </c>
    </row>
    <row r="2325" spans="1:54">
      <c r="A2325" s="5" t="s">
        <v>4699</v>
      </c>
      <c r="B2325" s="5" t="s">
        <v>4700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518"/>
        <v>829851997.47</v>
      </c>
      <c r="AF2325" s="9">
        <f t="shared" si="519"/>
        <v>748403516.34</v>
      </c>
      <c r="AG2325" s="9">
        <f t="shared" si="520"/>
        <v>80257174.6700001</v>
      </c>
      <c r="AH2325" s="9">
        <f t="shared" si="521"/>
        <v>77766574.6500001</v>
      </c>
      <c r="AI2325" s="9">
        <f t="shared" si="522"/>
        <v>65325429.2500001</v>
      </c>
      <c r="AJ2325" s="12" t="e">
        <f>#REF!-A2325</f>
        <v>#REF!</v>
      </c>
      <c r="AK2325" s="16"/>
      <c r="AL2325" s="9">
        <f t="shared" si="512"/>
        <v>78970325.27</v>
      </c>
      <c r="AM2325" s="16"/>
      <c r="AN2325" s="16"/>
      <c r="AO2325" s="16"/>
      <c r="AP2325" s="16"/>
      <c r="AQ2325" s="12" t="e">
        <f>#REF!+#REF!+#REF!</f>
        <v>#REF!</v>
      </c>
      <c r="AR2325" s="12">
        <f t="shared" si="509"/>
        <v>-38009.89</v>
      </c>
      <c r="AS2325" s="12" t="e">
        <f>#REF!-AU2325+#REF!+#REF!</f>
        <v>#REF!</v>
      </c>
      <c r="AT2325" s="12" t="e">
        <f>AS2325-VLOOKUP(A2325,[1]选股结果!$A$2:$BJ$3005,48,FALSE)*0.08</f>
        <v>#REF!</v>
      </c>
      <c r="AU2325" s="12">
        <f t="shared" si="513"/>
        <v>12441145.4</v>
      </c>
      <c r="AV2325" s="12" t="e">
        <f>#REF!+S2325+H2325</f>
        <v>#REF!</v>
      </c>
      <c r="AW2325" s="12" t="e">
        <f t="shared" si="514"/>
        <v>#REF!</v>
      </c>
      <c r="AX2325" s="12" t="e">
        <f t="shared" si="515"/>
        <v>#REF!</v>
      </c>
      <c r="AY2325" s="12" t="e">
        <f t="shared" si="516"/>
        <v>#REF!</v>
      </c>
      <c r="AZ2325" s="12">
        <f t="shared" si="510"/>
        <v>-839897622.61</v>
      </c>
      <c r="BA2325" s="12">
        <f t="shared" si="511"/>
        <v>80257174.6700001</v>
      </c>
      <c r="BB2325" s="12" t="e">
        <f t="shared" si="517"/>
        <v>#REF!</v>
      </c>
    </row>
    <row r="2326" spans="1:54">
      <c r="A2326" s="5" t="s">
        <v>4701</v>
      </c>
      <c r="B2326" s="5" t="s">
        <v>4702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518"/>
        <v>829283075.19</v>
      </c>
      <c r="AF2326" s="9">
        <f t="shared" si="519"/>
        <v>854452011.28</v>
      </c>
      <c r="AG2326" s="9">
        <f t="shared" si="520"/>
        <v>-85538307.24</v>
      </c>
      <c r="AH2326" s="9">
        <f t="shared" si="521"/>
        <v>-86025606.98</v>
      </c>
      <c r="AI2326" s="9">
        <f t="shared" si="522"/>
        <v>-83474165.86</v>
      </c>
      <c r="AJ2326" s="12" t="e">
        <f>#REF!-A2326</f>
        <v>#REF!</v>
      </c>
      <c r="AK2326" s="16"/>
      <c r="AL2326" s="9">
        <f t="shared" si="512"/>
        <v>162612939.43</v>
      </c>
      <c r="AM2326" s="16"/>
      <c r="AN2326" s="16"/>
      <c r="AO2326" s="16"/>
      <c r="AP2326" s="16"/>
      <c r="AQ2326" s="12" t="e">
        <f>#REF!+#REF!+#REF!</f>
        <v>#REF!</v>
      </c>
      <c r="AR2326" s="12">
        <f t="shared" si="509"/>
        <v>-55668.63</v>
      </c>
      <c r="AS2326" s="12" t="e">
        <f>#REF!-AU2326+#REF!+#REF!</f>
        <v>#REF!</v>
      </c>
      <c r="AT2326" s="12" t="e">
        <f>AS2326-VLOOKUP(A2326,[1]选股结果!$A$2:$BJ$3005,48,FALSE)*0.08</f>
        <v>#REF!</v>
      </c>
      <c r="AU2326" s="12">
        <f t="shared" si="513"/>
        <v>-2551441.12</v>
      </c>
      <c r="AV2326" s="12" t="e">
        <f>#REF!+S2326+H2326</f>
        <v>#REF!</v>
      </c>
      <c r="AW2326" s="12" t="e">
        <f t="shared" si="514"/>
        <v>#REF!</v>
      </c>
      <c r="AX2326" s="12" t="e">
        <f t="shared" si="515"/>
        <v>#REF!</v>
      </c>
      <c r="AY2326" s="12" t="e">
        <f t="shared" si="516"/>
        <v>#REF!</v>
      </c>
      <c r="AZ2326" s="12">
        <f t="shared" si="510"/>
        <v>-842933645.01</v>
      </c>
      <c r="BA2326" s="12">
        <f t="shared" si="511"/>
        <v>-85538307.24</v>
      </c>
      <c r="BB2326" s="12" t="e">
        <f t="shared" si="517"/>
        <v>#REF!</v>
      </c>
    </row>
    <row r="2327" spans="1:54">
      <c r="A2327" s="5" t="s">
        <v>4703</v>
      </c>
      <c r="B2327" s="5" t="s">
        <v>4704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518"/>
        <v>828941201.08</v>
      </c>
      <c r="AF2327" s="9">
        <f t="shared" si="519"/>
        <v>569296962.27</v>
      </c>
      <c r="AG2327" s="9">
        <f t="shared" si="520"/>
        <v>275061450.23</v>
      </c>
      <c r="AH2327" s="9">
        <f t="shared" si="521"/>
        <v>273618079.87</v>
      </c>
      <c r="AI2327" s="9">
        <f t="shared" si="522"/>
        <v>205030977.35</v>
      </c>
      <c r="AJ2327" s="12" t="e">
        <f>#REF!-A2327</f>
        <v>#REF!</v>
      </c>
      <c r="AK2327" s="16"/>
      <c r="AL2327" s="9">
        <f t="shared" si="512"/>
        <v>130302324.74</v>
      </c>
      <c r="AM2327" s="16"/>
      <c r="AN2327" s="16"/>
      <c r="AO2327" s="16"/>
      <c r="AP2327" s="16"/>
      <c r="AQ2327" s="12" t="e">
        <f>#REF!+#REF!+#REF!</f>
        <v>#REF!</v>
      </c>
      <c r="AR2327" s="12">
        <f t="shared" si="509"/>
        <v>-46556.22</v>
      </c>
      <c r="AS2327" s="12" t="e">
        <f>#REF!-AU2327+#REF!+#REF!</f>
        <v>#REF!</v>
      </c>
      <c r="AT2327" s="12" t="e">
        <f>AS2327-VLOOKUP(A2327,[1]选股结果!$A$2:$BJ$3005,48,FALSE)*0.08</f>
        <v>#REF!</v>
      </c>
      <c r="AU2327" s="12">
        <f t="shared" si="513"/>
        <v>68587102.52</v>
      </c>
      <c r="AV2327" s="12" t="e">
        <f>#REF!+S2327+H2327</f>
        <v>#REF!</v>
      </c>
      <c r="AW2327" s="12" t="e">
        <f t="shared" si="514"/>
        <v>#REF!</v>
      </c>
      <c r="AX2327" s="12" t="e">
        <f t="shared" si="515"/>
        <v>#REF!</v>
      </c>
      <c r="AY2327" s="12" t="e">
        <f t="shared" si="516"/>
        <v>#REF!</v>
      </c>
      <c r="AZ2327" s="12">
        <f t="shared" si="510"/>
        <v>-895772620.3</v>
      </c>
      <c r="BA2327" s="12">
        <f t="shared" si="511"/>
        <v>275061450.23</v>
      </c>
      <c r="BB2327" s="12" t="e">
        <f t="shared" si="517"/>
        <v>#REF!</v>
      </c>
    </row>
    <row r="2328" spans="1:54">
      <c r="A2328" s="5" t="s">
        <v>4705</v>
      </c>
      <c r="B2328" s="5" t="s">
        <v>4706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518"/>
        <v>827047303.99</v>
      </c>
      <c r="AF2328" s="9">
        <f t="shared" si="519"/>
        <v>1289500524.95</v>
      </c>
      <c r="AG2328" s="9">
        <f t="shared" si="520"/>
        <v>-286122007.74</v>
      </c>
      <c r="AH2328" s="9">
        <f t="shared" si="521"/>
        <v>-287639890.04</v>
      </c>
      <c r="AI2328" s="9">
        <f t="shared" si="522"/>
        <v>-296939836.19</v>
      </c>
      <c r="AJ2328" s="12" t="e">
        <f>#REF!-A2328</f>
        <v>#REF!</v>
      </c>
      <c r="AK2328" s="16"/>
      <c r="AL2328" s="9">
        <f t="shared" si="512"/>
        <v>662771459.31</v>
      </c>
      <c r="AM2328" s="16"/>
      <c r="AN2328" s="16"/>
      <c r="AO2328" s="16"/>
      <c r="AP2328" s="16"/>
      <c r="AQ2328" s="12" t="e">
        <f>#REF!+#REF!+#REF!</f>
        <v>#REF!</v>
      </c>
      <c r="AR2328" s="12">
        <f t="shared" si="509"/>
        <v>-3197874.1</v>
      </c>
      <c r="AS2328" s="12" t="e">
        <f>#REF!-AU2328+#REF!+#REF!</f>
        <v>#REF!</v>
      </c>
      <c r="AT2328" s="12" t="e">
        <f>AS2328-VLOOKUP(A2328,[1]选股结果!$A$2:$BJ$3005,48,FALSE)*0.08</f>
        <v>#REF!</v>
      </c>
      <c r="AU2328" s="12">
        <f t="shared" si="513"/>
        <v>9299946.14999998</v>
      </c>
      <c r="AV2328" s="12" t="e">
        <f>#REF!+S2328+H2328</f>
        <v>#REF!</v>
      </c>
      <c r="AW2328" s="12" t="e">
        <f t="shared" si="514"/>
        <v>#REF!</v>
      </c>
      <c r="AX2328" s="12" t="e">
        <f t="shared" si="515"/>
        <v>#REF!</v>
      </c>
      <c r="AY2328" s="12" t="e">
        <f t="shared" si="516"/>
        <v>#REF!</v>
      </c>
      <c r="AZ2328" s="12">
        <f t="shared" si="510"/>
        <v>-934981437.74</v>
      </c>
      <c r="BA2328" s="12">
        <f t="shared" si="511"/>
        <v>-286122007.74</v>
      </c>
      <c r="BB2328" s="12" t="e">
        <f t="shared" si="517"/>
        <v>#REF!</v>
      </c>
    </row>
    <row r="2329" spans="1:54">
      <c r="A2329" s="5" t="s">
        <v>4707</v>
      </c>
      <c r="B2329" s="5" t="s">
        <v>4708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518"/>
        <v>826725102.12</v>
      </c>
      <c r="AF2329" s="9">
        <f t="shared" si="519"/>
        <v>658316228.7</v>
      </c>
      <c r="AG2329" s="9">
        <f t="shared" si="520"/>
        <v>173073865.73</v>
      </c>
      <c r="AH2329" s="9">
        <f t="shared" si="521"/>
        <v>172033251.15</v>
      </c>
      <c r="AI2329" s="9">
        <f t="shared" si="522"/>
        <v>145029329.96</v>
      </c>
      <c r="AJ2329" s="12" t="e">
        <f>#REF!-A2329</f>
        <v>#REF!</v>
      </c>
      <c r="AK2329" s="16"/>
      <c r="AL2329" s="9">
        <f t="shared" si="512"/>
        <v>100954274.98</v>
      </c>
      <c r="AM2329" s="16"/>
      <c r="AN2329" s="16"/>
      <c r="AO2329" s="16"/>
      <c r="AP2329" s="16"/>
      <c r="AQ2329" s="12" t="e">
        <f>#REF!+#REF!+#REF!</f>
        <v>#REF!</v>
      </c>
      <c r="AR2329" s="12">
        <f t="shared" si="509"/>
        <v>-35492.95</v>
      </c>
      <c r="AS2329" s="12" t="e">
        <f>#REF!-AU2329+#REF!+#REF!</f>
        <v>#REF!</v>
      </c>
      <c r="AT2329" s="12" t="e">
        <f>AS2329-VLOOKUP(A2329,[1]选股结果!$A$2:$BJ$3005,48,FALSE)*0.08</f>
        <v>#REF!</v>
      </c>
      <c r="AU2329" s="12">
        <f t="shared" si="513"/>
        <v>27003921.19</v>
      </c>
      <c r="AV2329" s="12" t="e">
        <f>#REF!+S2329+H2329</f>
        <v>#REF!</v>
      </c>
      <c r="AW2329" s="12" t="e">
        <f t="shared" si="514"/>
        <v>#REF!</v>
      </c>
      <c r="AX2329" s="12" t="e">
        <f t="shared" si="515"/>
        <v>#REF!</v>
      </c>
      <c r="AY2329" s="12" t="e">
        <f t="shared" si="516"/>
        <v>#REF!</v>
      </c>
      <c r="AZ2329" s="12">
        <f t="shared" si="510"/>
        <v>-838754278.01</v>
      </c>
      <c r="BA2329" s="12">
        <f t="shared" si="511"/>
        <v>173073865.73</v>
      </c>
      <c r="BB2329" s="12" t="e">
        <f t="shared" si="517"/>
        <v>#REF!</v>
      </c>
    </row>
    <row r="2330" spans="1:54">
      <c r="A2330" s="5" t="s">
        <v>4709</v>
      </c>
      <c r="B2330" s="5" t="s">
        <v>4710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518"/>
        <v>825708509.92</v>
      </c>
      <c r="AF2330" s="9">
        <f t="shared" si="519"/>
        <v>598383506.94</v>
      </c>
      <c r="AG2330" s="9">
        <f t="shared" si="520"/>
        <v>258880396.49</v>
      </c>
      <c r="AH2330" s="9">
        <f t="shared" si="521"/>
        <v>260278378.61</v>
      </c>
      <c r="AI2330" s="9">
        <f t="shared" si="522"/>
        <v>193477132.23</v>
      </c>
      <c r="AJ2330" s="12" t="e">
        <f>#REF!-A2330</f>
        <v>#REF!</v>
      </c>
      <c r="AK2330" s="16"/>
      <c r="AL2330" s="9">
        <f t="shared" si="512"/>
        <v>296549093.14</v>
      </c>
      <c r="AM2330" s="16"/>
      <c r="AN2330" s="16"/>
      <c r="AO2330" s="16"/>
      <c r="AP2330" s="16"/>
      <c r="AQ2330" s="12" t="e">
        <f>#REF!+#REF!+#REF!</f>
        <v>#REF!</v>
      </c>
      <c r="AR2330" s="12">
        <f t="shared" si="509"/>
        <v>-2006226.2</v>
      </c>
      <c r="AS2330" s="12" t="e">
        <f>#REF!-AU2330+#REF!+#REF!</f>
        <v>#REF!</v>
      </c>
      <c r="AT2330" s="12" t="e">
        <f>AS2330-VLOOKUP(A2330,[1]选股结果!$A$2:$BJ$3005,48,FALSE)*0.08</f>
        <v>#REF!</v>
      </c>
      <c r="AU2330" s="12">
        <f t="shared" si="513"/>
        <v>66801246.38</v>
      </c>
      <c r="AV2330" s="12" t="e">
        <f>#REF!+S2330+H2330</f>
        <v>#REF!</v>
      </c>
      <c r="AW2330" s="12" t="e">
        <f t="shared" si="514"/>
        <v>#REF!</v>
      </c>
      <c r="AX2330" s="12" t="e">
        <f t="shared" si="515"/>
        <v>#REF!</v>
      </c>
      <c r="AY2330" s="12" t="e">
        <f t="shared" si="516"/>
        <v>#REF!</v>
      </c>
      <c r="AZ2330" s="12">
        <f t="shared" si="510"/>
        <v>-711426736.16</v>
      </c>
      <c r="BA2330" s="12">
        <f t="shared" si="511"/>
        <v>258880396.49</v>
      </c>
      <c r="BB2330" s="12" t="e">
        <f t="shared" si="517"/>
        <v>#REF!</v>
      </c>
    </row>
    <row r="2331" spans="1:54">
      <c r="A2331" s="5" t="s">
        <v>4711</v>
      </c>
      <c r="B2331" s="5" t="s">
        <v>4712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518"/>
        <v>825325364.17</v>
      </c>
      <c r="AF2331" s="9">
        <f t="shared" si="519"/>
        <v>777003452.65</v>
      </c>
      <c r="AG2331" s="9">
        <f t="shared" si="520"/>
        <v>48636705.91</v>
      </c>
      <c r="AH2331" s="9">
        <f t="shared" si="521"/>
        <v>44373527.93</v>
      </c>
      <c r="AI2331" s="9">
        <f t="shared" si="522"/>
        <v>37078171.08</v>
      </c>
      <c r="AJ2331" s="12" t="e">
        <f>#REF!-A2331</f>
        <v>#REF!</v>
      </c>
      <c r="AK2331" s="16"/>
      <c r="AL2331" s="9">
        <f t="shared" si="512"/>
        <v>64166325.52</v>
      </c>
      <c r="AM2331" s="16"/>
      <c r="AN2331" s="16"/>
      <c r="AO2331" s="16"/>
      <c r="AP2331" s="16"/>
      <c r="AQ2331" s="12" t="e">
        <f>#REF!+#REF!+#REF!</f>
        <v>#REF!</v>
      </c>
      <c r="AR2331" s="12">
        <f t="shared" si="509"/>
        <v>-20387.03</v>
      </c>
      <c r="AS2331" s="12" t="e">
        <f>#REF!-AU2331+#REF!+#REF!</f>
        <v>#REF!</v>
      </c>
      <c r="AT2331" s="12" t="e">
        <f>AS2331-VLOOKUP(A2331,[1]选股结果!$A$2:$BJ$3005,48,FALSE)*0.08</f>
        <v>#REF!</v>
      </c>
      <c r="AU2331" s="12">
        <f t="shared" si="513"/>
        <v>7295356.85</v>
      </c>
      <c r="AV2331" s="12" t="e">
        <f>#REF!+S2331+H2331</f>
        <v>#REF!</v>
      </c>
      <c r="AW2331" s="12" t="e">
        <f t="shared" si="514"/>
        <v>#REF!</v>
      </c>
      <c r="AX2331" s="12" t="e">
        <f t="shared" si="515"/>
        <v>#REF!</v>
      </c>
      <c r="AY2331" s="12" t="e">
        <f t="shared" si="516"/>
        <v>#REF!</v>
      </c>
      <c r="AZ2331" s="12">
        <f t="shared" si="510"/>
        <v>-839351219.18</v>
      </c>
      <c r="BA2331" s="12">
        <f t="shared" si="511"/>
        <v>48636705.91</v>
      </c>
      <c r="BB2331" s="12" t="e">
        <f t="shared" si="517"/>
        <v>#REF!</v>
      </c>
    </row>
    <row r="2332" spans="1:54">
      <c r="A2332" s="5" t="s">
        <v>4713</v>
      </c>
      <c r="B2332" s="5" t="s">
        <v>4714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518"/>
        <v>824883644.12</v>
      </c>
      <c r="AF2332" s="9">
        <f t="shared" si="519"/>
        <v>763938939.33</v>
      </c>
      <c r="AG2332" s="9">
        <f t="shared" si="520"/>
        <v>79394257.06</v>
      </c>
      <c r="AH2332" s="9">
        <f t="shared" si="521"/>
        <v>75253665.73</v>
      </c>
      <c r="AI2332" s="9">
        <f t="shared" si="522"/>
        <v>71599461.12</v>
      </c>
      <c r="AJ2332" s="12" t="e">
        <f>#REF!-A2332</f>
        <v>#REF!</v>
      </c>
      <c r="AK2332" s="16"/>
      <c r="AL2332" s="9">
        <f t="shared" si="512"/>
        <v>90677031.69</v>
      </c>
      <c r="AM2332" s="16"/>
      <c r="AN2332" s="16"/>
      <c r="AO2332" s="16"/>
      <c r="AP2332" s="16"/>
      <c r="AQ2332" s="12" t="e">
        <f>#REF!+#REF!+#REF!</f>
        <v>#REF!</v>
      </c>
      <c r="AR2332" s="12">
        <f t="shared" si="509"/>
        <v>-485667.34</v>
      </c>
      <c r="AS2332" s="12" t="e">
        <f>#REF!-AU2332+#REF!+#REF!</f>
        <v>#REF!</v>
      </c>
      <c r="AT2332" s="12" t="e">
        <f>AS2332-VLOOKUP(A2332,[1]选股结果!$A$2:$BJ$3005,48,FALSE)*0.08</f>
        <v>#REF!</v>
      </c>
      <c r="AU2332" s="12">
        <f t="shared" si="513"/>
        <v>3654204.61</v>
      </c>
      <c r="AV2332" s="12" t="e">
        <f>#REF!+S2332+H2332</f>
        <v>#REF!</v>
      </c>
      <c r="AW2332" s="12" t="e">
        <f t="shared" si="514"/>
        <v>#REF!</v>
      </c>
      <c r="AX2332" s="12" t="e">
        <f t="shared" si="515"/>
        <v>#REF!</v>
      </c>
      <c r="AY2332" s="12" t="e">
        <f t="shared" si="516"/>
        <v>#REF!</v>
      </c>
      <c r="AZ2332" s="12">
        <f t="shared" si="510"/>
        <v>-832830543.01</v>
      </c>
      <c r="BA2332" s="12">
        <f t="shared" si="511"/>
        <v>79394257.06</v>
      </c>
      <c r="BB2332" s="12" t="e">
        <f t="shared" si="517"/>
        <v>#REF!</v>
      </c>
    </row>
    <row r="2333" spans="1:54">
      <c r="A2333" s="5" t="s">
        <v>4715</v>
      </c>
      <c r="B2333" s="5" t="s">
        <v>4716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518"/>
        <v>824008898.06</v>
      </c>
      <c r="AF2333" s="9">
        <f t="shared" si="519"/>
        <v>708922362.49</v>
      </c>
      <c r="AG2333" s="9">
        <f t="shared" si="520"/>
        <v>130753251.65</v>
      </c>
      <c r="AH2333" s="9">
        <f t="shared" si="521"/>
        <v>131008376.21</v>
      </c>
      <c r="AI2333" s="9">
        <f t="shared" si="522"/>
        <v>120349045.25</v>
      </c>
      <c r="AJ2333" s="12" t="e">
        <f>#REF!-A2333</f>
        <v>#REF!</v>
      </c>
      <c r="AK2333" s="16"/>
      <c r="AL2333" s="9">
        <f t="shared" si="512"/>
        <v>80767969.64</v>
      </c>
      <c r="AM2333" s="16"/>
      <c r="AN2333" s="16"/>
      <c r="AO2333" s="16"/>
      <c r="AP2333" s="16"/>
      <c r="AQ2333" s="12" t="e">
        <f>#REF!+#REF!+#REF!</f>
        <v>#REF!</v>
      </c>
      <c r="AR2333" s="12">
        <f t="shared" si="509"/>
        <v>-469087.13</v>
      </c>
      <c r="AS2333" s="12" t="e">
        <f>#REF!-AU2333+#REF!+#REF!</f>
        <v>#REF!</v>
      </c>
      <c r="AT2333" s="12" t="e">
        <f>AS2333-VLOOKUP(A2333,[1]选股结果!$A$2:$BJ$3005,48,FALSE)*0.08</f>
        <v>#REF!</v>
      </c>
      <c r="AU2333" s="12">
        <f t="shared" si="513"/>
        <v>10659330.96</v>
      </c>
      <c r="AV2333" s="12" t="e">
        <f>#REF!+S2333+H2333</f>
        <v>#REF!</v>
      </c>
      <c r="AW2333" s="12" t="e">
        <f t="shared" si="514"/>
        <v>#REF!</v>
      </c>
      <c r="AX2333" s="12" t="e">
        <f t="shared" si="515"/>
        <v>#REF!</v>
      </c>
      <c r="AY2333" s="12" t="e">
        <f t="shared" si="516"/>
        <v>#REF!</v>
      </c>
      <c r="AZ2333" s="12">
        <f t="shared" si="510"/>
        <v>-800484361.43</v>
      </c>
      <c r="BA2333" s="12">
        <f t="shared" si="511"/>
        <v>130753251.65</v>
      </c>
      <c r="BB2333" s="12" t="e">
        <f t="shared" si="517"/>
        <v>#REF!</v>
      </c>
    </row>
    <row r="2334" spans="1:54">
      <c r="A2334" s="5" t="s">
        <v>4717</v>
      </c>
      <c r="B2334" s="5" t="s">
        <v>4718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518"/>
        <v>823298252.49</v>
      </c>
      <c r="AF2334" s="9">
        <f t="shared" si="519"/>
        <v>803209931.32</v>
      </c>
      <c r="AG2334" s="9">
        <f t="shared" si="520"/>
        <v>19084204.92</v>
      </c>
      <c r="AH2334" s="9">
        <f t="shared" si="521"/>
        <v>17280982.65</v>
      </c>
      <c r="AI2334" s="9">
        <f t="shared" si="522"/>
        <v>11610823.38</v>
      </c>
      <c r="AJ2334" s="12" t="e">
        <f>#REF!-A2334</f>
        <v>#REF!</v>
      </c>
      <c r="AK2334" s="16"/>
      <c r="AL2334" s="9">
        <f t="shared" si="512"/>
        <v>160243636.02</v>
      </c>
      <c r="AM2334" s="16"/>
      <c r="AN2334" s="16"/>
      <c r="AO2334" s="16"/>
      <c r="AP2334" s="16"/>
      <c r="AQ2334" s="12" t="e">
        <f>#REF!+#REF!+#REF!</f>
        <v>#REF!</v>
      </c>
      <c r="AR2334" s="12">
        <f t="shared" si="509"/>
        <v>-1634014.85</v>
      </c>
      <c r="AS2334" s="12" t="e">
        <f>#REF!-AU2334+#REF!+#REF!</f>
        <v>#REF!</v>
      </c>
      <c r="AT2334" s="12" t="e">
        <f>AS2334-VLOOKUP(A2334,[1]选股结果!$A$2:$BJ$3005,48,FALSE)*0.08</f>
        <v>#REF!</v>
      </c>
      <c r="AU2334" s="12">
        <f t="shared" si="513"/>
        <v>5670159.27</v>
      </c>
      <c r="AV2334" s="12" t="e">
        <f>#REF!+S2334+H2334</f>
        <v>#REF!</v>
      </c>
      <c r="AW2334" s="12" t="e">
        <f t="shared" si="514"/>
        <v>#REF!</v>
      </c>
      <c r="AX2334" s="12" t="e">
        <f t="shared" si="515"/>
        <v>#REF!</v>
      </c>
      <c r="AY2334" s="12" t="e">
        <f t="shared" si="516"/>
        <v>#REF!</v>
      </c>
      <c r="AZ2334" s="12">
        <f t="shared" si="510"/>
        <v>-831446129.83</v>
      </c>
      <c r="BA2334" s="12">
        <f t="shared" si="511"/>
        <v>19084204.92</v>
      </c>
      <c r="BB2334" s="12" t="e">
        <f t="shared" si="517"/>
        <v>#REF!</v>
      </c>
    </row>
    <row r="2335" spans="1:54">
      <c r="A2335" s="5" t="s">
        <v>4719</v>
      </c>
      <c r="B2335" s="5" t="s">
        <v>4720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518"/>
        <v>823206269.63</v>
      </c>
      <c r="AF2335" s="9">
        <f t="shared" si="519"/>
        <v>934904967.19</v>
      </c>
      <c r="AG2335" s="9">
        <f t="shared" si="520"/>
        <v>-25127373.4700001</v>
      </c>
      <c r="AH2335" s="9">
        <f t="shared" si="521"/>
        <v>-12854150.8500001</v>
      </c>
      <c r="AI2335" s="9">
        <f t="shared" si="522"/>
        <v>-7597492.9100001</v>
      </c>
      <c r="AJ2335" s="12" t="e">
        <f>#REF!-A2335</f>
        <v>#REF!</v>
      </c>
      <c r="AK2335" s="16"/>
      <c r="AL2335" s="9">
        <f t="shared" si="512"/>
        <v>326933779.48</v>
      </c>
      <c r="AM2335" s="16"/>
      <c r="AN2335" s="16"/>
      <c r="AO2335" s="16"/>
      <c r="AP2335" s="16"/>
      <c r="AQ2335" s="12" t="e">
        <f>#REF!+#REF!+#REF!</f>
        <v>#REF!</v>
      </c>
      <c r="AR2335" s="12">
        <f t="shared" si="509"/>
        <v>-14351161.74</v>
      </c>
      <c r="AS2335" s="12" t="e">
        <f>#REF!-AU2335+#REF!+#REF!</f>
        <v>#REF!</v>
      </c>
      <c r="AT2335" s="12" t="e">
        <f>AS2335-VLOOKUP(A2335,[1]选股结果!$A$2:$BJ$3005,48,FALSE)*0.08</f>
        <v>#REF!</v>
      </c>
      <c r="AU2335" s="12">
        <f t="shared" si="513"/>
        <v>-5256657.94</v>
      </c>
      <c r="AV2335" s="12" t="e">
        <f>#REF!+S2335+H2335</f>
        <v>#REF!</v>
      </c>
      <c r="AW2335" s="12" t="e">
        <f t="shared" si="514"/>
        <v>#REF!</v>
      </c>
      <c r="AX2335" s="12" t="e">
        <f t="shared" si="515"/>
        <v>#REF!</v>
      </c>
      <c r="AY2335" s="12" t="e">
        <f t="shared" si="516"/>
        <v>#REF!</v>
      </c>
      <c r="AZ2335" s="12">
        <f t="shared" si="510"/>
        <v>-1023191879.13</v>
      </c>
      <c r="BA2335" s="12">
        <f t="shared" si="511"/>
        <v>-25127373.4700001</v>
      </c>
      <c r="BB2335" s="12" t="e">
        <f t="shared" si="517"/>
        <v>#REF!</v>
      </c>
    </row>
    <row r="2336" spans="1:54">
      <c r="A2336" s="5" t="s">
        <v>4721</v>
      </c>
      <c r="B2336" s="5" t="s">
        <v>4722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518"/>
        <v>822027466.52</v>
      </c>
      <c r="AF2336" s="9">
        <f t="shared" si="519"/>
        <v>723248898.91</v>
      </c>
      <c r="AG2336" s="9">
        <f t="shared" si="520"/>
        <v>115404385.22</v>
      </c>
      <c r="AH2336" s="9">
        <f t="shared" si="521"/>
        <v>115210028.56</v>
      </c>
      <c r="AI2336" s="9">
        <f t="shared" si="522"/>
        <v>99720736.87</v>
      </c>
      <c r="AJ2336" s="12" t="e">
        <f>#REF!-A2336</f>
        <v>#REF!</v>
      </c>
      <c r="AK2336" s="16"/>
      <c r="AL2336" s="9">
        <f t="shared" si="512"/>
        <v>283338408.28</v>
      </c>
      <c r="AM2336" s="16"/>
      <c r="AN2336" s="16"/>
      <c r="AO2336" s="16"/>
      <c r="AP2336" s="16"/>
      <c r="AQ2336" s="12" t="e">
        <f>#REF!+#REF!+#REF!</f>
        <v>#REF!</v>
      </c>
      <c r="AR2336" s="12">
        <f t="shared" si="509"/>
        <v>-222807.85</v>
      </c>
      <c r="AS2336" s="12" t="e">
        <f>#REF!-AU2336+#REF!+#REF!</f>
        <v>#REF!</v>
      </c>
      <c r="AT2336" s="12" t="e">
        <f>AS2336-VLOOKUP(A2336,[1]选股结果!$A$2:$BJ$3005,48,FALSE)*0.08</f>
        <v>#REF!</v>
      </c>
      <c r="AU2336" s="12">
        <f t="shared" si="513"/>
        <v>15489291.69</v>
      </c>
      <c r="AV2336" s="12" t="e">
        <f>#REF!+S2336+H2336</f>
        <v>#REF!</v>
      </c>
      <c r="AW2336" s="12" t="e">
        <f t="shared" si="514"/>
        <v>#REF!</v>
      </c>
      <c r="AX2336" s="12" t="e">
        <f t="shared" si="515"/>
        <v>#REF!</v>
      </c>
      <c r="AY2336" s="12" t="e">
        <f t="shared" si="516"/>
        <v>#REF!</v>
      </c>
      <c r="AZ2336" s="12">
        <f t="shared" si="510"/>
        <v>-829581525.8</v>
      </c>
      <c r="BA2336" s="12">
        <f t="shared" si="511"/>
        <v>115404385.22</v>
      </c>
      <c r="BB2336" s="12" t="e">
        <f t="shared" si="517"/>
        <v>#REF!</v>
      </c>
    </row>
    <row r="2337" spans="1:54">
      <c r="A2337" s="5" t="s">
        <v>4723</v>
      </c>
      <c r="B2337" s="5" t="s">
        <v>4724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518"/>
        <v>821018803.18</v>
      </c>
      <c r="AF2337" s="9">
        <f t="shared" si="519"/>
        <v>592905232.13</v>
      </c>
      <c r="AG2337" s="9">
        <f t="shared" si="520"/>
        <v>236189772.45</v>
      </c>
      <c r="AH2337" s="9">
        <f t="shared" si="521"/>
        <v>254755948.71</v>
      </c>
      <c r="AI2337" s="9">
        <f t="shared" si="522"/>
        <v>223619541.8</v>
      </c>
      <c r="AJ2337" s="12" t="e">
        <f>#REF!-A2337</f>
        <v>#REF!</v>
      </c>
      <c r="AK2337" s="16"/>
      <c r="AL2337" s="9">
        <f t="shared" si="512"/>
        <v>247386054.72</v>
      </c>
      <c r="AM2337" s="16"/>
      <c r="AN2337" s="16"/>
      <c r="AO2337" s="16"/>
      <c r="AP2337" s="16"/>
      <c r="AQ2337" s="12" t="e">
        <f>#REF!+#REF!+#REF!</f>
        <v>#REF!</v>
      </c>
      <c r="AR2337" s="12">
        <f t="shared" si="509"/>
        <v>-19677346.83</v>
      </c>
      <c r="AS2337" s="12" t="e">
        <f>#REF!-AU2337+#REF!+#REF!</f>
        <v>#REF!</v>
      </c>
      <c r="AT2337" s="12" t="e">
        <f>AS2337-VLOOKUP(A2337,[1]选股结果!$A$2:$BJ$3005,48,FALSE)*0.08</f>
        <v>#REF!</v>
      </c>
      <c r="AU2337" s="12">
        <f t="shared" si="513"/>
        <v>31136406.91</v>
      </c>
      <c r="AV2337" s="12" t="e">
        <f>#REF!+S2337+H2337</f>
        <v>#REF!</v>
      </c>
      <c r="AW2337" s="12" t="e">
        <f t="shared" si="514"/>
        <v>#REF!</v>
      </c>
      <c r="AX2337" s="12" t="e">
        <f t="shared" si="515"/>
        <v>#REF!</v>
      </c>
      <c r="AY2337" s="12" t="e">
        <f t="shared" si="516"/>
        <v>#REF!</v>
      </c>
      <c r="AZ2337" s="12">
        <f t="shared" si="510"/>
        <v>-862602395.85</v>
      </c>
      <c r="BA2337" s="12">
        <f t="shared" si="511"/>
        <v>236189772.45</v>
      </c>
      <c r="BB2337" s="12" t="e">
        <f t="shared" si="517"/>
        <v>#REF!</v>
      </c>
    </row>
    <row r="2338" spans="1:54">
      <c r="A2338" s="5" t="s">
        <v>4725</v>
      </c>
      <c r="B2338" s="5" t="s">
        <v>4726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518"/>
        <v>820224108.75</v>
      </c>
      <c r="AF2338" s="9">
        <f t="shared" si="519"/>
        <v>987479435.74</v>
      </c>
      <c r="AG2338" s="9">
        <f t="shared" si="520"/>
        <v>-193773657.64</v>
      </c>
      <c r="AH2338" s="9">
        <f t="shared" si="521"/>
        <v>-192917114.86</v>
      </c>
      <c r="AI2338" s="9">
        <f t="shared" si="522"/>
        <v>-154457965.81</v>
      </c>
      <c r="AJ2338" s="12" t="e">
        <f>#REF!-A2338</f>
        <v>#REF!</v>
      </c>
      <c r="AK2338" s="16"/>
      <c r="AL2338" s="9">
        <f t="shared" si="512"/>
        <v>91926517.64</v>
      </c>
      <c r="AM2338" s="16"/>
      <c r="AN2338" s="16"/>
      <c r="AO2338" s="16"/>
      <c r="AP2338" s="16"/>
      <c r="AQ2338" s="12" t="e">
        <f>#REF!+#REF!+#REF!</f>
        <v>#REF!</v>
      </c>
      <c r="AR2338" s="12">
        <f t="shared" si="509"/>
        <v>-913949.9</v>
      </c>
      <c r="AS2338" s="12" t="e">
        <f>#REF!-AU2338+#REF!+#REF!</f>
        <v>#REF!</v>
      </c>
      <c r="AT2338" s="12" t="e">
        <f>AS2338-VLOOKUP(A2338,[1]选股结果!$A$2:$BJ$3005,48,FALSE)*0.08</f>
        <v>#REF!</v>
      </c>
      <c r="AU2338" s="12">
        <f t="shared" si="513"/>
        <v>-38459149.05</v>
      </c>
      <c r="AV2338" s="12" t="e">
        <f>#REF!+S2338+H2338</f>
        <v>#REF!</v>
      </c>
      <c r="AW2338" s="12" t="e">
        <f t="shared" si="514"/>
        <v>#REF!</v>
      </c>
      <c r="AX2338" s="12" t="e">
        <f t="shared" si="515"/>
        <v>#REF!</v>
      </c>
      <c r="AY2338" s="12" t="e">
        <f t="shared" si="516"/>
        <v>#REF!</v>
      </c>
      <c r="AZ2338" s="12">
        <f t="shared" si="510"/>
        <v>-785767858.16</v>
      </c>
      <c r="BA2338" s="12">
        <f t="shared" si="511"/>
        <v>-193773657.64</v>
      </c>
      <c r="BB2338" s="12" t="e">
        <f t="shared" si="517"/>
        <v>#REF!</v>
      </c>
    </row>
    <row r="2339" spans="1:54">
      <c r="A2339" s="5" t="s">
        <v>4727</v>
      </c>
      <c r="B2339" s="5" t="s">
        <v>4728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518"/>
        <v>818356021.84</v>
      </c>
      <c r="AF2339" s="9">
        <f t="shared" si="519"/>
        <v>825255963.66</v>
      </c>
      <c r="AG2339" s="9">
        <f t="shared" si="520"/>
        <v>15862455.3500001</v>
      </c>
      <c r="AH2339" s="9">
        <f t="shared" si="521"/>
        <v>15892876.1700001</v>
      </c>
      <c r="AI2339" s="9">
        <f t="shared" si="522"/>
        <v>15992360.4500001</v>
      </c>
      <c r="AJ2339" s="12" t="e">
        <f>#REF!-A2339</f>
        <v>#REF!</v>
      </c>
      <c r="AK2339" s="16"/>
      <c r="AL2339" s="9">
        <f t="shared" si="512"/>
        <v>78801965.61</v>
      </c>
      <c r="AM2339" s="16"/>
      <c r="AN2339" s="16"/>
      <c r="AO2339" s="16"/>
      <c r="AP2339" s="16"/>
      <c r="AQ2339" s="12" t="e">
        <f>#REF!+#REF!+#REF!</f>
        <v>#REF!</v>
      </c>
      <c r="AR2339" s="12">
        <f t="shared" si="509"/>
        <v>-123253.55</v>
      </c>
      <c r="AS2339" s="12" t="e">
        <f>#REF!-AU2339+#REF!+#REF!</f>
        <v>#REF!</v>
      </c>
      <c r="AT2339" s="12" t="e">
        <f>AS2339-VLOOKUP(A2339,[1]选股结果!$A$2:$BJ$3005,48,FALSE)*0.08</f>
        <v>#REF!</v>
      </c>
      <c r="AU2339" s="12">
        <f t="shared" si="513"/>
        <v>-99484.2799999993</v>
      </c>
      <c r="AV2339" s="12" t="e">
        <f>#REF!+S2339+H2339</f>
        <v>#REF!</v>
      </c>
      <c r="AW2339" s="12" t="e">
        <f t="shared" si="514"/>
        <v>#REF!</v>
      </c>
      <c r="AX2339" s="12" t="e">
        <f t="shared" si="515"/>
        <v>#REF!</v>
      </c>
      <c r="AY2339" s="12" t="e">
        <f t="shared" si="516"/>
        <v>#REF!</v>
      </c>
      <c r="AZ2339" s="12">
        <f t="shared" si="510"/>
        <v>-832311606.64</v>
      </c>
      <c r="BA2339" s="12">
        <f t="shared" si="511"/>
        <v>15862455.3500001</v>
      </c>
      <c r="BB2339" s="12" t="e">
        <f t="shared" si="517"/>
        <v>#REF!</v>
      </c>
    </row>
    <row r="2340" spans="1:54">
      <c r="A2340" s="5" t="s">
        <v>4729</v>
      </c>
      <c r="B2340" s="5" t="s">
        <v>4730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518"/>
        <v>816916658.23</v>
      </c>
      <c r="AF2340" s="9">
        <f t="shared" si="519"/>
        <v>697339607.73</v>
      </c>
      <c r="AG2340" s="9">
        <f t="shared" si="520"/>
        <v>126102563.07</v>
      </c>
      <c r="AH2340" s="9">
        <f t="shared" si="521"/>
        <v>129661301</v>
      </c>
      <c r="AI2340" s="9">
        <f t="shared" si="522"/>
        <v>115909420.44</v>
      </c>
      <c r="AJ2340" s="12" t="e">
        <f>#REF!-A2340</f>
        <v>#REF!</v>
      </c>
      <c r="AK2340" s="16"/>
      <c r="AL2340" s="9">
        <f t="shared" si="512"/>
        <v>60851709.96</v>
      </c>
      <c r="AM2340" s="16"/>
      <c r="AN2340" s="16"/>
      <c r="AO2340" s="16"/>
      <c r="AP2340" s="16"/>
      <c r="AQ2340" s="12" t="e">
        <f>#REF!+#REF!+#REF!</f>
        <v>#REF!</v>
      </c>
      <c r="AR2340" s="12">
        <f t="shared" si="509"/>
        <v>-3569608.35</v>
      </c>
      <c r="AS2340" s="12" t="e">
        <f>#REF!-AU2340+#REF!+#REF!</f>
        <v>#REF!</v>
      </c>
      <c r="AT2340" s="12" t="e">
        <f>AS2340-VLOOKUP(A2340,[1]选股结果!$A$2:$BJ$3005,48,FALSE)*0.08</f>
        <v>#REF!</v>
      </c>
      <c r="AU2340" s="12">
        <f t="shared" si="513"/>
        <v>13751880.56</v>
      </c>
      <c r="AV2340" s="12" t="e">
        <f>#REF!+S2340+H2340</f>
        <v>#REF!</v>
      </c>
      <c r="AW2340" s="12" t="e">
        <f t="shared" si="514"/>
        <v>#REF!</v>
      </c>
      <c r="AX2340" s="12" t="e">
        <f t="shared" si="515"/>
        <v>#REF!</v>
      </c>
      <c r="AY2340" s="12" t="e">
        <f t="shared" si="516"/>
        <v>#REF!</v>
      </c>
      <c r="AZ2340" s="12">
        <f t="shared" si="510"/>
        <v>-826887766.3</v>
      </c>
      <c r="BA2340" s="12">
        <f t="shared" si="511"/>
        <v>126102563.07</v>
      </c>
      <c r="BB2340" s="12" t="e">
        <f t="shared" si="517"/>
        <v>#REF!</v>
      </c>
    </row>
    <row r="2341" spans="1:54">
      <c r="A2341" s="5" t="s">
        <v>4731</v>
      </c>
      <c r="B2341" s="5" t="s">
        <v>4732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518"/>
        <v>815791607.54</v>
      </c>
      <c r="AF2341" s="9">
        <f t="shared" si="519"/>
        <v>768760149.58</v>
      </c>
      <c r="AG2341" s="9">
        <f t="shared" si="520"/>
        <v>46914003.2</v>
      </c>
      <c r="AH2341" s="9">
        <f t="shared" si="521"/>
        <v>48386208.43</v>
      </c>
      <c r="AI2341" s="9">
        <f t="shared" si="522"/>
        <v>39632293.85</v>
      </c>
      <c r="AJ2341" s="12" t="e">
        <f>#REF!-A2341</f>
        <v>#REF!</v>
      </c>
      <c r="AK2341" s="16"/>
      <c r="AL2341" s="9">
        <f t="shared" si="512"/>
        <v>92315759.34</v>
      </c>
      <c r="AM2341" s="16"/>
      <c r="AN2341" s="16"/>
      <c r="AO2341" s="16"/>
      <c r="AP2341" s="16"/>
      <c r="AQ2341" s="12" t="e">
        <f>#REF!+#REF!+#REF!</f>
        <v>#REF!</v>
      </c>
      <c r="AR2341" s="12">
        <f t="shared" si="509"/>
        <v>-1588012.22</v>
      </c>
      <c r="AS2341" s="12" t="e">
        <f>#REF!-AU2341+#REF!+#REF!</f>
        <v>#REF!</v>
      </c>
      <c r="AT2341" s="12" t="e">
        <f>AS2341-VLOOKUP(A2341,[1]选股结果!$A$2:$BJ$3005,48,FALSE)*0.08</f>
        <v>#REF!</v>
      </c>
      <c r="AU2341" s="12">
        <f t="shared" si="513"/>
        <v>8753914.58</v>
      </c>
      <c r="AV2341" s="12" t="e">
        <f>#REF!+S2341+H2341</f>
        <v>#REF!</v>
      </c>
      <c r="AW2341" s="12" t="e">
        <f t="shared" si="514"/>
        <v>#REF!</v>
      </c>
      <c r="AX2341" s="12" t="e">
        <f t="shared" si="515"/>
        <v>#REF!</v>
      </c>
      <c r="AY2341" s="12" t="e">
        <f t="shared" si="516"/>
        <v>#REF!</v>
      </c>
      <c r="AZ2341" s="12">
        <f t="shared" si="510"/>
        <v>-841881549.05</v>
      </c>
      <c r="BA2341" s="12">
        <f t="shared" si="511"/>
        <v>46914003.2</v>
      </c>
      <c r="BB2341" s="12" t="e">
        <f t="shared" si="517"/>
        <v>#REF!</v>
      </c>
    </row>
    <row r="2342" spans="1:54">
      <c r="A2342" s="5" t="s">
        <v>4733</v>
      </c>
      <c r="B2342" s="5" t="s">
        <v>4734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518"/>
        <v>815624286.99</v>
      </c>
      <c r="AF2342" s="9">
        <f t="shared" si="519"/>
        <v>776808958.06</v>
      </c>
      <c r="AG2342" s="9">
        <f t="shared" si="520"/>
        <v>35622818.4500001</v>
      </c>
      <c r="AH2342" s="9">
        <f t="shared" si="521"/>
        <v>35725012.9700001</v>
      </c>
      <c r="AI2342" s="9">
        <f t="shared" si="522"/>
        <v>32530938.7400001</v>
      </c>
      <c r="AJ2342" s="12" t="e">
        <f>#REF!-A2342</f>
        <v>#REF!</v>
      </c>
      <c r="AK2342" s="16"/>
      <c r="AL2342" s="9">
        <f t="shared" si="512"/>
        <v>66477235.26</v>
      </c>
      <c r="AM2342" s="16"/>
      <c r="AN2342" s="16"/>
      <c r="AO2342" s="16"/>
      <c r="AP2342" s="16"/>
      <c r="AQ2342" s="12" t="e">
        <f>#REF!+#REF!+#REF!</f>
        <v>#REF!</v>
      </c>
      <c r="AR2342" s="12">
        <f t="shared" si="509"/>
        <v>-161709.21</v>
      </c>
      <c r="AS2342" s="12" t="e">
        <f>#REF!-AU2342+#REF!+#REF!</f>
        <v>#REF!</v>
      </c>
      <c r="AT2342" s="12" t="e">
        <f>AS2342-VLOOKUP(A2342,[1]选股结果!$A$2:$BJ$3005,48,FALSE)*0.08</f>
        <v>#REF!</v>
      </c>
      <c r="AU2342" s="12">
        <f t="shared" si="513"/>
        <v>3194074.23</v>
      </c>
      <c r="AV2342" s="12" t="e">
        <f>#REF!+S2342+H2342</f>
        <v>#REF!</v>
      </c>
      <c r="AW2342" s="12" t="e">
        <f t="shared" si="514"/>
        <v>#REF!</v>
      </c>
      <c r="AX2342" s="12" t="e">
        <f t="shared" si="515"/>
        <v>#REF!</v>
      </c>
      <c r="AY2342" s="12" t="e">
        <f t="shared" si="516"/>
        <v>#REF!</v>
      </c>
      <c r="AZ2342" s="12">
        <f t="shared" si="510"/>
        <v>-814583894.61</v>
      </c>
      <c r="BA2342" s="12">
        <f t="shared" si="511"/>
        <v>35622818.4500001</v>
      </c>
      <c r="BB2342" s="12" t="e">
        <f t="shared" si="517"/>
        <v>#REF!</v>
      </c>
    </row>
    <row r="2343" spans="1:54">
      <c r="A2343" s="5" t="s">
        <v>4735</v>
      </c>
      <c r="B2343" s="5" t="s">
        <v>4736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518"/>
        <v>814814552.68</v>
      </c>
      <c r="AF2343" s="9">
        <f t="shared" si="519"/>
        <v>290957206.72</v>
      </c>
      <c r="AG2343" s="9">
        <f t="shared" si="520"/>
        <v>507208085.62</v>
      </c>
      <c r="AH2343" s="9">
        <f t="shared" si="521"/>
        <v>507223667.62</v>
      </c>
      <c r="AI2343" s="9">
        <f t="shared" si="522"/>
        <v>426883906.58</v>
      </c>
      <c r="AJ2343" s="12" t="e">
        <f>#REF!-A2343</f>
        <v>#REF!</v>
      </c>
      <c r="AK2343" s="16"/>
      <c r="AL2343" s="9">
        <f t="shared" si="512"/>
        <v>82773275.72</v>
      </c>
      <c r="AM2343" s="16"/>
      <c r="AN2343" s="16"/>
      <c r="AO2343" s="16"/>
      <c r="AP2343" s="16"/>
      <c r="AQ2343" s="12" t="e">
        <f>#REF!+#REF!+#REF!</f>
        <v>#REF!</v>
      </c>
      <c r="AR2343" s="12">
        <f t="shared" si="509"/>
        <v>-92639.02</v>
      </c>
      <c r="AS2343" s="12" t="e">
        <f>#REF!-AU2343+#REF!+#REF!</f>
        <v>#REF!</v>
      </c>
      <c r="AT2343" s="12" t="e">
        <f>AS2343-VLOOKUP(A2343,[1]选股结果!$A$2:$BJ$3005,48,FALSE)*0.08</f>
        <v>#REF!</v>
      </c>
      <c r="AU2343" s="12">
        <f t="shared" si="513"/>
        <v>80339761.04</v>
      </c>
      <c r="AV2343" s="12" t="e">
        <f>#REF!+S2343+H2343</f>
        <v>#REF!</v>
      </c>
      <c r="AW2343" s="12" t="e">
        <f t="shared" si="514"/>
        <v>#REF!</v>
      </c>
      <c r="AX2343" s="12" t="e">
        <f t="shared" si="515"/>
        <v>#REF!</v>
      </c>
      <c r="AY2343" s="12" t="e">
        <f t="shared" si="516"/>
        <v>#REF!</v>
      </c>
      <c r="AZ2343" s="12">
        <f t="shared" si="510"/>
        <v>-883941457.6</v>
      </c>
      <c r="BA2343" s="12">
        <f t="shared" si="511"/>
        <v>507208085.62</v>
      </c>
      <c r="BB2343" s="12" t="e">
        <f t="shared" si="517"/>
        <v>#REF!</v>
      </c>
    </row>
    <row r="2344" spans="1:54">
      <c r="A2344" s="5" t="s">
        <v>4737</v>
      </c>
      <c r="B2344" s="5" t="s">
        <v>4738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518"/>
        <v>814549813.04</v>
      </c>
      <c r="AF2344" s="9">
        <f t="shared" si="519"/>
        <v>707797389.26</v>
      </c>
      <c r="AG2344" s="9">
        <f t="shared" si="520"/>
        <v>88369091.67</v>
      </c>
      <c r="AH2344" s="9">
        <f t="shared" si="521"/>
        <v>88657056.81</v>
      </c>
      <c r="AI2344" s="9">
        <f t="shared" si="522"/>
        <v>71048281.33</v>
      </c>
      <c r="AJ2344" s="12" t="e">
        <f>#REF!-A2344</f>
        <v>#REF!</v>
      </c>
      <c r="AK2344" s="16"/>
      <c r="AL2344" s="9">
        <f t="shared" si="512"/>
        <v>216992868.12</v>
      </c>
      <c r="AM2344" s="16"/>
      <c r="AN2344" s="16"/>
      <c r="AO2344" s="16"/>
      <c r="AP2344" s="16"/>
      <c r="AQ2344" s="12" t="e">
        <f>#REF!+#REF!+#REF!</f>
        <v>#REF!</v>
      </c>
      <c r="AR2344" s="12">
        <f t="shared" si="509"/>
        <v>-1376890.73</v>
      </c>
      <c r="AS2344" s="12" t="e">
        <f>#REF!-AU2344+#REF!+#REF!</f>
        <v>#REF!</v>
      </c>
      <c r="AT2344" s="12" t="e">
        <f>AS2344-VLOOKUP(A2344,[1]选股结果!$A$2:$BJ$3005,48,FALSE)*0.08</f>
        <v>#REF!</v>
      </c>
      <c r="AU2344" s="12">
        <f t="shared" si="513"/>
        <v>17608775.48</v>
      </c>
      <c r="AV2344" s="12" t="e">
        <f>#REF!+S2344+H2344</f>
        <v>#REF!</v>
      </c>
      <c r="AW2344" s="12" t="e">
        <f t="shared" si="514"/>
        <v>#REF!</v>
      </c>
      <c r="AX2344" s="12" t="e">
        <f t="shared" si="515"/>
        <v>#REF!</v>
      </c>
      <c r="AY2344" s="12" t="e">
        <f t="shared" si="516"/>
        <v>#REF!</v>
      </c>
      <c r="AZ2344" s="12">
        <f t="shared" si="510"/>
        <v>-828521094.05</v>
      </c>
      <c r="BA2344" s="12">
        <f t="shared" si="511"/>
        <v>88369091.67</v>
      </c>
      <c r="BB2344" s="12" t="e">
        <f t="shared" si="517"/>
        <v>#REF!</v>
      </c>
    </row>
    <row r="2345" spans="1:54">
      <c r="A2345" s="5" t="s">
        <v>4739</v>
      </c>
      <c r="B2345" s="5" t="s">
        <v>4740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518"/>
        <v>814035057.78</v>
      </c>
      <c r="AF2345" s="9">
        <f t="shared" si="519"/>
        <v>834195603.98</v>
      </c>
      <c r="AG2345" s="9">
        <f t="shared" si="520"/>
        <v>379550.969999952</v>
      </c>
      <c r="AH2345" s="9">
        <f t="shared" si="521"/>
        <v>868955.179999952</v>
      </c>
      <c r="AI2345" s="9">
        <f t="shared" si="522"/>
        <v>-2367483.72000005</v>
      </c>
      <c r="AJ2345" s="12" t="e">
        <f>#REF!-A2345</f>
        <v>#REF!</v>
      </c>
      <c r="AK2345" s="16"/>
      <c r="AL2345" s="9">
        <f t="shared" si="512"/>
        <v>471656488.8</v>
      </c>
      <c r="AM2345" s="16"/>
      <c r="AN2345" s="16"/>
      <c r="AO2345" s="16"/>
      <c r="AP2345" s="16"/>
      <c r="AQ2345" s="12" t="e">
        <f>#REF!+#REF!+#REF!</f>
        <v>#REF!</v>
      </c>
      <c r="AR2345" s="12">
        <f t="shared" si="509"/>
        <v>-1908029.05</v>
      </c>
      <c r="AS2345" s="12" t="e">
        <f>#REF!-AU2345+#REF!+#REF!</f>
        <v>#REF!</v>
      </c>
      <c r="AT2345" s="12" t="e">
        <f>AS2345-VLOOKUP(A2345,[1]选股结果!$A$2:$BJ$3005,48,FALSE)*0.08</f>
        <v>#REF!</v>
      </c>
      <c r="AU2345" s="12">
        <f t="shared" si="513"/>
        <v>3236438.9</v>
      </c>
      <c r="AV2345" s="12" t="e">
        <f>#REF!+S2345+H2345</f>
        <v>#REF!</v>
      </c>
      <c r="AW2345" s="12" t="e">
        <f t="shared" si="514"/>
        <v>#REF!</v>
      </c>
      <c r="AX2345" s="12" t="e">
        <f t="shared" si="515"/>
        <v>#REF!</v>
      </c>
      <c r="AY2345" s="12" t="e">
        <f t="shared" si="516"/>
        <v>#REF!</v>
      </c>
      <c r="AZ2345" s="12">
        <f t="shared" si="510"/>
        <v>-807068719.72</v>
      </c>
      <c r="BA2345" s="12">
        <f t="shared" si="511"/>
        <v>379550.969999952</v>
      </c>
      <c r="BB2345" s="12" t="e">
        <f t="shared" si="517"/>
        <v>#REF!</v>
      </c>
    </row>
    <row r="2346" spans="1:54">
      <c r="A2346" s="5" t="s">
        <v>4741</v>
      </c>
      <c r="B2346" s="5" t="s">
        <v>4742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518"/>
        <v>813175819.4</v>
      </c>
      <c r="AF2346" s="9">
        <f t="shared" si="519"/>
        <v>738429292.05</v>
      </c>
      <c r="AG2346" s="9">
        <f t="shared" si="520"/>
        <v>78578591.45</v>
      </c>
      <c r="AH2346" s="9">
        <f t="shared" si="521"/>
        <v>80734087.88</v>
      </c>
      <c r="AI2346" s="9">
        <f t="shared" si="522"/>
        <v>69476745.53</v>
      </c>
      <c r="AJ2346" s="12" t="e">
        <f>#REF!-A2346</f>
        <v>#REF!</v>
      </c>
      <c r="AK2346" s="16"/>
      <c r="AL2346" s="9">
        <f t="shared" si="512"/>
        <v>95354271.22</v>
      </c>
      <c r="AM2346" s="16"/>
      <c r="AN2346" s="16"/>
      <c r="AO2346" s="16"/>
      <c r="AP2346" s="16"/>
      <c r="AQ2346" s="12" t="e">
        <f>#REF!+#REF!+#REF!</f>
        <v>#REF!</v>
      </c>
      <c r="AR2346" s="12">
        <f t="shared" si="509"/>
        <v>-2224257.38</v>
      </c>
      <c r="AS2346" s="12" t="e">
        <f>#REF!-AU2346+#REF!+#REF!</f>
        <v>#REF!</v>
      </c>
      <c r="AT2346" s="12" t="e">
        <f>AS2346-VLOOKUP(A2346,[1]选股结果!$A$2:$BJ$3005,48,FALSE)*0.08</f>
        <v>#REF!</v>
      </c>
      <c r="AU2346" s="12">
        <f t="shared" si="513"/>
        <v>11257342.35</v>
      </c>
      <c r="AV2346" s="12" t="e">
        <f>#REF!+S2346+H2346</f>
        <v>#REF!</v>
      </c>
      <c r="AW2346" s="12" t="e">
        <f t="shared" si="514"/>
        <v>#REF!</v>
      </c>
      <c r="AX2346" s="12" t="e">
        <f t="shared" si="515"/>
        <v>#REF!</v>
      </c>
      <c r="AY2346" s="12" t="e">
        <f t="shared" si="516"/>
        <v>#REF!</v>
      </c>
      <c r="AZ2346" s="12">
        <f t="shared" si="510"/>
        <v>-832038072.95</v>
      </c>
      <c r="BA2346" s="12">
        <f t="shared" si="511"/>
        <v>78578591.45</v>
      </c>
      <c r="BB2346" s="12" t="e">
        <f t="shared" si="517"/>
        <v>#REF!</v>
      </c>
    </row>
    <row r="2347" spans="1:54">
      <c r="A2347" s="5" t="s">
        <v>4743</v>
      </c>
      <c r="B2347" s="5" t="s">
        <v>4744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518"/>
        <v>811895375.12</v>
      </c>
      <c r="AF2347" s="9">
        <f t="shared" si="519"/>
        <v>662407927.14</v>
      </c>
      <c r="AG2347" s="9">
        <f t="shared" si="520"/>
        <v>146624340.73</v>
      </c>
      <c r="AH2347" s="9">
        <f t="shared" si="521"/>
        <v>146568882.45</v>
      </c>
      <c r="AI2347" s="9">
        <f t="shared" si="522"/>
        <v>127477733.54</v>
      </c>
      <c r="AJ2347" s="12" t="e">
        <f>#REF!-A2347</f>
        <v>#REF!</v>
      </c>
      <c r="AK2347" s="16"/>
      <c r="AL2347" s="9">
        <f t="shared" si="512"/>
        <v>116171197.71</v>
      </c>
      <c r="AM2347" s="16"/>
      <c r="AN2347" s="16"/>
      <c r="AO2347" s="16"/>
      <c r="AP2347" s="16"/>
      <c r="AQ2347" s="12" t="e">
        <f>#REF!+#REF!+#REF!</f>
        <v>#REF!</v>
      </c>
      <c r="AR2347" s="12">
        <f t="shared" si="509"/>
        <v>-82364.8</v>
      </c>
      <c r="AS2347" s="12" t="e">
        <f>#REF!-AU2347+#REF!+#REF!</f>
        <v>#REF!</v>
      </c>
      <c r="AT2347" s="12" t="e">
        <f>AS2347-VLOOKUP(A2347,[1]选股结果!$A$2:$BJ$3005,48,FALSE)*0.08</f>
        <v>#REF!</v>
      </c>
      <c r="AU2347" s="12">
        <f t="shared" si="513"/>
        <v>19091148.91</v>
      </c>
      <c r="AV2347" s="12" t="e">
        <f>#REF!+S2347+H2347</f>
        <v>#REF!</v>
      </c>
      <c r="AW2347" s="12" t="e">
        <f t="shared" si="514"/>
        <v>#REF!</v>
      </c>
      <c r="AX2347" s="12" t="e">
        <f t="shared" si="515"/>
        <v>#REF!</v>
      </c>
      <c r="AY2347" s="12" t="e">
        <f t="shared" si="516"/>
        <v>#REF!</v>
      </c>
      <c r="AZ2347" s="12">
        <f t="shared" si="510"/>
        <v>-818384443.31</v>
      </c>
      <c r="BA2347" s="12">
        <f t="shared" si="511"/>
        <v>146624340.73</v>
      </c>
      <c r="BB2347" s="12" t="e">
        <f t="shared" si="517"/>
        <v>#REF!</v>
      </c>
    </row>
    <row r="2348" spans="1:54">
      <c r="A2348" s="5" t="s">
        <v>4745</v>
      </c>
      <c r="B2348" s="5" t="s">
        <v>4746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518"/>
        <v>809933039.02</v>
      </c>
      <c r="AF2348" s="9">
        <f t="shared" si="519"/>
        <v>743690806.74</v>
      </c>
      <c r="AG2348" s="9">
        <f t="shared" si="520"/>
        <v>41953478.9599999</v>
      </c>
      <c r="AH2348" s="9">
        <f t="shared" si="521"/>
        <v>42273651.0799999</v>
      </c>
      <c r="AI2348" s="9">
        <f t="shared" si="522"/>
        <v>33637184.8099999</v>
      </c>
      <c r="AJ2348" s="12" t="e">
        <f>#REF!-A2348</f>
        <v>#REF!</v>
      </c>
      <c r="AK2348" s="16"/>
      <c r="AL2348" s="9">
        <f t="shared" si="512"/>
        <v>44183610.18</v>
      </c>
      <c r="AM2348" s="16"/>
      <c r="AN2348" s="16"/>
      <c r="AO2348" s="16"/>
      <c r="AP2348" s="16"/>
      <c r="AQ2348" s="12" t="e">
        <f>#REF!+#REF!+#REF!</f>
        <v>#REF!</v>
      </c>
      <c r="AR2348" s="12">
        <f t="shared" si="509"/>
        <v>-651992.95</v>
      </c>
      <c r="AS2348" s="12" t="e">
        <f>#REF!-AU2348+#REF!+#REF!</f>
        <v>#REF!</v>
      </c>
      <c r="AT2348" s="12" t="e">
        <f>AS2348-VLOOKUP(A2348,[1]选股结果!$A$2:$BJ$3005,48,FALSE)*0.08</f>
        <v>#REF!</v>
      </c>
      <c r="AU2348" s="12">
        <f t="shared" si="513"/>
        <v>8636466.27</v>
      </c>
      <c r="AV2348" s="12" t="e">
        <f>#REF!+S2348+H2348</f>
        <v>#REF!</v>
      </c>
      <c r="AW2348" s="12" t="e">
        <f t="shared" si="514"/>
        <v>#REF!</v>
      </c>
      <c r="AX2348" s="12" t="e">
        <f t="shared" si="515"/>
        <v>#REF!</v>
      </c>
      <c r="AY2348" s="12" t="e">
        <f t="shared" si="516"/>
        <v>#REF!</v>
      </c>
      <c r="AZ2348" s="12">
        <f t="shared" si="510"/>
        <v>-812876183.9</v>
      </c>
      <c r="BA2348" s="12">
        <f t="shared" si="511"/>
        <v>41953478.9599999</v>
      </c>
      <c r="BB2348" s="12" t="e">
        <f t="shared" si="517"/>
        <v>#REF!</v>
      </c>
    </row>
    <row r="2349" spans="1:54">
      <c r="A2349" s="5" t="s">
        <v>4747</v>
      </c>
      <c r="B2349" s="5" t="s">
        <v>4748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518"/>
        <v>809852091.99</v>
      </c>
      <c r="AF2349" s="9">
        <f t="shared" si="519"/>
        <v>796777582.39</v>
      </c>
      <c r="AG2349" s="9">
        <f t="shared" si="520"/>
        <v>4576643.67000002</v>
      </c>
      <c r="AH2349" s="9">
        <f t="shared" si="521"/>
        <v>8600459.42000002</v>
      </c>
      <c r="AI2349" s="9">
        <f t="shared" si="522"/>
        <v>11046446.4</v>
      </c>
      <c r="AJ2349" s="12" t="e">
        <f>#REF!-A2349</f>
        <v>#REF!</v>
      </c>
      <c r="AK2349" s="16"/>
      <c r="AL2349" s="9">
        <f t="shared" si="512"/>
        <v>73526476.95</v>
      </c>
      <c r="AM2349" s="16"/>
      <c r="AN2349" s="16"/>
      <c r="AO2349" s="16"/>
      <c r="AP2349" s="16"/>
      <c r="AQ2349" s="12" t="e">
        <f>#REF!+#REF!+#REF!</f>
        <v>#REF!</v>
      </c>
      <c r="AR2349" s="12">
        <f t="shared" si="509"/>
        <v>-4565164.9</v>
      </c>
      <c r="AS2349" s="12" t="e">
        <f>#REF!-AU2349+#REF!+#REF!</f>
        <v>#REF!</v>
      </c>
      <c r="AT2349" s="12" t="e">
        <f>AS2349-VLOOKUP(A2349,[1]选股结果!$A$2:$BJ$3005,48,FALSE)*0.08</f>
        <v>#REF!</v>
      </c>
      <c r="AU2349" s="12">
        <f t="shared" si="513"/>
        <v>-2445986.97999998</v>
      </c>
      <c r="AV2349" s="12" t="e">
        <f>#REF!+S2349+H2349</f>
        <v>#REF!</v>
      </c>
      <c r="AW2349" s="12" t="e">
        <f t="shared" si="514"/>
        <v>#REF!</v>
      </c>
      <c r="AX2349" s="12" t="e">
        <f t="shared" si="515"/>
        <v>#REF!</v>
      </c>
      <c r="AY2349" s="12" t="e">
        <f t="shared" si="516"/>
        <v>#REF!</v>
      </c>
      <c r="AZ2349" s="12">
        <f t="shared" si="510"/>
        <v>-818251837.22</v>
      </c>
      <c r="BA2349" s="12">
        <f t="shared" si="511"/>
        <v>4576643.67000002</v>
      </c>
      <c r="BB2349" s="12" t="e">
        <f t="shared" si="517"/>
        <v>#REF!</v>
      </c>
    </row>
    <row r="2350" spans="1:54">
      <c r="A2350" s="5" t="s">
        <v>4749</v>
      </c>
      <c r="B2350" s="5" t="s">
        <v>4750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518"/>
        <v>808826326.02</v>
      </c>
      <c r="AF2350" s="9">
        <f t="shared" si="519"/>
        <v>451154031.36</v>
      </c>
      <c r="AG2350" s="9">
        <f t="shared" si="520"/>
        <v>360283111.62</v>
      </c>
      <c r="AH2350" s="9">
        <f t="shared" si="521"/>
        <v>355810219</v>
      </c>
      <c r="AI2350" s="9">
        <f t="shared" si="522"/>
        <v>274866727.64</v>
      </c>
      <c r="AJ2350" s="12" t="e">
        <f>#REF!-A2350</f>
        <v>#REF!</v>
      </c>
      <c r="AK2350" s="16"/>
      <c r="AL2350" s="9">
        <f t="shared" si="512"/>
        <v>64240597.27</v>
      </c>
      <c r="AM2350" s="16"/>
      <c r="AN2350" s="16"/>
      <c r="AO2350" s="16"/>
      <c r="AP2350" s="16"/>
      <c r="AQ2350" s="12" t="e">
        <f>#REF!+#REF!+#REF!</f>
        <v>#REF!</v>
      </c>
      <c r="AR2350" s="12">
        <f t="shared" si="509"/>
        <v>-95933.33</v>
      </c>
      <c r="AS2350" s="12" t="e">
        <f>#REF!-AU2350+#REF!+#REF!</f>
        <v>#REF!</v>
      </c>
      <c r="AT2350" s="12" t="e">
        <f>AS2350-VLOOKUP(A2350,[1]选股结果!$A$2:$BJ$3005,48,FALSE)*0.08</f>
        <v>#REF!</v>
      </c>
      <c r="AU2350" s="12">
        <f t="shared" si="513"/>
        <v>80943491.36</v>
      </c>
      <c r="AV2350" s="12" t="e">
        <f>#REF!+S2350+H2350</f>
        <v>#REF!</v>
      </c>
      <c r="AW2350" s="12" t="e">
        <f t="shared" si="514"/>
        <v>#REF!</v>
      </c>
      <c r="AX2350" s="12" t="e">
        <f t="shared" si="515"/>
        <v>#REF!</v>
      </c>
      <c r="AY2350" s="12" t="e">
        <f t="shared" si="516"/>
        <v>#REF!</v>
      </c>
      <c r="AZ2350" s="12">
        <f t="shared" si="510"/>
        <v>-942602554.1</v>
      </c>
      <c r="BA2350" s="12">
        <f t="shared" si="511"/>
        <v>360283111.62</v>
      </c>
      <c r="BB2350" s="12" t="e">
        <f t="shared" si="517"/>
        <v>#REF!</v>
      </c>
    </row>
    <row r="2351" spans="1:54">
      <c r="A2351" s="5" t="s">
        <v>4751</v>
      </c>
      <c r="B2351" s="5" t="s">
        <v>4752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518"/>
        <v>808062628.78</v>
      </c>
      <c r="AF2351" s="9">
        <f t="shared" si="519"/>
        <v>794292571.62</v>
      </c>
      <c r="AG2351" s="9">
        <f t="shared" si="520"/>
        <v>49472082.7200001</v>
      </c>
      <c r="AH2351" s="9">
        <f t="shared" si="521"/>
        <v>48304413.0200001</v>
      </c>
      <c r="AI2351" s="9">
        <f t="shared" si="522"/>
        <v>41317733.0100001</v>
      </c>
      <c r="AJ2351" s="12" t="e">
        <f>#REF!-A2351</f>
        <v>#REF!</v>
      </c>
      <c r="AK2351" s="16"/>
      <c r="AL2351" s="9">
        <f t="shared" si="512"/>
        <v>92828725.03</v>
      </c>
      <c r="AM2351" s="16"/>
      <c r="AN2351" s="16"/>
      <c r="AO2351" s="16"/>
      <c r="AP2351" s="16"/>
      <c r="AQ2351" s="12" t="e">
        <f>#REF!+#REF!+#REF!</f>
        <v>#REF!</v>
      </c>
      <c r="AR2351" s="12">
        <f t="shared" si="509"/>
        <v>-212271.53</v>
      </c>
      <c r="AS2351" s="12" t="e">
        <f>#REF!-AU2351+#REF!+#REF!</f>
        <v>#REF!</v>
      </c>
      <c r="AT2351" s="12" t="e">
        <f>AS2351-VLOOKUP(A2351,[1]选股结果!$A$2:$BJ$3005,48,FALSE)*0.08</f>
        <v>#REF!</v>
      </c>
      <c r="AU2351" s="12">
        <f t="shared" si="513"/>
        <v>6986680.01</v>
      </c>
      <c r="AV2351" s="12" t="e">
        <f>#REF!+S2351+H2351</f>
        <v>#REF!</v>
      </c>
      <c r="AW2351" s="12" t="e">
        <f t="shared" si="514"/>
        <v>#REF!</v>
      </c>
      <c r="AX2351" s="12" t="e">
        <f t="shared" si="515"/>
        <v>#REF!</v>
      </c>
      <c r="AY2351" s="12" t="e">
        <f t="shared" si="516"/>
        <v>#REF!</v>
      </c>
      <c r="AZ2351" s="12">
        <f t="shared" si="510"/>
        <v>-832301961.74</v>
      </c>
      <c r="BA2351" s="12">
        <f t="shared" si="511"/>
        <v>49472082.7200001</v>
      </c>
      <c r="BB2351" s="12" t="e">
        <f t="shared" si="517"/>
        <v>#REF!</v>
      </c>
    </row>
    <row r="2352" spans="1:54">
      <c r="A2352" s="5" t="s">
        <v>4753</v>
      </c>
      <c r="B2352" s="5" t="s">
        <v>4754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518"/>
        <v>808039362.02</v>
      </c>
      <c r="AF2352" s="9">
        <f t="shared" si="519"/>
        <v>742528514.38</v>
      </c>
      <c r="AG2352" s="9">
        <f t="shared" si="520"/>
        <v>104739799.22</v>
      </c>
      <c r="AH2352" s="9">
        <f t="shared" si="521"/>
        <v>108346353.67</v>
      </c>
      <c r="AI2352" s="9">
        <f t="shared" si="522"/>
        <v>80758568.26</v>
      </c>
      <c r="AJ2352" s="12" t="e">
        <f>#REF!-A2352</f>
        <v>#REF!</v>
      </c>
      <c r="AK2352" s="16"/>
      <c r="AL2352" s="9">
        <f t="shared" si="512"/>
        <v>292460651.39</v>
      </c>
      <c r="AM2352" s="16"/>
      <c r="AN2352" s="16"/>
      <c r="AO2352" s="16"/>
      <c r="AP2352" s="16"/>
      <c r="AQ2352" s="12" t="e">
        <f>#REF!+#REF!+#REF!</f>
        <v>#REF!</v>
      </c>
      <c r="AR2352" s="12">
        <f t="shared" si="509"/>
        <v>-4006980.88</v>
      </c>
      <c r="AS2352" s="12" t="e">
        <f>#REF!-AU2352+#REF!+#REF!</f>
        <v>#REF!</v>
      </c>
      <c r="AT2352" s="12" t="e">
        <f>AS2352-VLOOKUP(A2352,[1]选股结果!$A$2:$BJ$3005,48,FALSE)*0.08</f>
        <v>#REF!</v>
      </c>
      <c r="AU2352" s="12">
        <f t="shared" si="513"/>
        <v>27587785.41</v>
      </c>
      <c r="AV2352" s="12" t="e">
        <f>#REF!+S2352+H2352</f>
        <v>#REF!</v>
      </c>
      <c r="AW2352" s="12" t="e">
        <f t="shared" si="514"/>
        <v>#REF!</v>
      </c>
      <c r="AX2352" s="12" t="e">
        <f t="shared" si="515"/>
        <v>#REF!</v>
      </c>
      <c r="AY2352" s="12" t="e">
        <f t="shared" si="516"/>
        <v>#REF!</v>
      </c>
      <c r="AZ2352" s="12">
        <f t="shared" si="510"/>
        <v>-827469130.81</v>
      </c>
      <c r="BA2352" s="12">
        <f t="shared" si="511"/>
        <v>104739799.22</v>
      </c>
      <c r="BB2352" s="12" t="e">
        <f t="shared" si="517"/>
        <v>#REF!</v>
      </c>
    </row>
    <row r="2353" spans="1:54">
      <c r="A2353" s="5" t="s">
        <v>4755</v>
      </c>
      <c r="B2353" s="5" t="s">
        <v>4756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518"/>
        <v>806657341.33</v>
      </c>
      <c r="AF2353" s="9">
        <f t="shared" si="519"/>
        <v>965350608.74</v>
      </c>
      <c r="AG2353" s="9">
        <f t="shared" si="520"/>
        <v>-157246461.8</v>
      </c>
      <c r="AH2353" s="9">
        <f t="shared" si="521"/>
        <v>-152496573.71</v>
      </c>
      <c r="AI2353" s="9">
        <f t="shared" si="522"/>
        <v>-155637365.48</v>
      </c>
      <c r="AJ2353" s="12" t="e">
        <f>#REF!-A2353</f>
        <v>#REF!</v>
      </c>
      <c r="AK2353" s="16"/>
      <c r="AL2353" s="9">
        <f t="shared" si="512"/>
        <v>367050482.62</v>
      </c>
      <c r="AM2353" s="16"/>
      <c r="AN2353" s="16"/>
      <c r="AO2353" s="16"/>
      <c r="AP2353" s="16"/>
      <c r="AQ2353" s="12" t="e">
        <f>#REF!+#REF!+#REF!</f>
        <v>#REF!</v>
      </c>
      <c r="AR2353" s="12">
        <f t="shared" si="509"/>
        <v>-5286019.78</v>
      </c>
      <c r="AS2353" s="12" t="e">
        <f>#REF!-AU2353+#REF!+#REF!</f>
        <v>#REF!</v>
      </c>
      <c r="AT2353" s="12" t="e">
        <f>AS2353-VLOOKUP(A2353,[1]选股结果!$A$2:$BJ$3005,48,FALSE)*0.08</f>
        <v>#REF!</v>
      </c>
      <c r="AU2353" s="12">
        <f t="shared" si="513"/>
        <v>3140791.76999998</v>
      </c>
      <c r="AV2353" s="12" t="e">
        <f>#REF!+S2353+H2353</f>
        <v>#REF!</v>
      </c>
      <c r="AW2353" s="12" t="e">
        <f t="shared" si="514"/>
        <v>#REF!</v>
      </c>
      <c r="AX2353" s="12" t="e">
        <f t="shared" si="515"/>
        <v>#REF!</v>
      </c>
      <c r="AY2353" s="12" t="e">
        <f t="shared" si="516"/>
        <v>#REF!</v>
      </c>
      <c r="AZ2353" s="12">
        <f t="shared" si="510"/>
        <v>-707261314.86</v>
      </c>
      <c r="BA2353" s="12">
        <f t="shared" si="511"/>
        <v>-157246461.8</v>
      </c>
      <c r="BB2353" s="12" t="e">
        <f t="shared" si="517"/>
        <v>#REF!</v>
      </c>
    </row>
    <row r="2354" spans="1:54">
      <c r="A2354" s="5" t="s">
        <v>4757</v>
      </c>
      <c r="B2354" s="5" t="s">
        <v>4758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518"/>
        <v>805297491.01</v>
      </c>
      <c r="AF2354" s="9">
        <f t="shared" si="519"/>
        <v>666900753.9</v>
      </c>
      <c r="AG2354" s="9">
        <f t="shared" si="520"/>
        <v>129343799.51</v>
      </c>
      <c r="AH2354" s="9">
        <f t="shared" si="521"/>
        <v>128445869.22</v>
      </c>
      <c r="AI2354" s="9">
        <f t="shared" si="522"/>
        <v>92933645.52</v>
      </c>
      <c r="AJ2354" s="12" t="e">
        <f>#REF!-A2354</f>
        <v>#REF!</v>
      </c>
      <c r="AK2354" s="16"/>
      <c r="AL2354" s="9">
        <f t="shared" si="512"/>
        <v>200260244.21</v>
      </c>
      <c r="AM2354" s="16"/>
      <c r="AN2354" s="16"/>
      <c r="AO2354" s="16"/>
      <c r="AP2354" s="16"/>
      <c r="AQ2354" s="12" t="e">
        <f>#REF!+#REF!+#REF!</f>
        <v>#REF!</v>
      </c>
      <c r="AR2354" s="12">
        <f t="shared" si="509"/>
        <v>-628109.98</v>
      </c>
      <c r="AS2354" s="12" t="e">
        <f>#REF!-AU2354+#REF!+#REF!</f>
        <v>#REF!</v>
      </c>
      <c r="AT2354" s="12" t="e">
        <f>AS2354-VLOOKUP(A2354,[1]选股结果!$A$2:$BJ$3005,48,FALSE)*0.08</f>
        <v>#REF!</v>
      </c>
      <c r="AU2354" s="12">
        <f t="shared" si="513"/>
        <v>35512223.7</v>
      </c>
      <c r="AV2354" s="12" t="e">
        <f>#REF!+S2354+H2354</f>
        <v>#REF!</v>
      </c>
      <c r="AW2354" s="12" t="e">
        <f t="shared" si="514"/>
        <v>#REF!</v>
      </c>
      <c r="AX2354" s="12" t="e">
        <f t="shared" si="515"/>
        <v>#REF!</v>
      </c>
      <c r="AY2354" s="12" t="e">
        <f t="shared" si="516"/>
        <v>#REF!</v>
      </c>
      <c r="AZ2354" s="12">
        <f t="shared" si="510"/>
        <v>-814618278.22</v>
      </c>
      <c r="BA2354" s="12">
        <f t="shared" si="511"/>
        <v>129343799.51</v>
      </c>
      <c r="BB2354" s="12" t="e">
        <f t="shared" si="517"/>
        <v>#REF!</v>
      </c>
    </row>
    <row r="2355" spans="1:54">
      <c r="A2355" s="5" t="s">
        <v>4759</v>
      </c>
      <c r="B2355" s="5" t="s">
        <v>4760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518"/>
        <v>804968023.6</v>
      </c>
      <c r="AF2355" s="9">
        <f t="shared" si="519"/>
        <v>647573801.65</v>
      </c>
      <c r="AG2355" s="9">
        <f t="shared" si="520"/>
        <v>130681848.6</v>
      </c>
      <c r="AH2355" s="9">
        <f t="shared" si="521"/>
        <v>129869638.27</v>
      </c>
      <c r="AI2355" s="9">
        <f t="shared" si="522"/>
        <v>117222342.38</v>
      </c>
      <c r="AJ2355" s="12" t="e">
        <f>#REF!-A2355</f>
        <v>#REF!</v>
      </c>
      <c r="AK2355" s="16"/>
      <c r="AL2355" s="9">
        <f t="shared" si="512"/>
        <v>303555049.78</v>
      </c>
      <c r="AM2355" s="16"/>
      <c r="AN2355" s="16"/>
      <c r="AO2355" s="16"/>
      <c r="AP2355" s="16"/>
      <c r="AQ2355" s="12" t="e">
        <f>#REF!+#REF!+#REF!</f>
        <v>#REF!</v>
      </c>
      <c r="AR2355" s="12">
        <f t="shared" si="509"/>
        <v>-182119.13</v>
      </c>
      <c r="AS2355" s="12" t="e">
        <f>#REF!-AU2355+#REF!+#REF!</f>
        <v>#REF!</v>
      </c>
      <c r="AT2355" s="12" t="e">
        <f>AS2355-VLOOKUP(A2355,[1]选股结果!$A$2:$BJ$3005,48,FALSE)*0.08</f>
        <v>#REF!</v>
      </c>
      <c r="AU2355" s="12">
        <f t="shared" si="513"/>
        <v>12647295.89</v>
      </c>
      <c r="AV2355" s="12" t="e">
        <f>#REF!+S2355+H2355</f>
        <v>#REF!</v>
      </c>
      <c r="AW2355" s="12" t="e">
        <f t="shared" si="514"/>
        <v>#REF!</v>
      </c>
      <c r="AX2355" s="12" t="e">
        <f t="shared" si="515"/>
        <v>#REF!</v>
      </c>
      <c r="AY2355" s="12" t="e">
        <f t="shared" si="516"/>
        <v>#REF!</v>
      </c>
      <c r="AZ2355" s="12">
        <f t="shared" si="510"/>
        <v>-810164575.07</v>
      </c>
      <c r="BA2355" s="12">
        <f t="shared" si="511"/>
        <v>130681848.6</v>
      </c>
      <c r="BB2355" s="12" t="e">
        <f t="shared" si="517"/>
        <v>#REF!</v>
      </c>
    </row>
    <row r="2356" spans="1:54">
      <c r="A2356" s="5" t="s">
        <v>4761</v>
      </c>
      <c r="B2356" s="5" t="s">
        <v>4762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518"/>
        <v>803787993.99</v>
      </c>
      <c r="AF2356" s="9">
        <f t="shared" si="519"/>
        <v>580398316.46</v>
      </c>
      <c r="AG2356" s="9">
        <f t="shared" si="520"/>
        <v>242553416.44</v>
      </c>
      <c r="AH2356" s="9">
        <f t="shared" si="521"/>
        <v>236561155.35</v>
      </c>
      <c r="AI2356" s="9">
        <f t="shared" si="522"/>
        <v>195587981.33</v>
      </c>
      <c r="AJ2356" s="12" t="e">
        <f>#REF!-A2356</f>
        <v>#REF!</v>
      </c>
      <c r="AK2356" s="16"/>
      <c r="AL2356" s="9">
        <f t="shared" si="512"/>
        <v>63237461.28</v>
      </c>
      <c r="AM2356" s="16"/>
      <c r="AN2356" s="16"/>
      <c r="AO2356" s="16"/>
      <c r="AP2356" s="16"/>
      <c r="AQ2356" s="12" t="e">
        <f>#REF!+#REF!+#REF!</f>
        <v>#REF!</v>
      </c>
      <c r="AR2356" s="12">
        <f t="shared" si="509"/>
        <v>-2622835.76</v>
      </c>
      <c r="AS2356" s="12" t="e">
        <f>#REF!-AU2356+#REF!+#REF!</f>
        <v>#REF!</v>
      </c>
      <c r="AT2356" s="12" t="e">
        <f>AS2356-VLOOKUP(A2356,[1]选股结果!$A$2:$BJ$3005,48,FALSE)*0.08</f>
        <v>#REF!</v>
      </c>
      <c r="AU2356" s="12">
        <f t="shared" si="513"/>
        <v>40973174.02</v>
      </c>
      <c r="AV2356" s="12" t="e">
        <f>#REF!+S2356+H2356</f>
        <v>#REF!</v>
      </c>
      <c r="AW2356" s="12" t="e">
        <f t="shared" si="514"/>
        <v>#REF!</v>
      </c>
      <c r="AX2356" s="12" t="e">
        <f t="shared" si="515"/>
        <v>#REF!</v>
      </c>
      <c r="AY2356" s="12" t="e">
        <f t="shared" si="516"/>
        <v>#REF!</v>
      </c>
      <c r="AZ2356" s="12">
        <f t="shared" si="510"/>
        <v>-834066124.36</v>
      </c>
      <c r="BA2356" s="12">
        <f t="shared" si="511"/>
        <v>242553416.44</v>
      </c>
      <c r="BB2356" s="12" t="e">
        <f t="shared" si="517"/>
        <v>#REF!</v>
      </c>
    </row>
    <row r="2357" spans="1:54">
      <c r="A2357" s="5" t="s">
        <v>4763</v>
      </c>
      <c r="B2357" s="5" t="s">
        <v>4764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518"/>
        <v>802453153.06</v>
      </c>
      <c r="AF2357" s="9">
        <f t="shared" si="519"/>
        <v>502133311.37</v>
      </c>
      <c r="AG2357" s="9">
        <f t="shared" si="520"/>
        <v>307734434.36</v>
      </c>
      <c r="AH2357" s="9">
        <f t="shared" si="521"/>
        <v>308141743.94</v>
      </c>
      <c r="AI2357" s="9">
        <f t="shared" si="522"/>
        <v>226688002.26</v>
      </c>
      <c r="AJ2357" s="12" t="e">
        <f>#REF!-A2357</f>
        <v>#REF!</v>
      </c>
      <c r="AK2357" s="16"/>
      <c r="AL2357" s="9">
        <f t="shared" si="512"/>
        <v>107479738.08</v>
      </c>
      <c r="AM2357" s="16"/>
      <c r="AN2357" s="16"/>
      <c r="AO2357" s="16"/>
      <c r="AP2357" s="16"/>
      <c r="AQ2357" s="12" t="e">
        <f>#REF!+#REF!+#REF!</f>
        <v>#REF!</v>
      </c>
      <c r="AR2357" s="12">
        <f t="shared" si="509"/>
        <v>-1198935.63</v>
      </c>
      <c r="AS2357" s="12" t="e">
        <f>#REF!-AU2357+#REF!+#REF!</f>
        <v>#REF!</v>
      </c>
      <c r="AT2357" s="12" t="e">
        <f>AS2357-VLOOKUP(A2357,[1]选股结果!$A$2:$BJ$3005,48,FALSE)*0.08</f>
        <v>#REF!</v>
      </c>
      <c r="AU2357" s="12">
        <f t="shared" si="513"/>
        <v>81453741.68</v>
      </c>
      <c r="AV2357" s="12" t="e">
        <f>#REF!+S2357+H2357</f>
        <v>#REF!</v>
      </c>
      <c r="AW2357" s="12" t="e">
        <f t="shared" si="514"/>
        <v>#REF!</v>
      </c>
      <c r="AX2357" s="12" t="e">
        <f t="shared" si="515"/>
        <v>#REF!</v>
      </c>
      <c r="AY2357" s="12" t="e">
        <f t="shared" si="516"/>
        <v>#REF!</v>
      </c>
      <c r="AZ2357" s="12">
        <f t="shared" si="510"/>
        <v>-987561718.33</v>
      </c>
      <c r="BA2357" s="12">
        <f t="shared" si="511"/>
        <v>307734434.36</v>
      </c>
      <c r="BB2357" s="12" t="e">
        <f t="shared" si="517"/>
        <v>#REF!</v>
      </c>
    </row>
    <row r="2358" spans="1:54">
      <c r="A2358" s="5" t="s">
        <v>4765</v>
      </c>
      <c r="B2358" s="5" t="s">
        <v>4766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518"/>
        <v>801632676.63</v>
      </c>
      <c r="AF2358" s="9">
        <f t="shared" si="519"/>
        <v>702813098.44</v>
      </c>
      <c r="AG2358" s="9">
        <f t="shared" si="520"/>
        <v>97680551.55</v>
      </c>
      <c r="AH2358" s="9">
        <f t="shared" si="521"/>
        <v>97476534.86</v>
      </c>
      <c r="AI2358" s="9">
        <f t="shared" si="522"/>
        <v>87475975.75</v>
      </c>
      <c r="AJ2358" s="12" t="e">
        <f>#REF!-A2358</f>
        <v>#REF!</v>
      </c>
      <c r="AK2358" s="16"/>
      <c r="AL2358" s="9">
        <f t="shared" si="512"/>
        <v>103193882.2</v>
      </c>
      <c r="AM2358" s="16"/>
      <c r="AN2358" s="16"/>
      <c r="AO2358" s="16"/>
      <c r="AP2358" s="16"/>
      <c r="AQ2358" s="12" t="e">
        <f>#REF!+#REF!+#REF!</f>
        <v>#REF!</v>
      </c>
      <c r="AR2358" s="12">
        <f t="shared" si="509"/>
        <v>0</v>
      </c>
      <c r="AS2358" s="12" t="e">
        <f>#REF!-AU2358+#REF!+#REF!</f>
        <v>#REF!</v>
      </c>
      <c r="AT2358" s="12" t="e">
        <f>AS2358-VLOOKUP(A2358,[1]选股结果!$A$2:$BJ$3005,48,FALSE)*0.08</f>
        <v>#REF!</v>
      </c>
      <c r="AU2358" s="12">
        <f t="shared" si="513"/>
        <v>10000559.11</v>
      </c>
      <c r="AV2358" s="12" t="e">
        <f>#REF!+S2358+H2358</f>
        <v>#REF!</v>
      </c>
      <c r="AW2358" s="12" t="e">
        <f t="shared" si="514"/>
        <v>#REF!</v>
      </c>
      <c r="AX2358" s="12" t="e">
        <f t="shared" si="515"/>
        <v>#REF!</v>
      </c>
      <c r="AY2358" s="12" t="e">
        <f t="shared" si="516"/>
        <v>#REF!</v>
      </c>
      <c r="AZ2358" s="12">
        <f t="shared" si="510"/>
        <v>-802572103.34</v>
      </c>
      <c r="BA2358" s="12">
        <f t="shared" si="511"/>
        <v>97680551.55</v>
      </c>
      <c r="BB2358" s="12" t="e">
        <f t="shared" si="517"/>
        <v>#REF!</v>
      </c>
    </row>
    <row r="2359" spans="1:54">
      <c r="A2359" s="5" t="s">
        <v>4767</v>
      </c>
      <c r="B2359" s="5" t="s">
        <v>4768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518"/>
        <v>801223196.38</v>
      </c>
      <c r="AF2359" s="9">
        <f t="shared" si="519"/>
        <v>811593018.32</v>
      </c>
      <c r="AG2359" s="9">
        <f t="shared" si="520"/>
        <v>-2258810.09999994</v>
      </c>
      <c r="AH2359" s="9">
        <f t="shared" si="521"/>
        <v>-2446927.61999994</v>
      </c>
      <c r="AI2359" s="9">
        <f t="shared" si="522"/>
        <v>-2541705.75999994</v>
      </c>
      <c r="AJ2359" s="12" t="e">
        <f>#REF!-A2359</f>
        <v>#REF!</v>
      </c>
      <c r="AK2359" s="16"/>
      <c r="AL2359" s="9">
        <f t="shared" si="512"/>
        <v>106194847.78</v>
      </c>
      <c r="AM2359" s="16"/>
      <c r="AN2359" s="16"/>
      <c r="AO2359" s="16"/>
      <c r="AP2359" s="16"/>
      <c r="AQ2359" s="12" t="e">
        <f>#REF!+#REF!+#REF!</f>
        <v>#REF!</v>
      </c>
      <c r="AR2359" s="12">
        <f t="shared" si="509"/>
        <v>-447341.4</v>
      </c>
      <c r="AS2359" s="12" t="e">
        <f>#REF!-AU2359+#REF!+#REF!</f>
        <v>#REF!</v>
      </c>
      <c r="AT2359" s="12" t="e">
        <f>AS2359-VLOOKUP(A2359,[1]选股结果!$A$2:$BJ$3005,48,FALSE)*0.08</f>
        <v>#REF!</v>
      </c>
      <c r="AU2359" s="12">
        <f t="shared" si="513"/>
        <v>94778.1400000001</v>
      </c>
      <c r="AV2359" s="12" t="e">
        <f>#REF!+S2359+H2359</f>
        <v>#REF!</v>
      </c>
      <c r="AW2359" s="12" t="e">
        <f t="shared" si="514"/>
        <v>#REF!</v>
      </c>
      <c r="AX2359" s="12" t="e">
        <f t="shared" si="515"/>
        <v>#REF!</v>
      </c>
      <c r="AY2359" s="12" t="e">
        <f t="shared" si="516"/>
        <v>#REF!</v>
      </c>
      <c r="AZ2359" s="12">
        <f t="shared" si="510"/>
        <v>-807638014.8</v>
      </c>
      <c r="BA2359" s="12">
        <f t="shared" si="511"/>
        <v>-2258810.09999994</v>
      </c>
      <c r="BB2359" s="12" t="e">
        <f t="shared" si="517"/>
        <v>#REF!</v>
      </c>
    </row>
    <row r="2360" spans="1:54">
      <c r="A2360" s="5" t="s">
        <v>4769</v>
      </c>
      <c r="B2360" s="5" t="s">
        <v>4770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518"/>
        <v>801065009.54</v>
      </c>
      <c r="AF2360" s="9">
        <f t="shared" si="519"/>
        <v>792992256.57</v>
      </c>
      <c r="AG2360" s="9">
        <f t="shared" si="520"/>
        <v>5684610.93000003</v>
      </c>
      <c r="AH2360" s="9">
        <f t="shared" si="521"/>
        <v>3981986.56000003</v>
      </c>
      <c r="AI2360" s="9">
        <f t="shared" si="522"/>
        <v>432375.92000003</v>
      </c>
      <c r="AJ2360" s="12" t="e">
        <f>#REF!-A2360</f>
        <v>#REF!</v>
      </c>
      <c r="AK2360" s="16"/>
      <c r="AL2360" s="9">
        <f t="shared" si="512"/>
        <v>158118732.91</v>
      </c>
      <c r="AM2360" s="16"/>
      <c r="AN2360" s="16"/>
      <c r="AO2360" s="16"/>
      <c r="AP2360" s="16"/>
      <c r="AQ2360" s="12" t="e">
        <f>#REF!+#REF!+#REF!</f>
        <v>#REF!</v>
      </c>
      <c r="AR2360" s="12">
        <f t="shared" si="509"/>
        <v>-58522.05</v>
      </c>
      <c r="AS2360" s="12" t="e">
        <f>#REF!-AU2360+#REF!+#REF!</f>
        <v>#REF!</v>
      </c>
      <c r="AT2360" s="12" t="e">
        <f>AS2360-VLOOKUP(A2360,[1]选股结果!$A$2:$BJ$3005,48,FALSE)*0.08</f>
        <v>#REF!</v>
      </c>
      <c r="AU2360" s="12">
        <f t="shared" si="513"/>
        <v>3549610.64</v>
      </c>
      <c r="AV2360" s="12" t="e">
        <f>#REF!+S2360+H2360</f>
        <v>#REF!</v>
      </c>
      <c r="AW2360" s="12" t="e">
        <f t="shared" si="514"/>
        <v>#REF!</v>
      </c>
      <c r="AX2360" s="12" t="e">
        <f t="shared" si="515"/>
        <v>#REF!</v>
      </c>
      <c r="AY2360" s="12" t="e">
        <f t="shared" si="516"/>
        <v>#REF!</v>
      </c>
      <c r="AZ2360" s="12">
        <f t="shared" si="510"/>
        <v>-804230723.97</v>
      </c>
      <c r="BA2360" s="12">
        <f t="shared" si="511"/>
        <v>5684610.93000003</v>
      </c>
      <c r="BB2360" s="12" t="e">
        <f t="shared" si="517"/>
        <v>#REF!</v>
      </c>
    </row>
    <row r="2361" spans="1:54">
      <c r="A2361" s="5" t="s">
        <v>4771</v>
      </c>
      <c r="B2361" s="5" t="s">
        <v>4772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518"/>
        <v>800775158.74</v>
      </c>
      <c r="AF2361" s="9">
        <f t="shared" si="519"/>
        <v>761914217.98</v>
      </c>
      <c r="AG2361" s="9">
        <f t="shared" si="520"/>
        <v>46422939.53</v>
      </c>
      <c r="AH2361" s="9">
        <f t="shared" si="521"/>
        <v>46581192.71</v>
      </c>
      <c r="AI2361" s="9">
        <f t="shared" si="522"/>
        <v>45482186.04</v>
      </c>
      <c r="AJ2361" s="12" t="e">
        <f>#REF!-A2361</f>
        <v>#REF!</v>
      </c>
      <c r="AK2361" s="16"/>
      <c r="AL2361" s="9">
        <f t="shared" si="512"/>
        <v>30527819.36</v>
      </c>
      <c r="AM2361" s="16"/>
      <c r="AN2361" s="16"/>
      <c r="AO2361" s="16"/>
      <c r="AP2361" s="16"/>
      <c r="AQ2361" s="12" t="e">
        <f>#REF!+#REF!+#REF!</f>
        <v>#REF!</v>
      </c>
      <c r="AR2361" s="12">
        <f t="shared" si="509"/>
        <v>-158253.23</v>
      </c>
      <c r="AS2361" s="12" t="e">
        <f>#REF!-AU2361+#REF!+#REF!</f>
        <v>#REF!</v>
      </c>
      <c r="AT2361" s="12" t="e">
        <f>AS2361-VLOOKUP(A2361,[1]选股结果!$A$2:$BJ$3005,48,FALSE)*0.08</f>
        <v>#REF!</v>
      </c>
      <c r="AU2361" s="12">
        <f t="shared" si="513"/>
        <v>1099006.67</v>
      </c>
      <c r="AV2361" s="12" t="e">
        <f>#REF!+S2361+H2361</f>
        <v>#REF!</v>
      </c>
      <c r="AW2361" s="12" t="e">
        <f t="shared" si="514"/>
        <v>#REF!</v>
      </c>
      <c r="AX2361" s="12" t="e">
        <f t="shared" si="515"/>
        <v>#REF!</v>
      </c>
      <c r="AY2361" s="12" t="e">
        <f t="shared" si="516"/>
        <v>#REF!</v>
      </c>
      <c r="AZ2361" s="12">
        <f t="shared" si="510"/>
        <v>-792962595.21</v>
      </c>
      <c r="BA2361" s="12">
        <f t="shared" si="511"/>
        <v>46422939.53</v>
      </c>
      <c r="BB2361" s="12" t="e">
        <f t="shared" si="517"/>
        <v>#REF!</v>
      </c>
    </row>
    <row r="2362" spans="1:54">
      <c r="A2362" s="5" t="s">
        <v>4773</v>
      </c>
      <c r="B2362" s="5" t="s">
        <v>4774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518"/>
        <v>800702493.58</v>
      </c>
      <c r="AF2362" s="9">
        <f t="shared" si="519"/>
        <v>685298756.54</v>
      </c>
      <c r="AG2362" s="9">
        <f t="shared" si="520"/>
        <v>123919265.92</v>
      </c>
      <c r="AH2362" s="9">
        <f t="shared" si="521"/>
        <v>123721340.27</v>
      </c>
      <c r="AI2362" s="9">
        <f t="shared" si="522"/>
        <v>91833727.98</v>
      </c>
      <c r="AJ2362" s="12" t="e">
        <f>#REF!-A2362</f>
        <v>#REF!</v>
      </c>
      <c r="AK2362" s="16"/>
      <c r="AL2362" s="9">
        <f t="shared" si="512"/>
        <v>201231312.63</v>
      </c>
      <c r="AM2362" s="16"/>
      <c r="AN2362" s="16"/>
      <c r="AO2362" s="16"/>
      <c r="AP2362" s="16"/>
      <c r="AQ2362" s="12" t="e">
        <f>#REF!+#REF!+#REF!</f>
        <v>#REF!</v>
      </c>
      <c r="AR2362" s="12">
        <f t="shared" si="509"/>
        <v>-2074.35</v>
      </c>
      <c r="AS2362" s="12" t="e">
        <f>#REF!-AU2362+#REF!+#REF!</f>
        <v>#REF!</v>
      </c>
      <c r="AT2362" s="12" t="e">
        <f>AS2362-VLOOKUP(A2362,[1]选股结果!$A$2:$BJ$3005,48,FALSE)*0.08</f>
        <v>#REF!</v>
      </c>
      <c r="AU2362" s="12">
        <f t="shared" si="513"/>
        <v>31887612.29</v>
      </c>
      <c r="AV2362" s="12" t="e">
        <f>#REF!+S2362+H2362</f>
        <v>#REF!</v>
      </c>
      <c r="AW2362" s="12" t="e">
        <f t="shared" si="514"/>
        <v>#REF!</v>
      </c>
      <c r="AX2362" s="12" t="e">
        <f t="shared" si="515"/>
        <v>#REF!</v>
      </c>
      <c r="AY2362" s="12" t="e">
        <f t="shared" si="516"/>
        <v>#REF!</v>
      </c>
      <c r="AZ2362" s="12">
        <f t="shared" si="510"/>
        <v>-818448280.61</v>
      </c>
      <c r="BA2362" s="12">
        <f t="shared" si="511"/>
        <v>123919265.92</v>
      </c>
      <c r="BB2362" s="12" t="e">
        <f t="shared" si="517"/>
        <v>#REF!</v>
      </c>
    </row>
    <row r="2363" spans="1:54">
      <c r="A2363" s="5" t="s">
        <v>4775</v>
      </c>
      <c r="B2363" s="5" t="s">
        <v>4776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518"/>
        <v>797865641.71</v>
      </c>
      <c r="AF2363" s="9">
        <f t="shared" si="519"/>
        <v>677223824.49</v>
      </c>
      <c r="AG2363" s="9">
        <f t="shared" si="520"/>
        <v>114266424.59</v>
      </c>
      <c r="AH2363" s="9">
        <f t="shared" si="521"/>
        <v>113373794.73</v>
      </c>
      <c r="AI2363" s="9">
        <f t="shared" si="522"/>
        <v>100551048.03</v>
      </c>
      <c r="AJ2363" s="12" t="e">
        <f>#REF!-A2363</f>
        <v>#REF!</v>
      </c>
      <c r="AK2363" s="16"/>
      <c r="AL2363" s="9">
        <f t="shared" si="512"/>
        <v>99307051.09</v>
      </c>
      <c r="AM2363" s="16"/>
      <c r="AN2363" s="16"/>
      <c r="AO2363" s="16"/>
      <c r="AP2363" s="16"/>
      <c r="AQ2363" s="12" t="e">
        <f>#REF!+#REF!+#REF!</f>
        <v>#REF!</v>
      </c>
      <c r="AR2363" s="12">
        <f t="shared" si="509"/>
        <v>-973445.32</v>
      </c>
      <c r="AS2363" s="12" t="e">
        <f>#REF!-AU2363+#REF!+#REF!</f>
        <v>#REF!</v>
      </c>
      <c r="AT2363" s="12" t="e">
        <f>AS2363-VLOOKUP(A2363,[1]选股结果!$A$2:$BJ$3005,48,FALSE)*0.08</f>
        <v>#REF!</v>
      </c>
      <c r="AU2363" s="12">
        <f t="shared" si="513"/>
        <v>12822746.7</v>
      </c>
      <c r="AV2363" s="12" t="e">
        <f>#REF!+S2363+H2363</f>
        <v>#REF!</v>
      </c>
      <c r="AW2363" s="12" t="e">
        <f t="shared" si="514"/>
        <v>#REF!</v>
      </c>
      <c r="AX2363" s="12" t="e">
        <f t="shared" si="515"/>
        <v>#REF!</v>
      </c>
      <c r="AY2363" s="12" t="e">
        <f t="shared" si="516"/>
        <v>#REF!</v>
      </c>
      <c r="AZ2363" s="12">
        <f t="shared" si="510"/>
        <v>-817874209.51</v>
      </c>
      <c r="BA2363" s="12">
        <f t="shared" si="511"/>
        <v>114266424.59</v>
      </c>
      <c r="BB2363" s="12" t="e">
        <f t="shared" si="517"/>
        <v>#REF!</v>
      </c>
    </row>
    <row r="2364" spans="1:54">
      <c r="A2364" s="5" t="s">
        <v>4777</v>
      </c>
      <c r="B2364" s="5" t="s">
        <v>4778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518"/>
        <v>796712561.53</v>
      </c>
      <c r="AF2364" s="9">
        <f t="shared" si="519"/>
        <v>814731220.05</v>
      </c>
      <c r="AG2364" s="9">
        <f t="shared" si="520"/>
        <v>-18237529.3700001</v>
      </c>
      <c r="AH2364" s="9">
        <f t="shared" si="521"/>
        <v>-18425196.2100001</v>
      </c>
      <c r="AI2364" s="9">
        <f t="shared" si="522"/>
        <v>-19354805.8100001</v>
      </c>
      <c r="AJ2364" s="12" t="e">
        <f>#REF!-A2364</f>
        <v>#REF!</v>
      </c>
      <c r="AK2364" s="16"/>
      <c r="AL2364" s="9">
        <f t="shared" si="512"/>
        <v>139300402.31</v>
      </c>
      <c r="AM2364" s="16"/>
      <c r="AN2364" s="16"/>
      <c r="AO2364" s="16"/>
      <c r="AP2364" s="16"/>
      <c r="AQ2364" s="12" t="e">
        <f>#REF!+#REF!+#REF!</f>
        <v>#REF!</v>
      </c>
      <c r="AR2364" s="12">
        <f t="shared" si="509"/>
        <v>-487481.41</v>
      </c>
      <c r="AS2364" s="12" t="e">
        <f>#REF!-AU2364+#REF!+#REF!</f>
        <v>#REF!</v>
      </c>
      <c r="AT2364" s="12" t="e">
        <f>AS2364-VLOOKUP(A2364,[1]选股结果!$A$2:$BJ$3005,48,FALSE)*0.08</f>
        <v>#REF!</v>
      </c>
      <c r="AU2364" s="12">
        <f t="shared" si="513"/>
        <v>929609.599999998</v>
      </c>
      <c r="AV2364" s="12" t="e">
        <f>#REF!+S2364+H2364</f>
        <v>#REF!</v>
      </c>
      <c r="AW2364" s="12" t="e">
        <f t="shared" si="514"/>
        <v>#REF!</v>
      </c>
      <c r="AX2364" s="12" t="e">
        <f t="shared" si="515"/>
        <v>#REF!</v>
      </c>
      <c r="AY2364" s="12" t="e">
        <f t="shared" si="516"/>
        <v>#REF!</v>
      </c>
      <c r="AZ2364" s="12">
        <f t="shared" si="510"/>
        <v>-803688785.74</v>
      </c>
      <c r="BA2364" s="12">
        <f t="shared" si="511"/>
        <v>-18237529.3700001</v>
      </c>
      <c r="BB2364" s="12" t="e">
        <f t="shared" si="517"/>
        <v>#REF!</v>
      </c>
    </row>
    <row r="2365" spans="1:54">
      <c r="A2365" s="5" t="s">
        <v>4779</v>
      </c>
      <c r="B2365" s="5" t="s">
        <v>4780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518"/>
        <v>796004653.46</v>
      </c>
      <c r="AF2365" s="9">
        <f t="shared" si="519"/>
        <v>701060334.84</v>
      </c>
      <c r="AG2365" s="9">
        <f t="shared" si="520"/>
        <v>93773877.7500001</v>
      </c>
      <c r="AH2365" s="9">
        <f t="shared" si="521"/>
        <v>93028130.5900001</v>
      </c>
      <c r="AI2365" s="9">
        <f t="shared" si="522"/>
        <v>89172060.0600001</v>
      </c>
      <c r="AJ2365" s="12" t="e">
        <f>#REF!-A2365</f>
        <v>#REF!</v>
      </c>
      <c r="AK2365" s="16"/>
      <c r="AL2365" s="9">
        <f t="shared" si="512"/>
        <v>37400213.09</v>
      </c>
      <c r="AM2365" s="16"/>
      <c r="AN2365" s="16"/>
      <c r="AO2365" s="16"/>
      <c r="AP2365" s="16"/>
      <c r="AQ2365" s="12" t="e">
        <f>#REF!+#REF!+#REF!</f>
        <v>#REF!</v>
      </c>
      <c r="AR2365" s="12">
        <f t="shared" si="509"/>
        <v>-6585729.4</v>
      </c>
      <c r="AS2365" s="12" t="e">
        <f>#REF!-AU2365+#REF!+#REF!</f>
        <v>#REF!</v>
      </c>
      <c r="AT2365" s="12" t="e">
        <f>AS2365-VLOOKUP(A2365,[1]选股结果!$A$2:$BJ$3005,48,FALSE)*0.08</f>
        <v>#REF!</v>
      </c>
      <c r="AU2365" s="12">
        <f t="shared" si="513"/>
        <v>3856070.52999999</v>
      </c>
      <c r="AV2365" s="12" t="e">
        <f>#REF!+S2365+H2365</f>
        <v>#REF!</v>
      </c>
      <c r="AW2365" s="12" t="e">
        <f t="shared" si="514"/>
        <v>#REF!</v>
      </c>
      <c r="AX2365" s="12" t="e">
        <f t="shared" si="515"/>
        <v>#REF!</v>
      </c>
      <c r="AY2365" s="12" t="e">
        <f t="shared" si="516"/>
        <v>#REF!</v>
      </c>
      <c r="AZ2365" s="12">
        <f t="shared" si="510"/>
        <v>-808302857.76</v>
      </c>
      <c r="BA2365" s="12">
        <f t="shared" si="511"/>
        <v>93773877.7500001</v>
      </c>
      <c r="BB2365" s="12" t="e">
        <f t="shared" si="517"/>
        <v>#REF!</v>
      </c>
    </row>
    <row r="2366" spans="1:54">
      <c r="A2366" s="5" t="s">
        <v>4781</v>
      </c>
      <c r="B2366" s="5" t="s">
        <v>4782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518"/>
        <v>794397398.93</v>
      </c>
      <c r="AF2366" s="9">
        <f t="shared" si="519"/>
        <v>623410313.98</v>
      </c>
      <c r="AG2366" s="9">
        <f t="shared" si="520"/>
        <v>194958199.86</v>
      </c>
      <c r="AH2366" s="9">
        <f t="shared" si="521"/>
        <v>195014784.43</v>
      </c>
      <c r="AI2366" s="9">
        <f t="shared" si="522"/>
        <v>168119481.04</v>
      </c>
      <c r="AJ2366" s="12" t="e">
        <f>#REF!-A2366</f>
        <v>#REF!</v>
      </c>
      <c r="AK2366" s="16"/>
      <c r="AL2366" s="9">
        <f t="shared" si="512"/>
        <v>31221653.85</v>
      </c>
      <c r="AM2366" s="16"/>
      <c r="AN2366" s="16"/>
      <c r="AO2366" s="16"/>
      <c r="AP2366" s="16"/>
      <c r="AQ2366" s="12" t="e">
        <f>#REF!+#REF!+#REF!</f>
        <v>#REF!</v>
      </c>
      <c r="AR2366" s="12">
        <f t="shared" si="509"/>
        <v>-95499.33</v>
      </c>
      <c r="AS2366" s="12" t="e">
        <f>#REF!-AU2366+#REF!+#REF!</f>
        <v>#REF!</v>
      </c>
      <c r="AT2366" s="12" t="e">
        <f>AS2366-VLOOKUP(A2366,[1]选股结果!$A$2:$BJ$3005,48,FALSE)*0.08</f>
        <v>#REF!</v>
      </c>
      <c r="AU2366" s="12">
        <f t="shared" si="513"/>
        <v>26895303.39</v>
      </c>
      <c r="AV2366" s="12" t="e">
        <f>#REF!+S2366+H2366</f>
        <v>#REF!</v>
      </c>
      <c r="AW2366" s="12" t="e">
        <f t="shared" si="514"/>
        <v>#REF!</v>
      </c>
      <c r="AX2366" s="12" t="e">
        <f t="shared" si="515"/>
        <v>#REF!</v>
      </c>
      <c r="AY2366" s="12" t="e">
        <f t="shared" si="516"/>
        <v>#REF!</v>
      </c>
      <c r="AZ2366" s="12">
        <f t="shared" si="510"/>
        <v>-817517343.93</v>
      </c>
      <c r="BA2366" s="12">
        <f t="shared" si="511"/>
        <v>194958199.86</v>
      </c>
      <c r="BB2366" s="12" t="e">
        <f t="shared" si="517"/>
        <v>#REF!</v>
      </c>
    </row>
    <row r="2367" spans="1:54">
      <c r="A2367" s="5" t="s">
        <v>4783</v>
      </c>
      <c r="B2367" s="5" t="s">
        <v>4784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518"/>
        <v>794339206.45</v>
      </c>
      <c r="AF2367" s="9">
        <f t="shared" si="519"/>
        <v>641037734.52</v>
      </c>
      <c r="AG2367" s="9">
        <f t="shared" si="520"/>
        <v>143909751.17</v>
      </c>
      <c r="AH2367" s="9">
        <f t="shared" si="521"/>
        <v>143849275.7</v>
      </c>
      <c r="AI2367" s="9">
        <f t="shared" si="522"/>
        <v>140078348.62</v>
      </c>
      <c r="AJ2367" s="12" t="e">
        <f>#REF!-A2367</f>
        <v>#REF!</v>
      </c>
      <c r="AK2367" s="16"/>
      <c r="AL2367" s="9">
        <f t="shared" si="512"/>
        <v>91606979.87</v>
      </c>
      <c r="AM2367" s="16"/>
      <c r="AN2367" s="16"/>
      <c r="AO2367" s="16"/>
      <c r="AP2367" s="16"/>
      <c r="AQ2367" s="12" t="e">
        <f>#REF!+#REF!+#REF!</f>
        <v>#REF!</v>
      </c>
      <c r="AR2367" s="12">
        <f t="shared" si="509"/>
        <v>-18000.72</v>
      </c>
      <c r="AS2367" s="12" t="e">
        <f>#REF!-AU2367+#REF!+#REF!</f>
        <v>#REF!</v>
      </c>
      <c r="AT2367" s="12" t="e">
        <f>AS2367-VLOOKUP(A2367,[1]选股结果!$A$2:$BJ$3005,48,FALSE)*0.08</f>
        <v>#REF!</v>
      </c>
      <c r="AU2367" s="12">
        <f t="shared" si="513"/>
        <v>3770927.07999998</v>
      </c>
      <c r="AV2367" s="12" t="e">
        <f>#REF!+S2367+H2367</f>
        <v>#REF!</v>
      </c>
      <c r="AW2367" s="12" t="e">
        <f t="shared" si="514"/>
        <v>#REF!</v>
      </c>
      <c r="AX2367" s="12" t="e">
        <f t="shared" si="515"/>
        <v>#REF!</v>
      </c>
      <c r="AY2367" s="12" t="e">
        <f t="shared" si="516"/>
        <v>#REF!</v>
      </c>
      <c r="AZ2367" s="12">
        <f t="shared" si="510"/>
        <v>-786105396.42</v>
      </c>
      <c r="BA2367" s="12">
        <f t="shared" si="511"/>
        <v>143909751.17</v>
      </c>
      <c r="BB2367" s="12" t="e">
        <f t="shared" si="517"/>
        <v>#REF!</v>
      </c>
    </row>
    <row r="2368" spans="1:54">
      <c r="A2368" s="5" t="s">
        <v>4785</v>
      </c>
      <c r="B2368" s="5" t="s">
        <v>4786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518"/>
        <v>792012631.8</v>
      </c>
      <c r="AF2368" s="9">
        <f t="shared" si="519"/>
        <v>668630800.2</v>
      </c>
      <c r="AG2368" s="9">
        <f t="shared" si="520"/>
        <v>116438906.32</v>
      </c>
      <c r="AH2368" s="9">
        <f t="shared" si="521"/>
        <v>121835656.56</v>
      </c>
      <c r="AI2368" s="9">
        <f t="shared" si="522"/>
        <v>104985221.86</v>
      </c>
      <c r="AJ2368" s="12" t="e">
        <f>#REF!-A2368</f>
        <v>#REF!</v>
      </c>
      <c r="AK2368" s="16"/>
      <c r="AL2368" s="9">
        <f t="shared" si="512"/>
        <v>46544941.31</v>
      </c>
      <c r="AM2368" s="16"/>
      <c r="AN2368" s="16"/>
      <c r="AO2368" s="16"/>
      <c r="AP2368" s="16"/>
      <c r="AQ2368" s="12" t="e">
        <f>#REF!+#REF!+#REF!</f>
        <v>#REF!</v>
      </c>
      <c r="AR2368" s="12">
        <f t="shared" si="509"/>
        <v>-5959548.27</v>
      </c>
      <c r="AS2368" s="12" t="e">
        <f>#REF!-AU2368+#REF!+#REF!</f>
        <v>#REF!</v>
      </c>
      <c r="AT2368" s="12" t="e">
        <f>AS2368-VLOOKUP(A2368,[1]选股结果!$A$2:$BJ$3005,48,FALSE)*0.08</f>
        <v>#REF!</v>
      </c>
      <c r="AU2368" s="12">
        <f t="shared" si="513"/>
        <v>16850434.7</v>
      </c>
      <c r="AV2368" s="12" t="e">
        <f>#REF!+S2368+H2368</f>
        <v>#REF!</v>
      </c>
      <c r="AW2368" s="12" t="e">
        <f t="shared" si="514"/>
        <v>#REF!</v>
      </c>
      <c r="AX2368" s="12" t="e">
        <f t="shared" si="515"/>
        <v>#REF!</v>
      </c>
      <c r="AY2368" s="12" t="e">
        <f t="shared" si="516"/>
        <v>#REF!</v>
      </c>
      <c r="AZ2368" s="12">
        <f t="shared" si="510"/>
        <v>-815759336.89</v>
      </c>
      <c r="BA2368" s="12">
        <f t="shared" si="511"/>
        <v>116438906.32</v>
      </c>
      <c r="BB2368" s="12" t="e">
        <f t="shared" si="517"/>
        <v>#REF!</v>
      </c>
    </row>
    <row r="2369" spans="1:54">
      <c r="A2369" s="5" t="s">
        <v>4787</v>
      </c>
      <c r="B2369" s="5" t="s">
        <v>4788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518"/>
        <v>791351916.82</v>
      </c>
      <c r="AF2369" s="9">
        <f t="shared" si="519"/>
        <v>682447370.76</v>
      </c>
      <c r="AG2369" s="9">
        <f t="shared" si="520"/>
        <v>95810255.7299999</v>
      </c>
      <c r="AH2369" s="9">
        <f t="shared" si="521"/>
        <v>94926837.4699999</v>
      </c>
      <c r="AI2369" s="9">
        <f t="shared" si="522"/>
        <v>80816162.3199999</v>
      </c>
      <c r="AJ2369" s="12" t="e">
        <f>#REF!-A2369</f>
        <v>#REF!</v>
      </c>
      <c r="AK2369" s="16"/>
      <c r="AL2369" s="9">
        <f t="shared" si="512"/>
        <v>59259017.17</v>
      </c>
      <c r="AM2369" s="16"/>
      <c r="AN2369" s="16"/>
      <c r="AO2369" s="16"/>
      <c r="AP2369" s="16"/>
      <c r="AQ2369" s="12" t="e">
        <f>#REF!+#REF!+#REF!</f>
        <v>#REF!</v>
      </c>
      <c r="AR2369" s="12">
        <f t="shared" si="509"/>
        <v>-320005.02</v>
      </c>
      <c r="AS2369" s="12" t="e">
        <f>#REF!-AU2369+#REF!+#REF!</f>
        <v>#REF!</v>
      </c>
      <c r="AT2369" s="12" t="e">
        <f>AS2369-VLOOKUP(A2369,[1]选股结果!$A$2:$BJ$3005,48,FALSE)*0.08</f>
        <v>#REF!</v>
      </c>
      <c r="AU2369" s="12">
        <f t="shared" si="513"/>
        <v>14110675.15</v>
      </c>
      <c r="AV2369" s="12" t="e">
        <f>#REF!+S2369+H2369</f>
        <v>#REF!</v>
      </c>
      <c r="AW2369" s="12" t="e">
        <f t="shared" si="514"/>
        <v>#REF!</v>
      </c>
      <c r="AX2369" s="12" t="e">
        <f t="shared" si="515"/>
        <v>#REF!</v>
      </c>
      <c r="AY2369" s="12" t="e">
        <f t="shared" si="516"/>
        <v>#REF!</v>
      </c>
      <c r="AZ2369" s="12">
        <f t="shared" si="510"/>
        <v>-801415018.75</v>
      </c>
      <c r="BA2369" s="12">
        <f t="shared" si="511"/>
        <v>95810255.7299999</v>
      </c>
      <c r="BB2369" s="12" t="e">
        <f t="shared" si="517"/>
        <v>#REF!</v>
      </c>
    </row>
    <row r="2370" spans="1:54">
      <c r="A2370" s="5" t="s">
        <v>4789</v>
      </c>
      <c r="B2370" s="5" t="s">
        <v>4790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518"/>
        <v>791134593.71</v>
      </c>
      <c r="AF2370" s="9">
        <f t="shared" si="519"/>
        <v>807613822.51</v>
      </c>
      <c r="AG2370" s="9">
        <f t="shared" si="520"/>
        <v>-16084840.55</v>
      </c>
      <c r="AH2370" s="9">
        <f t="shared" si="521"/>
        <v>-25704650.54</v>
      </c>
      <c r="AI2370" s="9">
        <f t="shared" si="522"/>
        <v>-38637400.78</v>
      </c>
      <c r="AJ2370" s="12" t="e">
        <f>#REF!-A2370</f>
        <v>#REF!</v>
      </c>
      <c r="AK2370" s="16"/>
      <c r="AL2370" s="9">
        <f t="shared" si="512"/>
        <v>149895441.64</v>
      </c>
      <c r="AM2370" s="16"/>
      <c r="AN2370" s="16"/>
      <c r="AO2370" s="16"/>
      <c r="AP2370" s="16"/>
      <c r="AQ2370" s="12" t="e">
        <f>#REF!+#REF!+#REF!</f>
        <v>#REF!</v>
      </c>
      <c r="AR2370" s="12">
        <f t="shared" ref="AR2370:AR2433" si="523">AA2370-AB2370</f>
        <v>-6033731.86</v>
      </c>
      <c r="AS2370" s="12" t="e">
        <f>#REF!-AU2370+#REF!+#REF!</f>
        <v>#REF!</v>
      </c>
      <c r="AT2370" s="12" t="e">
        <f>AS2370-VLOOKUP(A2370,[1]选股结果!$A$2:$BJ$3005,48,FALSE)*0.08</f>
        <v>#REF!</v>
      </c>
      <c r="AU2370" s="12">
        <f t="shared" si="513"/>
        <v>12932750.24</v>
      </c>
      <c r="AV2370" s="12" t="e">
        <f>#REF!+S2370+H2370</f>
        <v>#REF!</v>
      </c>
      <c r="AW2370" s="12" t="e">
        <f t="shared" si="514"/>
        <v>#REF!</v>
      </c>
      <c r="AX2370" s="12" t="e">
        <f t="shared" si="515"/>
        <v>#REF!</v>
      </c>
      <c r="AY2370" s="12" t="e">
        <f t="shared" si="516"/>
        <v>#REF!</v>
      </c>
      <c r="AZ2370" s="12">
        <f t="shared" ref="AZ2370:AZ2433" si="524">O2370-S2370-AA2370-AB2370-AC2370-AD2370+AK2370-AE2370</f>
        <v>-840674709.6</v>
      </c>
      <c r="BA2370" s="12">
        <f t="shared" ref="BA2370:BA2433" si="525">AG2370</f>
        <v>-16084840.55</v>
      </c>
      <c r="BB2370" s="12" t="e">
        <f t="shared" si="517"/>
        <v>#REF!</v>
      </c>
    </row>
    <row r="2371" spans="1:54">
      <c r="A2371" s="5" t="s">
        <v>4791</v>
      </c>
      <c r="B2371" s="5" t="s">
        <v>4792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518"/>
        <v>790459426.03</v>
      </c>
      <c r="AF2371" s="9">
        <f t="shared" si="519"/>
        <v>841470628.97</v>
      </c>
      <c r="AG2371" s="9">
        <f t="shared" si="520"/>
        <v>13743871.4299998</v>
      </c>
      <c r="AH2371" s="9">
        <f t="shared" si="521"/>
        <v>13595557.3399998</v>
      </c>
      <c r="AI2371" s="9">
        <f t="shared" si="522"/>
        <v>5852094.5499998</v>
      </c>
      <c r="AJ2371" s="12" t="e">
        <f>#REF!-A2371</f>
        <v>#REF!</v>
      </c>
      <c r="AK2371" s="16"/>
      <c r="AL2371" s="9">
        <f t="shared" ref="AL2371:AL2434" si="526">O2371+P2371+Q2371+Y2371-AB2371+AC2371</f>
        <v>246722829.05</v>
      </c>
      <c r="AM2371" s="16"/>
      <c r="AN2371" s="16"/>
      <c r="AO2371" s="16"/>
      <c r="AP2371" s="16"/>
      <c r="AQ2371" s="12" t="e">
        <f>#REF!+#REF!+#REF!</f>
        <v>#REF!</v>
      </c>
      <c r="AR2371" s="12">
        <f t="shared" si="523"/>
        <v>-126714.31</v>
      </c>
      <c r="AS2371" s="12" t="e">
        <f>#REF!-AU2371+#REF!+#REF!</f>
        <v>#REF!</v>
      </c>
      <c r="AT2371" s="12" t="e">
        <f>AS2371-VLOOKUP(A2371,[1]选股结果!$A$2:$BJ$3005,48,FALSE)*0.08</f>
        <v>#REF!</v>
      </c>
      <c r="AU2371" s="12">
        <f t="shared" ref="AU2371:AU2434" si="527">AH2371-AI2371</f>
        <v>7743462.79</v>
      </c>
      <c r="AV2371" s="12" t="e">
        <f>#REF!+S2371+H2371</f>
        <v>#REF!</v>
      </c>
      <c r="AW2371" s="12" t="e">
        <f t="shared" ref="AW2371:AW2434" si="528">AV2371-AU2371</f>
        <v>#REF!</v>
      </c>
      <c r="AX2371" s="12" t="e">
        <f t="shared" ref="AX2371:AX2434" si="529">AV2371-H2371</f>
        <v>#REF!</v>
      </c>
      <c r="AY2371" s="12" t="e">
        <f t="shared" ref="AY2371:AY2434" si="530">AV2371-H2371-AU2371</f>
        <v>#REF!</v>
      </c>
      <c r="AZ2371" s="12">
        <f t="shared" si="524"/>
        <v>-804158109.04</v>
      </c>
      <c r="BA2371" s="12">
        <f t="shared" si="525"/>
        <v>13743871.4299998</v>
      </c>
      <c r="BB2371" s="12" t="e">
        <f t="shared" ref="BB2371:BB2434" si="531">AF2371-AG2371+AH2371+AI2371-AJ2371+AL2371+AM2371-AO2371+AN2371</f>
        <v>#REF!</v>
      </c>
    </row>
    <row r="2372" spans="1:54">
      <c r="A2372" s="5" t="s">
        <v>4793</v>
      </c>
      <c r="B2372" s="5" t="s">
        <v>4794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518"/>
        <v>788576327.02</v>
      </c>
      <c r="AF2372" s="9">
        <f t="shared" si="519"/>
        <v>742071679.43</v>
      </c>
      <c r="AG2372" s="9">
        <f t="shared" si="520"/>
        <v>48852567.4599998</v>
      </c>
      <c r="AH2372" s="9">
        <f t="shared" si="521"/>
        <v>48857766.6599998</v>
      </c>
      <c r="AI2372" s="9">
        <f t="shared" si="522"/>
        <v>45646298.1199998</v>
      </c>
      <c r="AJ2372" s="12" t="e">
        <f>#REF!-A2372</f>
        <v>#REF!</v>
      </c>
      <c r="AK2372" s="16"/>
      <c r="AL2372" s="9">
        <f t="shared" si="526"/>
        <v>51851627.87</v>
      </c>
      <c r="AM2372" s="16"/>
      <c r="AN2372" s="16"/>
      <c r="AO2372" s="16"/>
      <c r="AP2372" s="16"/>
      <c r="AQ2372" s="12" t="e">
        <f>#REF!+#REF!+#REF!</f>
        <v>#REF!</v>
      </c>
      <c r="AR2372" s="12">
        <f t="shared" si="523"/>
        <v>-13048.26</v>
      </c>
      <c r="AS2372" s="12" t="e">
        <f>#REF!-AU2372+#REF!+#REF!</f>
        <v>#REF!</v>
      </c>
      <c r="AT2372" s="12" t="e">
        <f>AS2372-VLOOKUP(A2372,[1]选股结果!$A$2:$BJ$3005,48,FALSE)*0.08</f>
        <v>#REF!</v>
      </c>
      <c r="AU2372" s="12">
        <f t="shared" si="527"/>
        <v>3211468.54</v>
      </c>
      <c r="AV2372" s="12" t="e">
        <f>#REF!+S2372+H2372</f>
        <v>#REF!</v>
      </c>
      <c r="AW2372" s="12" t="e">
        <f t="shared" si="528"/>
        <v>#REF!</v>
      </c>
      <c r="AX2372" s="12" t="e">
        <f t="shared" si="529"/>
        <v>#REF!</v>
      </c>
      <c r="AY2372" s="12" t="e">
        <f t="shared" si="530"/>
        <v>#REF!</v>
      </c>
      <c r="AZ2372" s="12">
        <f t="shared" si="524"/>
        <v>-780051889.63</v>
      </c>
      <c r="BA2372" s="12">
        <f t="shared" si="525"/>
        <v>48852567.4599998</v>
      </c>
      <c r="BB2372" s="12" t="e">
        <f t="shared" si="531"/>
        <v>#REF!</v>
      </c>
    </row>
    <row r="2373" spans="1:54">
      <c r="A2373" s="5" t="s">
        <v>4795</v>
      </c>
      <c r="B2373" s="5" t="s">
        <v>4796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518"/>
        <v>788376302.16</v>
      </c>
      <c r="AF2373" s="9">
        <f t="shared" si="519"/>
        <v>805533331.89</v>
      </c>
      <c r="AG2373" s="9">
        <f t="shared" si="520"/>
        <v>-7246925.71000014</v>
      </c>
      <c r="AH2373" s="9">
        <f t="shared" si="521"/>
        <v>-7473773.71000014</v>
      </c>
      <c r="AI2373" s="9">
        <f t="shared" si="522"/>
        <v>-1532799.22000014</v>
      </c>
      <c r="AJ2373" s="12" t="e">
        <f>#REF!-A2373</f>
        <v>#REF!</v>
      </c>
      <c r="AK2373" s="16"/>
      <c r="AL2373" s="9">
        <f t="shared" si="526"/>
        <v>49393751.05</v>
      </c>
      <c r="AM2373" s="16"/>
      <c r="AN2373" s="16"/>
      <c r="AO2373" s="16"/>
      <c r="AP2373" s="16"/>
      <c r="AQ2373" s="12" t="e">
        <f>#REF!+#REF!+#REF!</f>
        <v>#REF!</v>
      </c>
      <c r="AR2373" s="12">
        <f t="shared" si="523"/>
        <v>-0.33</v>
      </c>
      <c r="AS2373" s="12" t="e">
        <f>#REF!-AU2373+#REF!+#REF!</f>
        <v>#REF!</v>
      </c>
      <c r="AT2373" s="12" t="e">
        <f>AS2373-VLOOKUP(A2373,[1]选股结果!$A$2:$BJ$3005,48,FALSE)*0.08</f>
        <v>#REF!</v>
      </c>
      <c r="AU2373" s="12">
        <f t="shared" si="527"/>
        <v>-5940974.49</v>
      </c>
      <c r="AV2373" s="12" t="e">
        <f>#REF!+S2373+H2373</f>
        <v>#REF!</v>
      </c>
      <c r="AW2373" s="12" t="e">
        <f t="shared" si="528"/>
        <v>#REF!</v>
      </c>
      <c r="AX2373" s="12" t="e">
        <f t="shared" si="529"/>
        <v>#REF!</v>
      </c>
      <c r="AY2373" s="12" t="e">
        <f t="shared" si="530"/>
        <v>#REF!</v>
      </c>
      <c r="AZ2373" s="12">
        <f t="shared" si="524"/>
        <v>-781185418.22</v>
      </c>
      <c r="BA2373" s="12">
        <f t="shared" si="525"/>
        <v>-7246925.71000014</v>
      </c>
      <c r="BB2373" s="12" t="e">
        <f t="shared" si="531"/>
        <v>#REF!</v>
      </c>
    </row>
    <row r="2374" spans="1:54">
      <c r="A2374" s="5" t="s">
        <v>4797</v>
      </c>
      <c r="B2374" s="5" t="s">
        <v>4798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518"/>
        <v>787062005.72</v>
      </c>
      <c r="AF2374" s="9">
        <f t="shared" si="519"/>
        <v>792404541.5</v>
      </c>
      <c r="AG2374" s="9">
        <f t="shared" si="520"/>
        <v>-11263131.24</v>
      </c>
      <c r="AH2374" s="9">
        <f t="shared" si="521"/>
        <v>-10588232.31</v>
      </c>
      <c r="AI2374" s="9">
        <f t="shared" si="522"/>
        <v>-11762526.3</v>
      </c>
      <c r="AJ2374" s="12" t="e">
        <f>#REF!-A2374</f>
        <v>#REF!</v>
      </c>
      <c r="AK2374" s="16"/>
      <c r="AL2374" s="9">
        <f t="shared" si="526"/>
        <v>148322868.22</v>
      </c>
      <c r="AM2374" s="16"/>
      <c r="AN2374" s="16"/>
      <c r="AO2374" s="16"/>
      <c r="AP2374" s="16"/>
      <c r="AQ2374" s="12" t="e">
        <f>#REF!+#REF!+#REF!</f>
        <v>#REF!</v>
      </c>
      <c r="AR2374" s="12">
        <f t="shared" si="523"/>
        <v>-1303663.65</v>
      </c>
      <c r="AS2374" s="12" t="e">
        <f>#REF!-AU2374+#REF!+#REF!</f>
        <v>#REF!</v>
      </c>
      <c r="AT2374" s="12" t="e">
        <f>AS2374-VLOOKUP(A2374,[1]选股结果!$A$2:$BJ$3005,48,FALSE)*0.08</f>
        <v>#REF!</v>
      </c>
      <c r="AU2374" s="12">
        <f t="shared" si="527"/>
        <v>1174293.99</v>
      </c>
      <c r="AV2374" s="12" t="e">
        <f>#REF!+S2374+H2374</f>
        <v>#REF!</v>
      </c>
      <c r="AW2374" s="12" t="e">
        <f t="shared" si="528"/>
        <v>#REF!</v>
      </c>
      <c r="AX2374" s="12" t="e">
        <f t="shared" si="529"/>
        <v>#REF!</v>
      </c>
      <c r="AY2374" s="12" t="e">
        <f t="shared" si="530"/>
        <v>#REF!</v>
      </c>
      <c r="AZ2374" s="12">
        <f t="shared" si="524"/>
        <v>-860698224.84</v>
      </c>
      <c r="BA2374" s="12">
        <f t="shared" si="525"/>
        <v>-11263131.24</v>
      </c>
      <c r="BB2374" s="12" t="e">
        <f t="shared" si="531"/>
        <v>#REF!</v>
      </c>
    </row>
    <row r="2375" spans="1:54">
      <c r="A2375" s="5" t="s">
        <v>4799</v>
      </c>
      <c r="B2375" s="5" t="s">
        <v>4800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518"/>
        <v>786543185.33</v>
      </c>
      <c r="AF2375" s="9">
        <f t="shared" si="519"/>
        <v>659039531.15</v>
      </c>
      <c r="AG2375" s="9">
        <f t="shared" si="520"/>
        <v>156916644.79</v>
      </c>
      <c r="AH2375" s="9">
        <f t="shared" si="521"/>
        <v>164993483.1</v>
      </c>
      <c r="AI2375" s="9">
        <f t="shared" si="522"/>
        <v>135740757.24</v>
      </c>
      <c r="AJ2375" s="12" t="e">
        <f>#REF!-A2375</f>
        <v>#REF!</v>
      </c>
      <c r="AK2375" s="16"/>
      <c r="AL2375" s="9">
        <f t="shared" si="526"/>
        <v>182739367.81</v>
      </c>
      <c r="AM2375" s="16"/>
      <c r="AN2375" s="16"/>
      <c r="AO2375" s="16"/>
      <c r="AP2375" s="16"/>
      <c r="AQ2375" s="12" t="e">
        <f>#REF!+#REF!+#REF!</f>
        <v>#REF!</v>
      </c>
      <c r="AR2375" s="12">
        <f t="shared" si="523"/>
        <v>-9575840.49</v>
      </c>
      <c r="AS2375" s="12" t="e">
        <f>#REF!-AU2375+#REF!+#REF!</f>
        <v>#REF!</v>
      </c>
      <c r="AT2375" s="12" t="e">
        <f>AS2375-VLOOKUP(A2375,[1]选股结果!$A$2:$BJ$3005,48,FALSE)*0.08</f>
        <v>#REF!</v>
      </c>
      <c r="AU2375" s="12">
        <f t="shared" si="527"/>
        <v>29252725.86</v>
      </c>
      <c r="AV2375" s="12" t="e">
        <f>#REF!+S2375+H2375</f>
        <v>#REF!</v>
      </c>
      <c r="AW2375" s="12" t="e">
        <f t="shared" si="528"/>
        <v>#REF!</v>
      </c>
      <c r="AX2375" s="12" t="e">
        <f t="shared" si="529"/>
        <v>#REF!</v>
      </c>
      <c r="AY2375" s="12" t="e">
        <f t="shared" si="530"/>
        <v>#REF!</v>
      </c>
      <c r="AZ2375" s="12">
        <f t="shared" si="524"/>
        <v>-845893467.81</v>
      </c>
      <c r="BA2375" s="12">
        <f t="shared" si="525"/>
        <v>156916644.79</v>
      </c>
      <c r="BB2375" s="12" t="e">
        <f t="shared" si="531"/>
        <v>#REF!</v>
      </c>
    </row>
    <row r="2376" spans="1:54">
      <c r="A2376" s="5" t="s">
        <v>4801</v>
      </c>
      <c r="B2376" s="5" t="s">
        <v>4802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518"/>
        <v>786275269.4</v>
      </c>
      <c r="AF2376" s="9">
        <f t="shared" si="519"/>
        <v>917997733.28</v>
      </c>
      <c r="AG2376" s="9">
        <f t="shared" si="520"/>
        <v>80871547.6399999</v>
      </c>
      <c r="AH2376" s="9">
        <f t="shared" si="521"/>
        <v>85328007.0199999</v>
      </c>
      <c r="AI2376" s="9">
        <f t="shared" si="522"/>
        <v>45803644.1199999</v>
      </c>
      <c r="AJ2376" s="12" t="e">
        <f>#REF!-A2376</f>
        <v>#REF!</v>
      </c>
      <c r="AK2376" s="16"/>
      <c r="AL2376" s="9">
        <f t="shared" si="526"/>
        <v>157394815.37</v>
      </c>
      <c r="AM2376" s="16"/>
      <c r="AN2376" s="16"/>
      <c r="AO2376" s="16"/>
      <c r="AP2376" s="16"/>
      <c r="AQ2376" s="12" t="e">
        <f>#REF!+#REF!+#REF!</f>
        <v>#REF!</v>
      </c>
      <c r="AR2376" s="12">
        <f t="shared" si="523"/>
        <v>-7132315.11</v>
      </c>
      <c r="AS2376" s="12" t="e">
        <f>#REF!-AU2376+#REF!+#REF!</f>
        <v>#REF!</v>
      </c>
      <c r="AT2376" s="12" t="e">
        <f>AS2376-VLOOKUP(A2376,[1]选股结果!$A$2:$BJ$3005,48,FALSE)*0.08</f>
        <v>#REF!</v>
      </c>
      <c r="AU2376" s="12">
        <f t="shared" si="527"/>
        <v>39524362.9</v>
      </c>
      <c r="AV2376" s="12" t="e">
        <f>#REF!+S2376+H2376</f>
        <v>#REF!</v>
      </c>
      <c r="AW2376" s="12" t="e">
        <f t="shared" si="528"/>
        <v>#REF!</v>
      </c>
      <c r="AX2376" s="12" t="e">
        <f t="shared" si="529"/>
        <v>#REF!</v>
      </c>
      <c r="AY2376" s="12" t="e">
        <f t="shared" si="530"/>
        <v>#REF!</v>
      </c>
      <c r="AZ2376" s="12">
        <f t="shared" si="524"/>
        <v>-980805670.36</v>
      </c>
      <c r="BA2376" s="12">
        <f t="shared" si="525"/>
        <v>80871547.6399999</v>
      </c>
      <c r="BB2376" s="12" t="e">
        <f t="shared" si="531"/>
        <v>#REF!</v>
      </c>
    </row>
    <row r="2377" spans="1:54">
      <c r="A2377" s="5" t="s">
        <v>4803</v>
      </c>
      <c r="B2377" s="5" t="s">
        <v>4804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518"/>
        <v>785806900.16</v>
      </c>
      <c r="AF2377" s="9">
        <f t="shared" si="519"/>
        <v>868771854.56</v>
      </c>
      <c r="AG2377" s="9">
        <f t="shared" si="520"/>
        <v>-90061184.23</v>
      </c>
      <c r="AH2377" s="9">
        <f t="shared" si="521"/>
        <v>-88959810.45</v>
      </c>
      <c r="AI2377" s="9">
        <f t="shared" si="522"/>
        <v>-88977467.07</v>
      </c>
      <c r="AJ2377" s="12" t="e">
        <f>#REF!-A2377</f>
        <v>#REF!</v>
      </c>
      <c r="AK2377" s="16"/>
      <c r="AL2377" s="9">
        <f t="shared" si="526"/>
        <v>120493547.72</v>
      </c>
      <c r="AM2377" s="16"/>
      <c r="AN2377" s="16"/>
      <c r="AO2377" s="16"/>
      <c r="AP2377" s="16"/>
      <c r="AQ2377" s="12" t="e">
        <f>#REF!+#REF!+#REF!</f>
        <v>#REF!</v>
      </c>
      <c r="AR2377" s="12">
        <f t="shared" si="523"/>
        <v>-2753774.28</v>
      </c>
      <c r="AS2377" s="12" t="e">
        <f>#REF!-AU2377+#REF!+#REF!</f>
        <v>#REF!</v>
      </c>
      <c r="AT2377" s="12" t="e">
        <f>AS2377-VLOOKUP(A2377,[1]选股结果!$A$2:$BJ$3005,48,FALSE)*0.08</f>
        <v>#REF!</v>
      </c>
      <c r="AU2377" s="12">
        <f t="shared" si="527"/>
        <v>17656.6199999899</v>
      </c>
      <c r="AV2377" s="12" t="e">
        <f>#REF!+S2377+H2377</f>
        <v>#REF!</v>
      </c>
      <c r="AW2377" s="12" t="e">
        <f t="shared" si="528"/>
        <v>#REF!</v>
      </c>
      <c r="AX2377" s="12" t="e">
        <f t="shared" si="529"/>
        <v>#REF!</v>
      </c>
      <c r="AY2377" s="12" t="e">
        <f t="shared" si="530"/>
        <v>#REF!</v>
      </c>
      <c r="AZ2377" s="12">
        <f t="shared" si="524"/>
        <v>-785667651.79</v>
      </c>
      <c r="BA2377" s="12">
        <f t="shared" si="525"/>
        <v>-90061184.23</v>
      </c>
      <c r="BB2377" s="12" t="e">
        <f t="shared" si="531"/>
        <v>#REF!</v>
      </c>
    </row>
    <row r="2378" spans="1:54">
      <c r="A2378" s="5" t="s">
        <v>4805</v>
      </c>
      <c r="B2378" s="5" t="s">
        <v>4806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518"/>
        <v>783794026.82</v>
      </c>
      <c r="AF2378" s="9">
        <f t="shared" si="519"/>
        <v>675069267.21</v>
      </c>
      <c r="AG2378" s="9">
        <f t="shared" si="520"/>
        <v>116568630.45</v>
      </c>
      <c r="AH2378" s="9">
        <f t="shared" si="521"/>
        <v>114493419.44</v>
      </c>
      <c r="AI2378" s="9">
        <f t="shared" si="522"/>
        <v>103570717.06</v>
      </c>
      <c r="AJ2378" s="12" t="e">
        <f>#REF!-A2378</f>
        <v>#REF!</v>
      </c>
      <c r="AK2378" s="16"/>
      <c r="AL2378" s="9">
        <f t="shared" si="526"/>
        <v>113353733.89</v>
      </c>
      <c r="AM2378" s="16"/>
      <c r="AN2378" s="16"/>
      <c r="AO2378" s="16"/>
      <c r="AP2378" s="16"/>
      <c r="AQ2378" s="12" t="e">
        <f>#REF!+#REF!+#REF!</f>
        <v>#REF!</v>
      </c>
      <c r="AR2378" s="12">
        <f t="shared" si="523"/>
        <v>-152075.14</v>
      </c>
      <c r="AS2378" s="12" t="e">
        <f>#REF!-AU2378+#REF!+#REF!</f>
        <v>#REF!</v>
      </c>
      <c r="AT2378" s="12" t="e">
        <f>AS2378-VLOOKUP(A2378,[1]选股结果!$A$2:$BJ$3005,48,FALSE)*0.08</f>
        <v>#REF!</v>
      </c>
      <c r="AU2378" s="12">
        <f t="shared" si="527"/>
        <v>10922702.38</v>
      </c>
      <c r="AV2378" s="12" t="e">
        <f>#REF!+S2378+H2378</f>
        <v>#REF!</v>
      </c>
      <c r="AW2378" s="12" t="e">
        <f t="shared" si="528"/>
        <v>#REF!</v>
      </c>
      <c r="AX2378" s="12" t="e">
        <f t="shared" si="529"/>
        <v>#REF!</v>
      </c>
      <c r="AY2378" s="12" t="e">
        <f t="shared" si="530"/>
        <v>#REF!</v>
      </c>
      <c r="AZ2378" s="12">
        <f t="shared" si="524"/>
        <v>-829425860.14</v>
      </c>
      <c r="BA2378" s="12">
        <f t="shared" si="525"/>
        <v>116568630.45</v>
      </c>
      <c r="BB2378" s="12" t="e">
        <f t="shared" si="531"/>
        <v>#REF!</v>
      </c>
    </row>
    <row r="2379" spans="1:54">
      <c r="A2379" s="5" t="s">
        <v>4807</v>
      </c>
      <c r="B2379" s="5" t="s">
        <v>4808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532">C2379</f>
        <v>781870014.57</v>
      </c>
      <c r="AF2379" s="9">
        <f t="shared" ref="AF2379:AF2442" si="533">(G2379+O2379+P2379+Q2379+R2379)+S2379</f>
        <v>726392940.3</v>
      </c>
      <c r="AG2379" s="9">
        <f t="shared" ref="AG2379:AG2442" si="534">AE2379-AF2379+T2379+V2379+W2379-X2379-Y2379+Z2379+AA2379</f>
        <v>57961404.75</v>
      </c>
      <c r="AH2379" s="9">
        <f t="shared" ref="AH2379:AH2442" si="535">AG2379+AB2379-AC2379</f>
        <v>58554744.85</v>
      </c>
      <c r="AI2379" s="9">
        <f t="shared" ref="AI2379:AI2442" si="536">AH2379-AD2379</f>
        <v>58520629.22</v>
      </c>
      <c r="AJ2379" s="12" t="e">
        <f>#REF!-A2379</f>
        <v>#REF!</v>
      </c>
      <c r="AK2379" s="16"/>
      <c r="AL2379" s="9">
        <f t="shared" si="526"/>
        <v>94505099.03</v>
      </c>
      <c r="AM2379" s="16"/>
      <c r="AN2379" s="16"/>
      <c r="AO2379" s="16"/>
      <c r="AP2379" s="16"/>
      <c r="AQ2379" s="12" t="e">
        <f>#REF!+#REF!+#REF!</f>
        <v>#REF!</v>
      </c>
      <c r="AR2379" s="12">
        <f t="shared" si="523"/>
        <v>-733724.61</v>
      </c>
      <c r="AS2379" s="12" t="e">
        <f>#REF!-AU2379+#REF!+#REF!</f>
        <v>#REF!</v>
      </c>
      <c r="AT2379" s="12" t="e">
        <f>AS2379-VLOOKUP(A2379,[1]选股结果!$A$2:$BJ$3005,48,FALSE)*0.08</f>
        <v>#REF!</v>
      </c>
      <c r="AU2379" s="12">
        <f t="shared" si="527"/>
        <v>34115.6300000027</v>
      </c>
      <c r="AV2379" s="12" t="e">
        <f>#REF!+S2379+H2379</f>
        <v>#REF!</v>
      </c>
      <c r="AW2379" s="12" t="e">
        <f t="shared" si="528"/>
        <v>#REF!</v>
      </c>
      <c r="AX2379" s="12" t="e">
        <f t="shared" si="529"/>
        <v>#REF!</v>
      </c>
      <c r="AY2379" s="12" t="e">
        <f t="shared" si="530"/>
        <v>#REF!</v>
      </c>
      <c r="AZ2379" s="12">
        <f t="shared" si="524"/>
        <v>-772233003</v>
      </c>
      <c r="BA2379" s="12">
        <f t="shared" si="525"/>
        <v>57961404.75</v>
      </c>
      <c r="BB2379" s="12" t="e">
        <f t="shared" si="531"/>
        <v>#REF!</v>
      </c>
    </row>
    <row r="2380" spans="1:54">
      <c r="A2380" s="5" t="s">
        <v>4809</v>
      </c>
      <c r="B2380" s="5" t="s">
        <v>4810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532"/>
        <v>780244590.06</v>
      </c>
      <c r="AF2380" s="9">
        <f t="shared" si="533"/>
        <v>833608192.99</v>
      </c>
      <c r="AG2380" s="9">
        <f t="shared" si="534"/>
        <v>-126662130.41</v>
      </c>
      <c r="AH2380" s="9">
        <f t="shared" si="535"/>
        <v>-124533561.44</v>
      </c>
      <c r="AI2380" s="9">
        <f t="shared" si="536"/>
        <v>-103464001.34</v>
      </c>
      <c r="AJ2380" s="12" t="e">
        <f>#REF!-A2380</f>
        <v>#REF!</v>
      </c>
      <c r="AK2380" s="16"/>
      <c r="AL2380" s="9">
        <f t="shared" si="526"/>
        <v>132313498.07</v>
      </c>
      <c r="AM2380" s="16"/>
      <c r="AN2380" s="16"/>
      <c r="AO2380" s="16"/>
      <c r="AP2380" s="16"/>
      <c r="AQ2380" s="12" t="e">
        <f>#REF!+#REF!+#REF!</f>
        <v>#REF!</v>
      </c>
      <c r="AR2380" s="12">
        <f t="shared" si="523"/>
        <v>-2635087</v>
      </c>
      <c r="AS2380" s="12" t="e">
        <f>#REF!-AU2380+#REF!+#REF!</f>
        <v>#REF!</v>
      </c>
      <c r="AT2380" s="12" t="e">
        <f>AS2380-VLOOKUP(A2380,[1]选股结果!$A$2:$BJ$3005,48,FALSE)*0.08</f>
        <v>#REF!</v>
      </c>
      <c r="AU2380" s="12">
        <f t="shared" si="527"/>
        <v>-21069560.1</v>
      </c>
      <c r="AV2380" s="12" t="e">
        <f>#REF!+S2380+H2380</f>
        <v>#REF!</v>
      </c>
      <c r="AW2380" s="12" t="e">
        <f t="shared" si="528"/>
        <v>#REF!</v>
      </c>
      <c r="AX2380" s="12" t="e">
        <f t="shared" si="529"/>
        <v>#REF!</v>
      </c>
      <c r="AY2380" s="12" t="e">
        <f t="shared" si="530"/>
        <v>#REF!</v>
      </c>
      <c r="AZ2380" s="12">
        <f t="shared" si="524"/>
        <v>-836954205.89</v>
      </c>
      <c r="BA2380" s="12">
        <f t="shared" si="525"/>
        <v>-126662130.41</v>
      </c>
      <c r="BB2380" s="12" t="e">
        <f t="shared" si="531"/>
        <v>#REF!</v>
      </c>
    </row>
    <row r="2381" spans="1:54">
      <c r="A2381" s="5" t="s">
        <v>4811</v>
      </c>
      <c r="B2381" s="5" t="s">
        <v>4812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532"/>
        <v>780006762.81</v>
      </c>
      <c r="AF2381" s="9">
        <f t="shared" si="533"/>
        <v>1085617069.33</v>
      </c>
      <c r="AG2381" s="9">
        <f t="shared" si="534"/>
        <v>-300770699.45</v>
      </c>
      <c r="AH2381" s="9">
        <f t="shared" si="535"/>
        <v>-288808248.62</v>
      </c>
      <c r="AI2381" s="9">
        <f t="shared" si="536"/>
        <v>-283350299.68</v>
      </c>
      <c r="AJ2381" s="12" t="e">
        <f>#REF!-A2381</f>
        <v>#REF!</v>
      </c>
      <c r="AK2381" s="16"/>
      <c r="AL2381" s="9">
        <f t="shared" si="526"/>
        <v>357057393.26</v>
      </c>
      <c r="AM2381" s="16"/>
      <c r="AN2381" s="16"/>
      <c r="AO2381" s="16"/>
      <c r="AP2381" s="16"/>
      <c r="AQ2381" s="12" t="e">
        <f>#REF!+#REF!+#REF!</f>
        <v>#REF!</v>
      </c>
      <c r="AR2381" s="12">
        <f t="shared" si="523"/>
        <v>-15560386.08</v>
      </c>
      <c r="AS2381" s="12" t="e">
        <f>#REF!-AU2381+#REF!+#REF!</f>
        <v>#REF!</v>
      </c>
      <c r="AT2381" s="12" t="e">
        <f>AS2381-VLOOKUP(A2381,[1]选股结果!$A$2:$BJ$3005,48,FALSE)*0.08</f>
        <v>#REF!</v>
      </c>
      <c r="AU2381" s="12">
        <f t="shared" si="527"/>
        <v>-5457948.94</v>
      </c>
      <c r="AV2381" s="12" t="e">
        <f>#REF!+S2381+H2381</f>
        <v>#REF!</v>
      </c>
      <c r="AW2381" s="12" t="e">
        <f t="shared" si="528"/>
        <v>#REF!</v>
      </c>
      <c r="AX2381" s="12" t="e">
        <f t="shared" si="529"/>
        <v>#REF!</v>
      </c>
      <c r="AY2381" s="12" t="e">
        <f t="shared" si="530"/>
        <v>#REF!</v>
      </c>
      <c r="AZ2381" s="12">
        <f t="shared" si="524"/>
        <v>-881200994.99</v>
      </c>
      <c r="BA2381" s="12">
        <f t="shared" si="525"/>
        <v>-300770699.45</v>
      </c>
      <c r="BB2381" s="12" t="e">
        <f t="shared" si="531"/>
        <v>#REF!</v>
      </c>
    </row>
    <row r="2382" spans="1:54">
      <c r="A2382" s="5" t="s">
        <v>4813</v>
      </c>
      <c r="B2382" s="5" t="s">
        <v>4814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532"/>
        <v>779977781</v>
      </c>
      <c r="AF2382" s="9">
        <f t="shared" si="533"/>
        <v>717789028.02</v>
      </c>
      <c r="AG2382" s="9">
        <f t="shared" si="534"/>
        <v>-82099045.0799999</v>
      </c>
      <c r="AH2382" s="9">
        <f t="shared" si="535"/>
        <v>-165729489.43</v>
      </c>
      <c r="AI2382" s="9">
        <f t="shared" si="536"/>
        <v>-167906141.19</v>
      </c>
      <c r="AJ2382" s="12" t="e">
        <f>#REF!-A2382</f>
        <v>#REF!</v>
      </c>
      <c r="AK2382" s="16"/>
      <c r="AL2382" s="9">
        <f t="shared" si="526"/>
        <v>206023371.6</v>
      </c>
      <c r="AM2382" s="16"/>
      <c r="AN2382" s="16"/>
      <c r="AO2382" s="16"/>
      <c r="AP2382" s="16"/>
      <c r="AQ2382" s="12" t="e">
        <f>#REF!+#REF!+#REF!</f>
        <v>#REF!</v>
      </c>
      <c r="AR2382" s="12">
        <f t="shared" si="523"/>
        <v>-13830</v>
      </c>
      <c r="AS2382" s="12" t="e">
        <f>#REF!-AU2382+#REF!+#REF!</f>
        <v>#REF!</v>
      </c>
      <c r="AT2382" s="12" t="e">
        <f>AS2382-VLOOKUP(A2382,[1]选股结果!$A$2:$BJ$3005,48,FALSE)*0.08</f>
        <v>#REF!</v>
      </c>
      <c r="AU2382" s="12">
        <f t="shared" si="527"/>
        <v>2176651.75999999</v>
      </c>
      <c r="AV2382" s="12" t="e">
        <f>#REF!+S2382+H2382</f>
        <v>#REF!</v>
      </c>
      <c r="AW2382" s="12" t="e">
        <f t="shared" si="528"/>
        <v>#REF!</v>
      </c>
      <c r="AX2382" s="12" t="e">
        <f t="shared" si="529"/>
        <v>#REF!</v>
      </c>
      <c r="AY2382" s="12" t="e">
        <f t="shared" si="530"/>
        <v>#REF!</v>
      </c>
      <c r="AZ2382" s="12">
        <f t="shared" si="524"/>
        <v>-917068206.64</v>
      </c>
      <c r="BA2382" s="12">
        <f t="shared" si="525"/>
        <v>-82099045.0799999</v>
      </c>
      <c r="BB2382" s="12" t="e">
        <f t="shared" si="531"/>
        <v>#REF!</v>
      </c>
    </row>
    <row r="2383" spans="1:54">
      <c r="A2383" s="5" t="s">
        <v>4815</v>
      </c>
      <c r="B2383" s="5" t="s">
        <v>4816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532"/>
        <v>779807392.75</v>
      </c>
      <c r="AF2383" s="9">
        <f t="shared" si="533"/>
        <v>724746800.15</v>
      </c>
      <c r="AG2383" s="9">
        <f t="shared" si="534"/>
        <v>52005096.69</v>
      </c>
      <c r="AH2383" s="9">
        <f t="shared" si="535"/>
        <v>47030125.45</v>
      </c>
      <c r="AI2383" s="9">
        <f t="shared" si="536"/>
        <v>12447003.57</v>
      </c>
      <c r="AJ2383" s="12" t="e">
        <f>#REF!-A2383</f>
        <v>#REF!</v>
      </c>
      <c r="AK2383" s="16"/>
      <c r="AL2383" s="9">
        <f t="shared" si="526"/>
        <v>268086050.61</v>
      </c>
      <c r="AM2383" s="16"/>
      <c r="AN2383" s="16"/>
      <c r="AO2383" s="16"/>
      <c r="AP2383" s="16"/>
      <c r="AQ2383" s="12" t="e">
        <f>#REF!+#REF!+#REF!</f>
        <v>#REF!</v>
      </c>
      <c r="AR2383" s="12">
        <f t="shared" si="523"/>
        <v>-510297.92</v>
      </c>
      <c r="AS2383" s="12" t="e">
        <f>#REF!-AU2383+#REF!+#REF!</f>
        <v>#REF!</v>
      </c>
      <c r="AT2383" s="12" t="e">
        <f>AS2383-VLOOKUP(A2383,[1]选股结果!$A$2:$BJ$3005,48,FALSE)*0.08</f>
        <v>#REF!</v>
      </c>
      <c r="AU2383" s="12">
        <f t="shared" si="527"/>
        <v>34583121.88</v>
      </c>
      <c r="AV2383" s="12" t="e">
        <f>#REF!+S2383+H2383</f>
        <v>#REF!</v>
      </c>
      <c r="AW2383" s="12" t="e">
        <f t="shared" si="528"/>
        <v>#REF!</v>
      </c>
      <c r="AX2383" s="12" t="e">
        <f t="shared" si="529"/>
        <v>#REF!</v>
      </c>
      <c r="AY2383" s="12" t="e">
        <f t="shared" si="530"/>
        <v>#REF!</v>
      </c>
      <c r="AZ2383" s="12">
        <f t="shared" si="524"/>
        <v>-823930712.07</v>
      </c>
      <c r="BA2383" s="12">
        <f t="shared" si="525"/>
        <v>52005096.69</v>
      </c>
      <c r="BB2383" s="12" t="e">
        <f t="shared" si="531"/>
        <v>#REF!</v>
      </c>
    </row>
    <row r="2384" spans="1:54">
      <c r="A2384" s="5" t="s">
        <v>4817</v>
      </c>
      <c r="B2384" s="5" t="s">
        <v>4818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532"/>
        <v>778715206.97</v>
      </c>
      <c r="AF2384" s="9">
        <f t="shared" si="533"/>
        <v>813230442.39</v>
      </c>
      <c r="AG2384" s="9">
        <f t="shared" si="534"/>
        <v>48849867.2800002</v>
      </c>
      <c r="AH2384" s="9">
        <f t="shared" si="535"/>
        <v>46382755.3000002</v>
      </c>
      <c r="AI2384" s="9">
        <f t="shared" si="536"/>
        <v>43033754.1600002</v>
      </c>
      <c r="AJ2384" s="12" t="e">
        <f>#REF!-A2384</f>
        <v>#REF!</v>
      </c>
      <c r="AK2384" s="16"/>
      <c r="AL2384" s="9">
        <f t="shared" si="526"/>
        <v>270312990.96</v>
      </c>
      <c r="AM2384" s="16"/>
      <c r="AN2384" s="16"/>
      <c r="AO2384" s="16"/>
      <c r="AP2384" s="16"/>
      <c r="AQ2384" s="12" t="e">
        <f>#REF!+#REF!+#REF!</f>
        <v>#REF!</v>
      </c>
      <c r="AR2384" s="12">
        <f t="shared" si="523"/>
        <v>-197362.02</v>
      </c>
      <c r="AS2384" s="12" t="e">
        <f>#REF!-AU2384+#REF!+#REF!</f>
        <v>#REF!</v>
      </c>
      <c r="AT2384" s="12" t="e">
        <f>AS2384-VLOOKUP(A2384,[1]选股结果!$A$2:$BJ$3005,48,FALSE)*0.08</f>
        <v>#REF!</v>
      </c>
      <c r="AU2384" s="12">
        <f t="shared" si="527"/>
        <v>3349001.14</v>
      </c>
      <c r="AV2384" s="12" t="e">
        <f>#REF!+S2384+H2384</f>
        <v>#REF!</v>
      </c>
      <c r="AW2384" s="12" t="e">
        <f t="shared" si="528"/>
        <v>#REF!</v>
      </c>
      <c r="AX2384" s="12" t="e">
        <f t="shared" si="529"/>
        <v>#REF!</v>
      </c>
      <c r="AY2384" s="12" t="e">
        <f t="shared" si="530"/>
        <v>#REF!</v>
      </c>
      <c r="AZ2384" s="12">
        <f t="shared" si="524"/>
        <v>-808957050.86</v>
      </c>
      <c r="BA2384" s="12">
        <f t="shared" si="525"/>
        <v>48849867.2800002</v>
      </c>
      <c r="BB2384" s="12" t="e">
        <f t="shared" si="531"/>
        <v>#REF!</v>
      </c>
    </row>
    <row r="2385" spans="1:54">
      <c r="A2385" s="5" t="s">
        <v>4819</v>
      </c>
      <c r="B2385" s="5" t="s">
        <v>4820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532"/>
        <v>774474759.5</v>
      </c>
      <c r="AF2385" s="9">
        <f t="shared" si="533"/>
        <v>1157664645.45</v>
      </c>
      <c r="AG2385" s="9">
        <f t="shared" si="534"/>
        <v>-345138689.38</v>
      </c>
      <c r="AH2385" s="9">
        <f t="shared" si="535"/>
        <v>-347425140.29</v>
      </c>
      <c r="AI2385" s="9">
        <f t="shared" si="536"/>
        <v>-259436874.85</v>
      </c>
      <c r="AJ2385" s="12" t="e">
        <f>#REF!-A2385</f>
        <v>#REF!</v>
      </c>
      <c r="AK2385" s="16"/>
      <c r="AL2385" s="9">
        <f t="shared" si="526"/>
        <v>286074517.11</v>
      </c>
      <c r="AM2385" s="16"/>
      <c r="AN2385" s="16"/>
      <c r="AO2385" s="16"/>
      <c r="AP2385" s="16"/>
      <c r="AQ2385" s="12" t="e">
        <f>#REF!+#REF!+#REF!</f>
        <v>#REF!</v>
      </c>
      <c r="AR2385" s="12">
        <f t="shared" si="523"/>
        <v>-29437.95</v>
      </c>
      <c r="AS2385" s="12" t="e">
        <f>#REF!-AU2385+#REF!+#REF!</f>
        <v>#REF!</v>
      </c>
      <c r="AT2385" s="12" t="e">
        <f>AS2385-VLOOKUP(A2385,[1]选股结果!$A$2:$BJ$3005,48,FALSE)*0.08</f>
        <v>#REF!</v>
      </c>
      <c r="AU2385" s="12">
        <f t="shared" si="527"/>
        <v>-87988265.44</v>
      </c>
      <c r="AV2385" s="12" t="e">
        <f>#REF!+S2385+H2385</f>
        <v>#REF!</v>
      </c>
      <c r="AW2385" s="12" t="e">
        <f t="shared" si="528"/>
        <v>#REF!</v>
      </c>
      <c r="AX2385" s="12" t="e">
        <f t="shared" si="529"/>
        <v>#REF!</v>
      </c>
      <c r="AY2385" s="12" t="e">
        <f t="shared" si="530"/>
        <v>#REF!</v>
      </c>
      <c r="AZ2385" s="12">
        <f t="shared" si="524"/>
        <v>-878522247.91</v>
      </c>
      <c r="BA2385" s="12">
        <f t="shared" si="525"/>
        <v>-345138689.38</v>
      </c>
      <c r="BB2385" s="12" t="e">
        <f t="shared" si="531"/>
        <v>#REF!</v>
      </c>
    </row>
    <row r="2386" spans="1:54">
      <c r="A2386" s="5" t="s">
        <v>4821</v>
      </c>
      <c r="B2386" s="5" t="s">
        <v>4822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532"/>
        <v>773587142.13</v>
      </c>
      <c r="AF2386" s="9">
        <f t="shared" si="533"/>
        <v>767572096.09</v>
      </c>
      <c r="AG2386" s="9">
        <f t="shared" si="534"/>
        <v>6416591.50999996</v>
      </c>
      <c r="AH2386" s="9">
        <f t="shared" si="535"/>
        <v>6015479.39999996</v>
      </c>
      <c r="AI2386" s="9">
        <f t="shared" si="536"/>
        <v>1700104.23999996</v>
      </c>
      <c r="AJ2386" s="12" t="e">
        <f>#REF!-A2386</f>
        <v>#REF!</v>
      </c>
      <c r="AK2386" s="16"/>
      <c r="AL2386" s="9">
        <f t="shared" si="526"/>
        <v>67780551.86</v>
      </c>
      <c r="AM2386" s="16"/>
      <c r="AN2386" s="16"/>
      <c r="AO2386" s="16"/>
      <c r="AP2386" s="16"/>
      <c r="AQ2386" s="12" t="e">
        <f>#REF!+#REF!+#REF!</f>
        <v>#REF!</v>
      </c>
      <c r="AR2386" s="12">
        <f t="shared" si="523"/>
        <v>-31701.1</v>
      </c>
      <c r="AS2386" s="12" t="e">
        <f>#REF!-AU2386+#REF!+#REF!</f>
        <v>#REF!</v>
      </c>
      <c r="AT2386" s="12" t="e">
        <f>AS2386-VLOOKUP(A2386,[1]选股结果!$A$2:$BJ$3005,48,FALSE)*0.08</f>
        <v>#REF!</v>
      </c>
      <c r="AU2386" s="12">
        <f t="shared" si="527"/>
        <v>4315375.16</v>
      </c>
      <c r="AV2386" s="12" t="e">
        <f>#REF!+S2386+H2386</f>
        <v>#REF!</v>
      </c>
      <c r="AW2386" s="12" t="e">
        <f t="shared" si="528"/>
        <v>#REF!</v>
      </c>
      <c r="AX2386" s="12" t="e">
        <f t="shared" si="529"/>
        <v>#REF!</v>
      </c>
      <c r="AY2386" s="12" t="e">
        <f t="shared" si="530"/>
        <v>#REF!</v>
      </c>
      <c r="AZ2386" s="12">
        <f t="shared" si="524"/>
        <v>-779872848.08</v>
      </c>
      <c r="BA2386" s="12">
        <f t="shared" si="525"/>
        <v>6416591.50999996</v>
      </c>
      <c r="BB2386" s="12" t="e">
        <f t="shared" si="531"/>
        <v>#REF!</v>
      </c>
    </row>
    <row r="2387" spans="1:54">
      <c r="A2387" s="5" t="s">
        <v>4823</v>
      </c>
      <c r="B2387" s="5" t="s">
        <v>4824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532"/>
        <v>772261624.52</v>
      </c>
      <c r="AF2387" s="9">
        <f t="shared" si="533"/>
        <v>583801502.68</v>
      </c>
      <c r="AG2387" s="9">
        <f t="shared" si="534"/>
        <v>194863503.11</v>
      </c>
      <c r="AH2387" s="9">
        <f t="shared" si="535"/>
        <v>185492457.18</v>
      </c>
      <c r="AI2387" s="9">
        <f t="shared" si="536"/>
        <v>147901021.86</v>
      </c>
      <c r="AJ2387" s="12" t="e">
        <f>#REF!-A2387</f>
        <v>#REF!</v>
      </c>
      <c r="AK2387" s="16"/>
      <c r="AL2387" s="9">
        <f t="shared" si="526"/>
        <v>172164143.33</v>
      </c>
      <c r="AM2387" s="16"/>
      <c r="AN2387" s="16"/>
      <c r="AO2387" s="16"/>
      <c r="AP2387" s="16"/>
      <c r="AQ2387" s="12" t="e">
        <f>#REF!+#REF!+#REF!</f>
        <v>#REF!</v>
      </c>
      <c r="AR2387" s="12">
        <f t="shared" si="523"/>
        <v>-60691.43</v>
      </c>
      <c r="AS2387" s="12" t="e">
        <f>#REF!-AU2387+#REF!+#REF!</f>
        <v>#REF!</v>
      </c>
      <c r="AT2387" s="12" t="e">
        <f>AS2387-VLOOKUP(A2387,[1]选股结果!$A$2:$BJ$3005,48,FALSE)*0.08</f>
        <v>#REF!</v>
      </c>
      <c r="AU2387" s="12">
        <f t="shared" si="527"/>
        <v>37591435.32</v>
      </c>
      <c r="AV2387" s="12" t="e">
        <f>#REF!+S2387+H2387</f>
        <v>#REF!</v>
      </c>
      <c r="AW2387" s="12" t="e">
        <f t="shared" si="528"/>
        <v>#REF!</v>
      </c>
      <c r="AX2387" s="12" t="e">
        <f t="shared" si="529"/>
        <v>#REF!</v>
      </c>
      <c r="AY2387" s="12" t="e">
        <f t="shared" si="530"/>
        <v>#REF!</v>
      </c>
      <c r="AZ2387" s="12">
        <f t="shared" si="524"/>
        <v>-780314969</v>
      </c>
      <c r="BA2387" s="12">
        <f t="shared" si="525"/>
        <v>194863503.11</v>
      </c>
      <c r="BB2387" s="12" t="e">
        <f t="shared" si="531"/>
        <v>#REF!</v>
      </c>
    </row>
    <row r="2388" spans="1:54">
      <c r="A2388" s="5" t="s">
        <v>4825</v>
      </c>
      <c r="B2388" s="5" t="s">
        <v>4826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532"/>
        <v>771733610.43</v>
      </c>
      <c r="AF2388" s="9">
        <f t="shared" si="533"/>
        <v>753968081.35</v>
      </c>
      <c r="AG2388" s="9">
        <f t="shared" si="534"/>
        <v>33714505.51</v>
      </c>
      <c r="AH2388" s="9">
        <f t="shared" si="535"/>
        <v>33405462.86</v>
      </c>
      <c r="AI2388" s="9">
        <f t="shared" si="536"/>
        <v>26080095.57</v>
      </c>
      <c r="AJ2388" s="12" t="e">
        <f>#REF!-A2388</f>
        <v>#REF!</v>
      </c>
      <c r="AK2388" s="16"/>
      <c r="AL2388" s="9">
        <f t="shared" si="526"/>
        <v>143173256.34</v>
      </c>
      <c r="AM2388" s="16"/>
      <c r="AN2388" s="16"/>
      <c r="AO2388" s="16"/>
      <c r="AP2388" s="16"/>
      <c r="AQ2388" s="12" t="e">
        <f>#REF!+#REF!+#REF!</f>
        <v>#REF!</v>
      </c>
      <c r="AR2388" s="12">
        <f t="shared" si="523"/>
        <v>-7725.66</v>
      </c>
      <c r="AS2388" s="12" t="e">
        <f>#REF!-AU2388+#REF!+#REF!</f>
        <v>#REF!</v>
      </c>
      <c r="AT2388" s="12" t="e">
        <f>AS2388-VLOOKUP(A2388,[1]选股结果!$A$2:$BJ$3005,48,FALSE)*0.08</f>
        <v>#REF!</v>
      </c>
      <c r="AU2388" s="12">
        <f t="shared" si="527"/>
        <v>7325367.29</v>
      </c>
      <c r="AV2388" s="12" t="e">
        <f>#REF!+S2388+H2388</f>
        <v>#REF!</v>
      </c>
      <c r="AW2388" s="12" t="e">
        <f t="shared" si="528"/>
        <v>#REF!</v>
      </c>
      <c r="AX2388" s="12" t="e">
        <f t="shared" si="529"/>
        <v>#REF!</v>
      </c>
      <c r="AY2388" s="12" t="e">
        <f t="shared" si="530"/>
        <v>#REF!</v>
      </c>
      <c r="AZ2388" s="12">
        <f t="shared" si="524"/>
        <v>-796779844.2</v>
      </c>
      <c r="BA2388" s="12">
        <f t="shared" si="525"/>
        <v>33714505.51</v>
      </c>
      <c r="BB2388" s="12" t="e">
        <f t="shared" si="531"/>
        <v>#REF!</v>
      </c>
    </row>
    <row r="2389" spans="1:54">
      <c r="A2389" s="5" t="s">
        <v>4827</v>
      </c>
      <c r="B2389" s="5" t="s">
        <v>4828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532"/>
        <v>769688340.54</v>
      </c>
      <c r="AF2389" s="9">
        <f t="shared" si="533"/>
        <v>671739323.92</v>
      </c>
      <c r="AG2389" s="9">
        <f t="shared" si="534"/>
        <v>106762503.77</v>
      </c>
      <c r="AH2389" s="9">
        <f t="shared" si="535"/>
        <v>106809844.94</v>
      </c>
      <c r="AI2389" s="9">
        <f t="shared" si="536"/>
        <v>83207845.01</v>
      </c>
      <c r="AJ2389" s="12" t="e">
        <f>#REF!-A2389</f>
        <v>#REF!</v>
      </c>
      <c r="AK2389" s="16"/>
      <c r="AL2389" s="9">
        <f t="shared" si="526"/>
        <v>60416884.42</v>
      </c>
      <c r="AM2389" s="16"/>
      <c r="AN2389" s="16"/>
      <c r="AO2389" s="16"/>
      <c r="AP2389" s="16"/>
      <c r="AQ2389" s="12" t="e">
        <f>#REF!+#REF!+#REF!</f>
        <v>#REF!</v>
      </c>
      <c r="AR2389" s="12">
        <f t="shared" si="523"/>
        <v>-149201.47</v>
      </c>
      <c r="AS2389" s="12" t="e">
        <f>#REF!-AU2389+#REF!+#REF!</f>
        <v>#REF!</v>
      </c>
      <c r="AT2389" s="12" t="e">
        <f>AS2389-VLOOKUP(A2389,[1]选股结果!$A$2:$BJ$3005,48,FALSE)*0.08</f>
        <v>#REF!</v>
      </c>
      <c r="AU2389" s="12">
        <f t="shared" si="527"/>
        <v>23601999.93</v>
      </c>
      <c r="AV2389" s="12" t="e">
        <f>#REF!+S2389+H2389</f>
        <v>#REF!</v>
      </c>
      <c r="AW2389" s="12" t="e">
        <f t="shared" si="528"/>
        <v>#REF!</v>
      </c>
      <c r="AX2389" s="12" t="e">
        <f t="shared" si="529"/>
        <v>#REF!</v>
      </c>
      <c r="AY2389" s="12" t="e">
        <f t="shared" si="530"/>
        <v>#REF!</v>
      </c>
      <c r="AZ2389" s="12">
        <f t="shared" si="524"/>
        <v>-781537449.71</v>
      </c>
      <c r="BA2389" s="12">
        <f t="shared" si="525"/>
        <v>106762503.77</v>
      </c>
      <c r="BB2389" s="12" t="e">
        <f t="shared" si="531"/>
        <v>#REF!</v>
      </c>
    </row>
    <row r="2390" spans="1:54">
      <c r="A2390" s="5" t="s">
        <v>4829</v>
      </c>
      <c r="B2390" s="5" t="s">
        <v>4830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532"/>
        <v>766843617.13</v>
      </c>
      <c r="AF2390" s="9">
        <f t="shared" si="533"/>
        <v>726499936.6</v>
      </c>
      <c r="AG2390" s="9">
        <f t="shared" si="534"/>
        <v>39985471.32</v>
      </c>
      <c r="AH2390" s="9">
        <f t="shared" si="535"/>
        <v>40078913.99</v>
      </c>
      <c r="AI2390" s="9">
        <f t="shared" si="536"/>
        <v>34602504.56</v>
      </c>
      <c r="AJ2390" s="12" t="e">
        <f>#REF!-A2390</f>
        <v>#REF!</v>
      </c>
      <c r="AK2390" s="16"/>
      <c r="AL2390" s="9">
        <f t="shared" si="526"/>
        <v>138167638.12</v>
      </c>
      <c r="AM2390" s="16"/>
      <c r="AN2390" s="16"/>
      <c r="AO2390" s="16"/>
      <c r="AP2390" s="16"/>
      <c r="AQ2390" s="12" t="e">
        <f>#REF!+#REF!+#REF!</f>
        <v>#REF!</v>
      </c>
      <c r="AR2390" s="12">
        <f t="shared" si="523"/>
        <v>-93442.67</v>
      </c>
      <c r="AS2390" s="12" t="e">
        <f>#REF!-AU2390+#REF!+#REF!</f>
        <v>#REF!</v>
      </c>
      <c r="AT2390" s="12" t="e">
        <f>AS2390-VLOOKUP(A2390,[1]选股结果!$A$2:$BJ$3005,48,FALSE)*0.08</f>
        <v>#REF!</v>
      </c>
      <c r="AU2390" s="12">
        <f t="shared" si="527"/>
        <v>5476409.43</v>
      </c>
      <c r="AV2390" s="12" t="e">
        <f>#REF!+S2390+H2390</f>
        <v>#REF!</v>
      </c>
      <c r="AW2390" s="12" t="e">
        <f t="shared" si="528"/>
        <v>#REF!</v>
      </c>
      <c r="AX2390" s="12" t="e">
        <f t="shared" si="529"/>
        <v>#REF!</v>
      </c>
      <c r="AY2390" s="12" t="e">
        <f t="shared" si="530"/>
        <v>#REF!</v>
      </c>
      <c r="AZ2390" s="12">
        <f t="shared" si="524"/>
        <v>-781398006.32</v>
      </c>
      <c r="BA2390" s="12">
        <f t="shared" si="525"/>
        <v>39985471.32</v>
      </c>
      <c r="BB2390" s="12" t="e">
        <f t="shared" si="531"/>
        <v>#REF!</v>
      </c>
    </row>
    <row r="2391" spans="1:54">
      <c r="A2391" s="5" t="s">
        <v>4831</v>
      </c>
      <c r="B2391" s="5" t="s">
        <v>4832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532"/>
        <v>766606391.62</v>
      </c>
      <c r="AF2391" s="9">
        <f t="shared" si="533"/>
        <v>759137885.45</v>
      </c>
      <c r="AG2391" s="9">
        <f t="shared" si="534"/>
        <v>34030630.5699998</v>
      </c>
      <c r="AH2391" s="9">
        <f t="shared" si="535"/>
        <v>36076630.2299998</v>
      </c>
      <c r="AI2391" s="9">
        <f t="shared" si="536"/>
        <v>41625810.3699998</v>
      </c>
      <c r="AJ2391" s="12" t="e">
        <f>#REF!-A2391</f>
        <v>#REF!</v>
      </c>
      <c r="AK2391" s="16"/>
      <c r="AL2391" s="9">
        <f t="shared" si="526"/>
        <v>108412957.63</v>
      </c>
      <c r="AM2391" s="16"/>
      <c r="AN2391" s="16"/>
      <c r="AO2391" s="16"/>
      <c r="AP2391" s="16"/>
      <c r="AQ2391" s="12" t="e">
        <f>#REF!+#REF!+#REF!</f>
        <v>#REF!</v>
      </c>
      <c r="AR2391" s="12">
        <f t="shared" si="523"/>
        <v>-2410602.21</v>
      </c>
      <c r="AS2391" s="12" t="e">
        <f>#REF!-AU2391+#REF!+#REF!</f>
        <v>#REF!</v>
      </c>
      <c r="AT2391" s="12" t="e">
        <f>AS2391-VLOOKUP(A2391,[1]选股结果!$A$2:$BJ$3005,48,FALSE)*0.08</f>
        <v>#REF!</v>
      </c>
      <c r="AU2391" s="12">
        <f t="shared" si="527"/>
        <v>-5549180.14</v>
      </c>
      <c r="AV2391" s="12" t="e">
        <f>#REF!+S2391+H2391</f>
        <v>#REF!</v>
      </c>
      <c r="AW2391" s="12" t="e">
        <f t="shared" si="528"/>
        <v>#REF!</v>
      </c>
      <c r="AX2391" s="12" t="e">
        <f t="shared" si="529"/>
        <v>#REF!</v>
      </c>
      <c r="AY2391" s="12" t="e">
        <f t="shared" si="530"/>
        <v>#REF!</v>
      </c>
      <c r="AZ2391" s="12">
        <f t="shared" si="524"/>
        <v>-762728456.73</v>
      </c>
      <c r="BA2391" s="12">
        <f t="shared" si="525"/>
        <v>34030630.5699998</v>
      </c>
      <c r="BB2391" s="12" t="e">
        <f t="shared" si="531"/>
        <v>#REF!</v>
      </c>
    </row>
    <row r="2392" spans="1:54">
      <c r="A2392" s="5" t="s">
        <v>4833</v>
      </c>
      <c r="B2392" s="5" t="s">
        <v>4834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532"/>
        <v>766134858.49</v>
      </c>
      <c r="AF2392" s="9">
        <f t="shared" si="533"/>
        <v>772930499.93</v>
      </c>
      <c r="AG2392" s="9">
        <f t="shared" si="534"/>
        <v>54344102.9000001</v>
      </c>
      <c r="AH2392" s="9">
        <f t="shared" si="535"/>
        <v>56366945.6600001</v>
      </c>
      <c r="AI2392" s="9">
        <f t="shared" si="536"/>
        <v>55784003.0000001</v>
      </c>
      <c r="AJ2392" s="12" t="e">
        <f>#REF!-A2392</f>
        <v>#REF!</v>
      </c>
      <c r="AK2392" s="16"/>
      <c r="AL2392" s="9">
        <f t="shared" si="526"/>
        <v>392101071.4</v>
      </c>
      <c r="AM2392" s="16"/>
      <c r="AN2392" s="16"/>
      <c r="AO2392" s="16"/>
      <c r="AP2392" s="16"/>
      <c r="AQ2392" s="12" t="e">
        <f>#REF!+#REF!+#REF!</f>
        <v>#REF!</v>
      </c>
      <c r="AR2392" s="12">
        <f t="shared" si="523"/>
        <v>-2518395.3</v>
      </c>
      <c r="AS2392" s="12" t="e">
        <f>#REF!-AU2392+#REF!+#REF!</f>
        <v>#REF!</v>
      </c>
      <c r="AT2392" s="12" t="e">
        <f>AS2392-VLOOKUP(A2392,[1]选股结果!$A$2:$BJ$3005,48,FALSE)*0.08</f>
        <v>#REF!</v>
      </c>
      <c r="AU2392" s="12">
        <f t="shared" si="527"/>
        <v>582942.660000004</v>
      </c>
      <c r="AV2392" s="12" t="e">
        <f>#REF!+S2392+H2392</f>
        <v>#REF!</v>
      </c>
      <c r="AW2392" s="12" t="e">
        <f t="shared" si="528"/>
        <v>#REF!</v>
      </c>
      <c r="AX2392" s="12" t="e">
        <f t="shared" si="529"/>
        <v>#REF!</v>
      </c>
      <c r="AY2392" s="12" t="e">
        <f t="shared" si="530"/>
        <v>#REF!</v>
      </c>
      <c r="AZ2392" s="12">
        <f t="shared" si="524"/>
        <v>-753278548.4</v>
      </c>
      <c r="BA2392" s="12">
        <f t="shared" si="525"/>
        <v>54344102.9000001</v>
      </c>
      <c r="BB2392" s="12" t="e">
        <f t="shared" si="531"/>
        <v>#REF!</v>
      </c>
    </row>
    <row r="2393" spans="1:54">
      <c r="A2393" s="5" t="s">
        <v>4835</v>
      </c>
      <c r="B2393" s="5" t="s">
        <v>4836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532"/>
        <v>765324124.77</v>
      </c>
      <c r="AF2393" s="9">
        <f t="shared" si="533"/>
        <v>468522058.81</v>
      </c>
      <c r="AG2393" s="9">
        <f t="shared" si="534"/>
        <v>343499490.93</v>
      </c>
      <c r="AH2393" s="9">
        <f t="shared" si="535"/>
        <v>339486237.2</v>
      </c>
      <c r="AI2393" s="9">
        <f t="shared" si="536"/>
        <v>290717472.15</v>
      </c>
      <c r="AJ2393" s="12" t="e">
        <f>#REF!-A2393</f>
        <v>#REF!</v>
      </c>
      <c r="AK2393" s="16"/>
      <c r="AL2393" s="9">
        <f t="shared" si="526"/>
        <v>207419877.01</v>
      </c>
      <c r="AM2393" s="16"/>
      <c r="AN2393" s="16"/>
      <c r="AO2393" s="16"/>
      <c r="AP2393" s="16"/>
      <c r="AQ2393" s="12" t="e">
        <f>#REF!+#REF!+#REF!</f>
        <v>#REF!</v>
      </c>
      <c r="AR2393" s="12">
        <f t="shared" si="523"/>
        <v>-3133768.57</v>
      </c>
      <c r="AS2393" s="12" t="e">
        <f>#REF!-AU2393+#REF!+#REF!</f>
        <v>#REF!</v>
      </c>
      <c r="AT2393" s="12" t="e">
        <f>AS2393-VLOOKUP(A2393,[1]选股结果!$A$2:$BJ$3005,48,FALSE)*0.08</f>
        <v>#REF!</v>
      </c>
      <c r="AU2393" s="12">
        <f t="shared" si="527"/>
        <v>48768765.05</v>
      </c>
      <c r="AV2393" s="12" t="e">
        <f>#REF!+S2393+H2393</f>
        <v>#REF!</v>
      </c>
      <c r="AW2393" s="12" t="e">
        <f t="shared" si="528"/>
        <v>#REF!</v>
      </c>
      <c r="AX2393" s="12" t="e">
        <f t="shared" si="529"/>
        <v>#REF!</v>
      </c>
      <c r="AY2393" s="12" t="e">
        <f t="shared" si="530"/>
        <v>#REF!</v>
      </c>
      <c r="AZ2393" s="12">
        <f t="shared" si="524"/>
        <v>-808093576.48</v>
      </c>
      <c r="BA2393" s="12">
        <f t="shared" si="525"/>
        <v>343499490.93</v>
      </c>
      <c r="BB2393" s="12" t="e">
        <f t="shared" si="531"/>
        <v>#REF!</v>
      </c>
    </row>
    <row r="2394" spans="1:54">
      <c r="A2394" s="5" t="s">
        <v>4837</v>
      </c>
      <c r="B2394" s="5" t="s">
        <v>4838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532"/>
        <v>765048329.27</v>
      </c>
      <c r="AF2394" s="9">
        <f t="shared" si="533"/>
        <v>664652509.62</v>
      </c>
      <c r="AG2394" s="9">
        <f t="shared" si="534"/>
        <v>100965671.36</v>
      </c>
      <c r="AH2394" s="9">
        <f t="shared" si="535"/>
        <v>100030941.41</v>
      </c>
      <c r="AI2394" s="9">
        <f t="shared" si="536"/>
        <v>80882021.61</v>
      </c>
      <c r="AJ2394" s="12" t="e">
        <f>#REF!-A2394</f>
        <v>#REF!</v>
      </c>
      <c r="AK2394" s="16"/>
      <c r="AL2394" s="9">
        <f t="shared" si="526"/>
        <v>189307320.88</v>
      </c>
      <c r="AM2394" s="16"/>
      <c r="AN2394" s="16"/>
      <c r="AO2394" s="16"/>
      <c r="AP2394" s="16"/>
      <c r="AQ2394" s="12" t="e">
        <f>#REF!+#REF!+#REF!</f>
        <v>#REF!</v>
      </c>
      <c r="AR2394" s="12">
        <f t="shared" si="523"/>
        <v>-273340.27</v>
      </c>
      <c r="AS2394" s="12" t="e">
        <f>#REF!-AU2394+#REF!+#REF!</f>
        <v>#REF!</v>
      </c>
      <c r="AT2394" s="12" t="e">
        <f>AS2394-VLOOKUP(A2394,[1]选股结果!$A$2:$BJ$3005,48,FALSE)*0.08</f>
        <v>#REF!</v>
      </c>
      <c r="AU2394" s="12">
        <f t="shared" si="527"/>
        <v>19148919.8</v>
      </c>
      <c r="AV2394" s="12" t="e">
        <f>#REF!+S2394+H2394</f>
        <v>#REF!</v>
      </c>
      <c r="AW2394" s="12" t="e">
        <f t="shared" si="528"/>
        <v>#REF!</v>
      </c>
      <c r="AX2394" s="12" t="e">
        <f t="shared" si="529"/>
        <v>#REF!</v>
      </c>
      <c r="AY2394" s="12" t="e">
        <f t="shared" si="530"/>
        <v>#REF!</v>
      </c>
      <c r="AZ2394" s="12">
        <f t="shared" si="524"/>
        <v>-784132993.04</v>
      </c>
      <c r="BA2394" s="12">
        <f t="shared" si="525"/>
        <v>100965671.36</v>
      </c>
      <c r="BB2394" s="12" t="e">
        <f t="shared" si="531"/>
        <v>#REF!</v>
      </c>
    </row>
    <row r="2395" spans="1:54">
      <c r="A2395" s="5" t="s">
        <v>4839</v>
      </c>
      <c r="B2395" s="5" t="s">
        <v>4840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532"/>
        <v>764195246.66</v>
      </c>
      <c r="AF2395" s="9">
        <f t="shared" si="533"/>
        <v>652384213.26</v>
      </c>
      <c r="AG2395" s="9">
        <f t="shared" si="534"/>
        <v>111920492.43</v>
      </c>
      <c r="AH2395" s="9">
        <f t="shared" si="535"/>
        <v>111487222.95</v>
      </c>
      <c r="AI2395" s="9">
        <f t="shared" si="536"/>
        <v>82508794.04</v>
      </c>
      <c r="AJ2395" s="12" t="e">
        <f>#REF!-A2395</f>
        <v>#REF!</v>
      </c>
      <c r="AK2395" s="16"/>
      <c r="AL2395" s="9">
        <f t="shared" si="526"/>
        <v>87974606.74</v>
      </c>
      <c r="AM2395" s="16"/>
      <c r="AN2395" s="16"/>
      <c r="AO2395" s="16"/>
      <c r="AP2395" s="16"/>
      <c r="AQ2395" s="12" t="e">
        <f>#REF!+#REF!+#REF!</f>
        <v>#REF!</v>
      </c>
      <c r="AR2395" s="12">
        <f t="shared" si="523"/>
        <v>-52362.95</v>
      </c>
      <c r="AS2395" s="12" t="e">
        <f>#REF!-AU2395+#REF!+#REF!</f>
        <v>#REF!</v>
      </c>
      <c r="AT2395" s="12" t="e">
        <f>AS2395-VLOOKUP(A2395,[1]选股结果!$A$2:$BJ$3005,48,FALSE)*0.08</f>
        <v>#REF!</v>
      </c>
      <c r="AU2395" s="12">
        <f t="shared" si="527"/>
        <v>28978428.91</v>
      </c>
      <c r="AV2395" s="12" t="e">
        <f>#REF!+S2395+H2395</f>
        <v>#REF!</v>
      </c>
      <c r="AW2395" s="12" t="e">
        <f t="shared" si="528"/>
        <v>#REF!</v>
      </c>
      <c r="AX2395" s="12" t="e">
        <f t="shared" si="529"/>
        <v>#REF!</v>
      </c>
      <c r="AY2395" s="12" t="e">
        <f t="shared" si="530"/>
        <v>#REF!</v>
      </c>
      <c r="AZ2395" s="12">
        <f t="shared" si="524"/>
        <v>-793106496.48</v>
      </c>
      <c r="BA2395" s="12">
        <f t="shared" si="525"/>
        <v>111920492.43</v>
      </c>
      <c r="BB2395" s="12" t="e">
        <f t="shared" si="531"/>
        <v>#REF!</v>
      </c>
    </row>
    <row r="2396" spans="1:54">
      <c r="A2396" s="5" t="s">
        <v>4841</v>
      </c>
      <c r="B2396" s="5" t="s">
        <v>4842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532"/>
        <v>762910925.91</v>
      </c>
      <c r="AF2396" s="9">
        <f t="shared" si="533"/>
        <v>603854354.79</v>
      </c>
      <c r="AG2396" s="9">
        <f t="shared" si="534"/>
        <v>165836620.2</v>
      </c>
      <c r="AH2396" s="9">
        <f t="shared" si="535"/>
        <v>166326283.95</v>
      </c>
      <c r="AI2396" s="9">
        <f t="shared" si="536"/>
        <v>140844155.07</v>
      </c>
      <c r="AJ2396" s="12" t="e">
        <f>#REF!-A2396</f>
        <v>#REF!</v>
      </c>
      <c r="AK2396" s="16"/>
      <c r="AL2396" s="9">
        <f t="shared" si="526"/>
        <v>94283171.32</v>
      </c>
      <c r="AM2396" s="16"/>
      <c r="AN2396" s="16"/>
      <c r="AO2396" s="16"/>
      <c r="AP2396" s="16"/>
      <c r="AQ2396" s="12" t="e">
        <f>#REF!+#REF!+#REF!</f>
        <v>#REF!</v>
      </c>
      <c r="AR2396" s="12">
        <f t="shared" si="523"/>
        <v>-640826.43</v>
      </c>
      <c r="AS2396" s="12" t="e">
        <f>#REF!-AU2396+#REF!+#REF!</f>
        <v>#REF!</v>
      </c>
      <c r="AT2396" s="12" t="e">
        <f>AS2396-VLOOKUP(A2396,[1]选股结果!$A$2:$BJ$3005,48,FALSE)*0.08</f>
        <v>#REF!</v>
      </c>
      <c r="AU2396" s="12">
        <f t="shared" si="527"/>
        <v>25482128.88</v>
      </c>
      <c r="AV2396" s="12" t="e">
        <f>#REF!+S2396+H2396</f>
        <v>#REF!</v>
      </c>
      <c r="AW2396" s="12" t="e">
        <f t="shared" si="528"/>
        <v>#REF!</v>
      </c>
      <c r="AX2396" s="12" t="e">
        <f t="shared" si="529"/>
        <v>#REF!</v>
      </c>
      <c r="AY2396" s="12" t="e">
        <f t="shared" si="530"/>
        <v>#REF!</v>
      </c>
      <c r="AZ2396" s="12">
        <f t="shared" si="524"/>
        <v>-780585052.48</v>
      </c>
      <c r="BA2396" s="12">
        <f t="shared" si="525"/>
        <v>165836620.2</v>
      </c>
      <c r="BB2396" s="12" t="e">
        <f t="shared" si="531"/>
        <v>#REF!</v>
      </c>
    </row>
    <row r="2397" spans="1:54">
      <c r="A2397" s="5" t="s">
        <v>4843</v>
      </c>
      <c r="B2397" s="5" t="s">
        <v>4844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532"/>
        <v>761800446.56</v>
      </c>
      <c r="AF2397" s="9">
        <f t="shared" si="533"/>
        <v>800257700.83</v>
      </c>
      <c r="AG2397" s="9">
        <f t="shared" si="534"/>
        <v>-2742856.68000022</v>
      </c>
      <c r="AH2397" s="9">
        <f t="shared" si="535"/>
        <v>-17042522.7500002</v>
      </c>
      <c r="AI2397" s="9">
        <f t="shared" si="536"/>
        <v>-16233511.2600002</v>
      </c>
      <c r="AJ2397" s="12" t="e">
        <f>#REF!-A2397</f>
        <v>#REF!</v>
      </c>
      <c r="AK2397" s="16"/>
      <c r="AL2397" s="9">
        <f t="shared" si="526"/>
        <v>317158445.58</v>
      </c>
      <c r="AM2397" s="16"/>
      <c r="AN2397" s="16"/>
      <c r="AO2397" s="16"/>
      <c r="AP2397" s="16"/>
      <c r="AQ2397" s="12" t="e">
        <f>#REF!+#REF!+#REF!</f>
        <v>#REF!</v>
      </c>
      <c r="AR2397" s="12">
        <f t="shared" si="523"/>
        <v>-1347150.23</v>
      </c>
      <c r="AS2397" s="12" t="e">
        <f>#REF!-AU2397+#REF!+#REF!</f>
        <v>#REF!</v>
      </c>
      <c r="AT2397" s="12" t="e">
        <f>AS2397-VLOOKUP(A2397,[1]选股结果!$A$2:$BJ$3005,48,FALSE)*0.08</f>
        <v>#REF!</v>
      </c>
      <c r="AU2397" s="12">
        <f t="shared" si="527"/>
        <v>-809011.490000002</v>
      </c>
      <c r="AV2397" s="12" t="e">
        <f>#REF!+S2397+H2397</f>
        <v>#REF!</v>
      </c>
      <c r="AW2397" s="12" t="e">
        <f t="shared" si="528"/>
        <v>#REF!</v>
      </c>
      <c r="AX2397" s="12" t="e">
        <f t="shared" si="529"/>
        <v>#REF!</v>
      </c>
      <c r="AY2397" s="12" t="e">
        <f t="shared" si="530"/>
        <v>#REF!</v>
      </c>
      <c r="AZ2397" s="12">
        <f t="shared" si="524"/>
        <v>-725445168.48</v>
      </c>
      <c r="BA2397" s="12">
        <f t="shared" si="525"/>
        <v>-2742856.68000022</v>
      </c>
      <c r="BB2397" s="12" t="e">
        <f t="shared" si="531"/>
        <v>#REF!</v>
      </c>
    </row>
    <row r="2398" spans="1:54">
      <c r="A2398" s="5" t="s">
        <v>4845</v>
      </c>
      <c r="B2398" s="5" t="s">
        <v>4846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532"/>
        <v>760230828.92</v>
      </c>
      <c r="AF2398" s="9">
        <f t="shared" si="533"/>
        <v>603363824.14</v>
      </c>
      <c r="AG2398" s="9">
        <f t="shared" si="534"/>
        <v>202482985.86</v>
      </c>
      <c r="AH2398" s="9">
        <f t="shared" si="535"/>
        <v>204754925.89</v>
      </c>
      <c r="AI2398" s="9">
        <f t="shared" si="536"/>
        <v>176673898.39</v>
      </c>
      <c r="AJ2398" s="12" t="e">
        <f>#REF!-A2398</f>
        <v>#REF!</v>
      </c>
      <c r="AK2398" s="16"/>
      <c r="AL2398" s="9">
        <f t="shared" si="526"/>
        <v>101372893.25</v>
      </c>
      <c r="AM2398" s="16"/>
      <c r="AN2398" s="16"/>
      <c r="AO2398" s="16"/>
      <c r="AP2398" s="16"/>
      <c r="AQ2398" s="12" t="e">
        <f>#REF!+#REF!+#REF!</f>
        <v>#REF!</v>
      </c>
      <c r="AR2398" s="12">
        <f t="shared" si="523"/>
        <v>-2490375.38</v>
      </c>
      <c r="AS2398" s="12" t="e">
        <f>#REF!-AU2398+#REF!+#REF!</f>
        <v>#REF!</v>
      </c>
      <c r="AT2398" s="12" t="e">
        <f>AS2398-VLOOKUP(A2398,[1]选股结果!$A$2:$BJ$3005,48,FALSE)*0.08</f>
        <v>#REF!</v>
      </c>
      <c r="AU2398" s="12">
        <f t="shared" si="527"/>
        <v>28081027.5</v>
      </c>
      <c r="AV2398" s="12" t="e">
        <f>#REF!+S2398+H2398</f>
        <v>#REF!</v>
      </c>
      <c r="AW2398" s="12" t="e">
        <f t="shared" si="528"/>
        <v>#REF!</v>
      </c>
      <c r="AX2398" s="12" t="e">
        <f t="shared" si="529"/>
        <v>#REF!</v>
      </c>
      <c r="AY2398" s="12" t="e">
        <f t="shared" si="530"/>
        <v>#REF!</v>
      </c>
      <c r="AZ2398" s="12">
        <f t="shared" si="524"/>
        <v>-786645134.15</v>
      </c>
      <c r="BA2398" s="12">
        <f t="shared" si="525"/>
        <v>202482985.86</v>
      </c>
      <c r="BB2398" s="12" t="e">
        <f t="shared" si="531"/>
        <v>#REF!</v>
      </c>
    </row>
    <row r="2399" spans="1:54">
      <c r="A2399" s="5" t="s">
        <v>4847</v>
      </c>
      <c r="B2399" s="5" t="s">
        <v>4848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532"/>
        <v>759740463.8</v>
      </c>
      <c r="AF2399" s="9">
        <f t="shared" si="533"/>
        <v>747795299.75</v>
      </c>
      <c r="AG2399" s="9">
        <f t="shared" si="534"/>
        <v>28305207.6899999</v>
      </c>
      <c r="AH2399" s="9">
        <f t="shared" si="535"/>
        <v>28286391.1499999</v>
      </c>
      <c r="AI2399" s="9">
        <f t="shared" si="536"/>
        <v>28615765.4199999</v>
      </c>
      <c r="AJ2399" s="12" t="e">
        <f>#REF!-A2399</f>
        <v>#REF!</v>
      </c>
      <c r="AK2399" s="16"/>
      <c r="AL2399" s="9">
        <f t="shared" si="526"/>
        <v>31463875.2</v>
      </c>
      <c r="AM2399" s="16"/>
      <c r="AN2399" s="16"/>
      <c r="AO2399" s="16"/>
      <c r="AP2399" s="16"/>
      <c r="AQ2399" s="12" t="e">
        <f>#REF!+#REF!+#REF!</f>
        <v>#REF!</v>
      </c>
      <c r="AR2399" s="12">
        <f t="shared" si="523"/>
        <v>-61183.46</v>
      </c>
      <c r="AS2399" s="12" t="e">
        <f>#REF!-AU2399+#REF!+#REF!</f>
        <v>#REF!</v>
      </c>
      <c r="AT2399" s="12" t="e">
        <f>AS2399-VLOOKUP(A2399,[1]选股结果!$A$2:$BJ$3005,48,FALSE)*0.08</f>
        <v>#REF!</v>
      </c>
      <c r="AU2399" s="12">
        <f t="shared" si="527"/>
        <v>-329374.27</v>
      </c>
      <c r="AV2399" s="12" t="e">
        <f>#REF!+S2399+H2399</f>
        <v>#REF!</v>
      </c>
      <c r="AW2399" s="12" t="e">
        <f t="shared" si="528"/>
        <v>#REF!</v>
      </c>
      <c r="AX2399" s="12" t="e">
        <f t="shared" si="529"/>
        <v>#REF!</v>
      </c>
      <c r="AY2399" s="12" t="e">
        <f t="shared" si="530"/>
        <v>#REF!</v>
      </c>
      <c r="AZ2399" s="12">
        <f t="shared" si="524"/>
        <v>-753783542.36</v>
      </c>
      <c r="BA2399" s="12">
        <f t="shared" si="525"/>
        <v>28305207.6899999</v>
      </c>
      <c r="BB2399" s="12" t="e">
        <f t="shared" si="531"/>
        <v>#REF!</v>
      </c>
    </row>
    <row r="2400" spans="1:54">
      <c r="A2400" s="5" t="s">
        <v>4849</v>
      </c>
      <c r="B2400" s="5" t="s">
        <v>4850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532"/>
        <v>759250363.29</v>
      </c>
      <c r="AF2400" s="9">
        <f t="shared" si="533"/>
        <v>662285551.86</v>
      </c>
      <c r="AG2400" s="9">
        <f t="shared" si="534"/>
        <v>101097508.47</v>
      </c>
      <c r="AH2400" s="9">
        <f t="shared" si="535"/>
        <v>100821063.3</v>
      </c>
      <c r="AI2400" s="9">
        <f t="shared" si="536"/>
        <v>83591302.75</v>
      </c>
      <c r="AJ2400" s="12" t="e">
        <f>#REF!-A2400</f>
        <v>#REF!</v>
      </c>
      <c r="AK2400" s="16"/>
      <c r="AL2400" s="9">
        <f t="shared" si="526"/>
        <v>243695858.55</v>
      </c>
      <c r="AM2400" s="16"/>
      <c r="AN2400" s="16"/>
      <c r="AO2400" s="16"/>
      <c r="AP2400" s="16"/>
      <c r="AQ2400" s="12" t="e">
        <f>#REF!+#REF!+#REF!</f>
        <v>#REF!</v>
      </c>
      <c r="AR2400" s="12">
        <f t="shared" si="523"/>
        <v>-524224.37</v>
      </c>
      <c r="AS2400" s="12" t="e">
        <f>#REF!-AU2400+#REF!+#REF!</f>
        <v>#REF!</v>
      </c>
      <c r="AT2400" s="12" t="e">
        <f>AS2400-VLOOKUP(A2400,[1]选股结果!$A$2:$BJ$3005,48,FALSE)*0.08</f>
        <v>#REF!</v>
      </c>
      <c r="AU2400" s="12">
        <f t="shared" si="527"/>
        <v>17229760.55</v>
      </c>
      <c r="AV2400" s="12" t="e">
        <f>#REF!+S2400+H2400</f>
        <v>#REF!</v>
      </c>
      <c r="AW2400" s="12" t="e">
        <f t="shared" si="528"/>
        <v>#REF!</v>
      </c>
      <c r="AX2400" s="12" t="e">
        <f t="shared" si="529"/>
        <v>#REF!</v>
      </c>
      <c r="AY2400" s="12" t="e">
        <f t="shared" si="530"/>
        <v>#REF!</v>
      </c>
      <c r="AZ2400" s="12">
        <f t="shared" si="524"/>
        <v>-756536332.76</v>
      </c>
      <c r="BA2400" s="12">
        <f t="shared" si="525"/>
        <v>101097508.47</v>
      </c>
      <c r="BB2400" s="12" t="e">
        <f t="shared" si="531"/>
        <v>#REF!</v>
      </c>
    </row>
    <row r="2401" spans="1:54">
      <c r="A2401" s="5" t="s">
        <v>4851</v>
      </c>
      <c r="B2401" s="5" t="s">
        <v>4852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532"/>
        <v>756401482.52</v>
      </c>
      <c r="AF2401" s="9">
        <f t="shared" si="533"/>
        <v>825999816.61</v>
      </c>
      <c r="AG2401" s="9">
        <f t="shared" si="534"/>
        <v>-66820074.44</v>
      </c>
      <c r="AH2401" s="9">
        <f t="shared" si="535"/>
        <v>-67845407.76</v>
      </c>
      <c r="AI2401" s="9">
        <f t="shared" si="536"/>
        <v>-66439662.33</v>
      </c>
      <c r="AJ2401" s="12" t="e">
        <f>#REF!-A2401</f>
        <v>#REF!</v>
      </c>
      <c r="AK2401" s="16"/>
      <c r="AL2401" s="9">
        <f t="shared" si="526"/>
        <v>117330009.4</v>
      </c>
      <c r="AM2401" s="16"/>
      <c r="AN2401" s="16"/>
      <c r="AO2401" s="16"/>
      <c r="AP2401" s="16"/>
      <c r="AQ2401" s="12" t="e">
        <f>#REF!+#REF!+#REF!</f>
        <v>#REF!</v>
      </c>
      <c r="AR2401" s="12">
        <f t="shared" si="523"/>
        <v>-154409.4</v>
      </c>
      <c r="AS2401" s="12" t="e">
        <f>#REF!-AU2401+#REF!+#REF!</f>
        <v>#REF!</v>
      </c>
      <c r="AT2401" s="12" t="e">
        <f>AS2401-VLOOKUP(A2401,[1]选股结果!$A$2:$BJ$3005,48,FALSE)*0.08</f>
        <v>#REF!</v>
      </c>
      <c r="AU2401" s="12">
        <f t="shared" si="527"/>
        <v>-1405745.43000001</v>
      </c>
      <c r="AV2401" s="12" t="e">
        <f>#REF!+S2401+H2401</f>
        <v>#REF!</v>
      </c>
      <c r="AW2401" s="12" t="e">
        <f t="shared" si="528"/>
        <v>#REF!</v>
      </c>
      <c r="AX2401" s="12" t="e">
        <f t="shared" si="529"/>
        <v>#REF!</v>
      </c>
      <c r="AY2401" s="12" t="e">
        <f t="shared" si="530"/>
        <v>#REF!</v>
      </c>
      <c r="AZ2401" s="12">
        <f t="shared" si="524"/>
        <v>-751160774.73</v>
      </c>
      <c r="BA2401" s="12">
        <f t="shared" si="525"/>
        <v>-66820074.44</v>
      </c>
      <c r="BB2401" s="12" t="e">
        <f t="shared" si="531"/>
        <v>#REF!</v>
      </c>
    </row>
    <row r="2402" spans="1:54">
      <c r="A2402" s="5" t="s">
        <v>4853</v>
      </c>
      <c r="B2402" s="5" t="s">
        <v>4854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532"/>
        <v>754751958.69</v>
      </c>
      <c r="AF2402" s="9">
        <f t="shared" si="533"/>
        <v>598319374.3</v>
      </c>
      <c r="AG2402" s="9">
        <f t="shared" si="534"/>
        <v>151168098.91</v>
      </c>
      <c r="AH2402" s="9">
        <f t="shared" si="535"/>
        <v>151176695.1</v>
      </c>
      <c r="AI2402" s="9">
        <f t="shared" si="536"/>
        <v>112318920.1</v>
      </c>
      <c r="AJ2402" s="12" t="e">
        <f>#REF!-A2402</f>
        <v>#REF!</v>
      </c>
      <c r="AK2402" s="16"/>
      <c r="AL2402" s="9">
        <f t="shared" si="526"/>
        <v>62994090.58</v>
      </c>
      <c r="AM2402" s="16"/>
      <c r="AN2402" s="16"/>
      <c r="AO2402" s="16"/>
      <c r="AP2402" s="16"/>
      <c r="AQ2402" s="12" t="e">
        <f>#REF!+#REF!+#REF!</f>
        <v>#REF!</v>
      </c>
      <c r="AR2402" s="12">
        <f t="shared" si="523"/>
        <v>-74223.18</v>
      </c>
      <c r="AS2402" s="12" t="e">
        <f>#REF!-AU2402+#REF!+#REF!</f>
        <v>#REF!</v>
      </c>
      <c r="AT2402" s="12" t="e">
        <f>AS2402-VLOOKUP(A2402,[1]选股结果!$A$2:$BJ$3005,48,FALSE)*0.08</f>
        <v>#REF!</v>
      </c>
      <c r="AU2402" s="12">
        <f t="shared" si="527"/>
        <v>38857775</v>
      </c>
      <c r="AV2402" s="12" t="e">
        <f>#REF!+S2402+H2402</f>
        <v>#REF!</v>
      </c>
      <c r="AW2402" s="12" t="e">
        <f t="shared" si="528"/>
        <v>#REF!</v>
      </c>
      <c r="AX2402" s="12" t="e">
        <f t="shared" si="529"/>
        <v>#REF!</v>
      </c>
      <c r="AY2402" s="12" t="e">
        <f t="shared" si="530"/>
        <v>#REF!</v>
      </c>
      <c r="AZ2402" s="12">
        <f t="shared" si="524"/>
        <v>-790718721.28</v>
      </c>
      <c r="BA2402" s="12">
        <f t="shared" si="525"/>
        <v>151168098.91</v>
      </c>
      <c r="BB2402" s="12" t="e">
        <f t="shared" si="531"/>
        <v>#REF!</v>
      </c>
    </row>
    <row r="2403" spans="1:54">
      <c r="A2403" s="5" t="s">
        <v>4855</v>
      </c>
      <c r="B2403" s="5" t="s">
        <v>4856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532"/>
        <v>754101996.29</v>
      </c>
      <c r="AF2403" s="9">
        <f t="shared" si="533"/>
        <v>761160067.3</v>
      </c>
      <c r="AG2403" s="9">
        <f t="shared" si="534"/>
        <v>9151486.42000001</v>
      </c>
      <c r="AH2403" s="9">
        <f t="shared" si="535"/>
        <v>10683569.49</v>
      </c>
      <c r="AI2403" s="9">
        <f t="shared" si="536"/>
        <v>6051471.05000001</v>
      </c>
      <c r="AJ2403" s="12" t="e">
        <f>#REF!-A2403</f>
        <v>#REF!</v>
      </c>
      <c r="AK2403" s="16"/>
      <c r="AL2403" s="9">
        <f t="shared" si="526"/>
        <v>60497880.84</v>
      </c>
      <c r="AM2403" s="16"/>
      <c r="AN2403" s="16"/>
      <c r="AO2403" s="16"/>
      <c r="AP2403" s="16"/>
      <c r="AQ2403" s="12" t="e">
        <f>#REF!+#REF!+#REF!</f>
        <v>#REF!</v>
      </c>
      <c r="AR2403" s="12">
        <f t="shared" si="523"/>
        <v>-1447334.13</v>
      </c>
      <c r="AS2403" s="12" t="e">
        <f>#REF!-AU2403+#REF!+#REF!</f>
        <v>#REF!</v>
      </c>
      <c r="AT2403" s="12" t="e">
        <f>AS2403-VLOOKUP(A2403,[1]选股结果!$A$2:$BJ$3005,48,FALSE)*0.08</f>
        <v>#REF!</v>
      </c>
      <c r="AU2403" s="12">
        <f t="shared" si="527"/>
        <v>4632098.43999999</v>
      </c>
      <c r="AV2403" s="12" t="e">
        <f>#REF!+S2403+H2403</f>
        <v>#REF!</v>
      </c>
      <c r="AW2403" s="12" t="e">
        <f t="shared" si="528"/>
        <v>#REF!</v>
      </c>
      <c r="AX2403" s="12" t="e">
        <f t="shared" si="529"/>
        <v>#REF!</v>
      </c>
      <c r="AY2403" s="12" t="e">
        <f t="shared" si="530"/>
        <v>#REF!</v>
      </c>
      <c r="AZ2403" s="12">
        <f t="shared" si="524"/>
        <v>-768972005.11</v>
      </c>
      <c r="BA2403" s="12">
        <f t="shared" si="525"/>
        <v>9151486.42000001</v>
      </c>
      <c r="BB2403" s="12" t="e">
        <f t="shared" si="531"/>
        <v>#REF!</v>
      </c>
    </row>
    <row r="2404" spans="1:54">
      <c r="A2404" s="5" t="s">
        <v>4857</v>
      </c>
      <c r="B2404" s="5" t="s">
        <v>4858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532"/>
        <v>752993862.09</v>
      </c>
      <c r="AF2404" s="9">
        <f t="shared" si="533"/>
        <v>649836552.19</v>
      </c>
      <c r="AG2404" s="9">
        <f t="shared" si="534"/>
        <v>113537736.42</v>
      </c>
      <c r="AH2404" s="9">
        <f t="shared" si="535"/>
        <v>118183515.12</v>
      </c>
      <c r="AI2404" s="9">
        <f t="shared" si="536"/>
        <v>85434184.16</v>
      </c>
      <c r="AJ2404" s="12" t="e">
        <f>#REF!-A2404</f>
        <v>#REF!</v>
      </c>
      <c r="AK2404" s="16"/>
      <c r="AL2404" s="9">
        <f t="shared" si="526"/>
        <v>221805342.17</v>
      </c>
      <c r="AM2404" s="16"/>
      <c r="AN2404" s="16"/>
      <c r="AO2404" s="16"/>
      <c r="AP2404" s="16"/>
      <c r="AQ2404" s="12" t="e">
        <f>#REF!+#REF!+#REF!</f>
        <v>#REF!</v>
      </c>
      <c r="AR2404" s="12">
        <f t="shared" si="523"/>
        <v>-8780639.11</v>
      </c>
      <c r="AS2404" s="12" t="e">
        <f>#REF!-AU2404+#REF!+#REF!</f>
        <v>#REF!</v>
      </c>
      <c r="AT2404" s="12" t="e">
        <f>AS2404-VLOOKUP(A2404,[1]选股结果!$A$2:$BJ$3005,48,FALSE)*0.08</f>
        <v>#REF!</v>
      </c>
      <c r="AU2404" s="12">
        <f t="shared" si="527"/>
        <v>32749330.96</v>
      </c>
      <c r="AV2404" s="12" t="e">
        <f>#REF!+S2404+H2404</f>
        <v>#REF!</v>
      </c>
      <c r="AW2404" s="12" t="e">
        <f t="shared" si="528"/>
        <v>#REF!</v>
      </c>
      <c r="AX2404" s="12" t="e">
        <f t="shared" si="529"/>
        <v>#REF!</v>
      </c>
      <c r="AY2404" s="12" t="e">
        <f t="shared" si="530"/>
        <v>#REF!</v>
      </c>
      <c r="AZ2404" s="12">
        <f t="shared" si="524"/>
        <v>-777195373.12</v>
      </c>
      <c r="BA2404" s="12">
        <f t="shared" si="525"/>
        <v>113537736.42</v>
      </c>
      <c r="BB2404" s="12" t="e">
        <f t="shared" si="531"/>
        <v>#REF!</v>
      </c>
    </row>
    <row r="2405" spans="1:54">
      <c r="A2405" s="5" t="s">
        <v>4859</v>
      </c>
      <c r="B2405" s="5" t="s">
        <v>4860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532"/>
        <v>752062488.53</v>
      </c>
      <c r="AF2405" s="9">
        <f t="shared" si="533"/>
        <v>789224297.57</v>
      </c>
      <c r="AG2405" s="9">
        <f t="shared" si="534"/>
        <v>-51685593.6200001</v>
      </c>
      <c r="AH2405" s="9">
        <f t="shared" si="535"/>
        <v>-51429918.1400001</v>
      </c>
      <c r="AI2405" s="9">
        <f t="shared" si="536"/>
        <v>-54896528.5100001</v>
      </c>
      <c r="AJ2405" s="12" t="e">
        <f>#REF!-A2405</f>
        <v>#REF!</v>
      </c>
      <c r="AK2405" s="16"/>
      <c r="AL2405" s="9">
        <f t="shared" si="526"/>
        <v>93355060.05</v>
      </c>
      <c r="AM2405" s="16"/>
      <c r="AN2405" s="16"/>
      <c r="AO2405" s="16"/>
      <c r="AP2405" s="16"/>
      <c r="AQ2405" s="12" t="e">
        <f>#REF!+#REF!+#REF!</f>
        <v>#REF!</v>
      </c>
      <c r="AR2405" s="12">
        <f t="shared" si="523"/>
        <v>-381373.2</v>
      </c>
      <c r="AS2405" s="12" t="e">
        <f>#REF!-AU2405+#REF!+#REF!</f>
        <v>#REF!</v>
      </c>
      <c r="AT2405" s="12" t="e">
        <f>AS2405-VLOOKUP(A2405,[1]选股结果!$A$2:$BJ$3005,48,FALSE)*0.08</f>
        <v>#REF!</v>
      </c>
      <c r="AU2405" s="12">
        <f t="shared" si="527"/>
        <v>3466610.37</v>
      </c>
      <c r="AV2405" s="12" t="e">
        <f>#REF!+S2405+H2405</f>
        <v>#REF!</v>
      </c>
      <c r="AW2405" s="12" t="e">
        <f t="shared" si="528"/>
        <v>#REF!</v>
      </c>
      <c r="AX2405" s="12" t="e">
        <f t="shared" si="529"/>
        <v>#REF!</v>
      </c>
      <c r="AY2405" s="12" t="e">
        <f t="shared" si="530"/>
        <v>#REF!</v>
      </c>
      <c r="AZ2405" s="12">
        <f t="shared" si="524"/>
        <v>-765395962.71</v>
      </c>
      <c r="BA2405" s="12">
        <f t="shared" si="525"/>
        <v>-51685593.6200001</v>
      </c>
      <c r="BB2405" s="12" t="e">
        <f t="shared" si="531"/>
        <v>#REF!</v>
      </c>
    </row>
    <row r="2406" spans="1:54">
      <c r="A2406" s="5" t="s">
        <v>4861</v>
      </c>
      <c r="B2406" s="5" t="s">
        <v>4862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532"/>
        <v>751756536.66</v>
      </c>
      <c r="AF2406" s="9">
        <f t="shared" si="533"/>
        <v>671374987.47</v>
      </c>
      <c r="AG2406" s="9">
        <f t="shared" si="534"/>
        <v>87624349.5899999</v>
      </c>
      <c r="AH2406" s="9">
        <f t="shared" si="535"/>
        <v>98836433.5599999</v>
      </c>
      <c r="AI2406" s="9">
        <f t="shared" si="536"/>
        <v>80134395.7899999</v>
      </c>
      <c r="AJ2406" s="12" t="e">
        <f>#REF!-A2406</f>
        <v>#REF!</v>
      </c>
      <c r="AK2406" s="16"/>
      <c r="AL2406" s="9">
        <f t="shared" si="526"/>
        <v>262676826.23</v>
      </c>
      <c r="AM2406" s="16"/>
      <c r="AN2406" s="16"/>
      <c r="AO2406" s="16"/>
      <c r="AP2406" s="16"/>
      <c r="AQ2406" s="12" t="e">
        <f>#REF!+#REF!+#REF!</f>
        <v>#REF!</v>
      </c>
      <c r="AR2406" s="12">
        <f t="shared" si="523"/>
        <v>-12788200.49</v>
      </c>
      <c r="AS2406" s="12" t="e">
        <f>#REF!-AU2406+#REF!+#REF!</f>
        <v>#REF!</v>
      </c>
      <c r="AT2406" s="12" t="e">
        <f>AS2406-VLOOKUP(A2406,[1]选股结果!$A$2:$BJ$3005,48,FALSE)*0.08</f>
        <v>#REF!</v>
      </c>
      <c r="AU2406" s="12">
        <f t="shared" si="527"/>
        <v>18702037.77</v>
      </c>
      <c r="AV2406" s="12" t="e">
        <f>#REF!+S2406+H2406</f>
        <v>#REF!</v>
      </c>
      <c r="AW2406" s="12" t="e">
        <f t="shared" si="528"/>
        <v>#REF!</v>
      </c>
      <c r="AX2406" s="12" t="e">
        <f t="shared" si="529"/>
        <v>#REF!</v>
      </c>
      <c r="AY2406" s="12" t="e">
        <f t="shared" si="530"/>
        <v>#REF!</v>
      </c>
      <c r="AZ2406" s="12">
        <f t="shared" si="524"/>
        <v>-776158984.82</v>
      </c>
      <c r="BA2406" s="12">
        <f t="shared" si="525"/>
        <v>87624349.5899999</v>
      </c>
      <c r="BB2406" s="12" t="e">
        <f t="shared" si="531"/>
        <v>#REF!</v>
      </c>
    </row>
    <row r="2407" spans="1:54">
      <c r="A2407" s="5" t="s">
        <v>4863</v>
      </c>
      <c r="B2407" s="5" t="s">
        <v>4864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532"/>
        <v>751075493.31</v>
      </c>
      <c r="AF2407" s="9">
        <f t="shared" si="533"/>
        <v>832151495.61</v>
      </c>
      <c r="AG2407" s="9">
        <f t="shared" si="534"/>
        <v>-65051606.6000002</v>
      </c>
      <c r="AH2407" s="9">
        <f t="shared" si="535"/>
        <v>-66311673.0900002</v>
      </c>
      <c r="AI2407" s="9">
        <f t="shared" si="536"/>
        <v>-66276163.3200002</v>
      </c>
      <c r="AJ2407" s="12" t="e">
        <f>#REF!-A2407</f>
        <v>#REF!</v>
      </c>
      <c r="AK2407" s="16"/>
      <c r="AL2407" s="9">
        <f t="shared" si="526"/>
        <v>201392402.93</v>
      </c>
      <c r="AM2407" s="16"/>
      <c r="AN2407" s="16"/>
      <c r="AO2407" s="16"/>
      <c r="AP2407" s="16"/>
      <c r="AQ2407" s="12" t="e">
        <f>#REF!+#REF!+#REF!</f>
        <v>#REF!</v>
      </c>
      <c r="AR2407" s="12">
        <f t="shared" si="523"/>
        <v>-4807286.01</v>
      </c>
      <c r="AS2407" s="12" t="e">
        <f>#REF!-AU2407+#REF!+#REF!</f>
        <v>#REF!</v>
      </c>
      <c r="AT2407" s="12" t="e">
        <f>AS2407-VLOOKUP(A2407,[1]选股结果!$A$2:$BJ$3005,48,FALSE)*0.08</f>
        <v>#REF!</v>
      </c>
      <c r="AU2407" s="12">
        <f t="shared" si="527"/>
        <v>-35509.7699999958</v>
      </c>
      <c r="AV2407" s="12" t="e">
        <f>#REF!+S2407+H2407</f>
        <v>#REF!</v>
      </c>
      <c r="AW2407" s="12" t="e">
        <f t="shared" si="528"/>
        <v>#REF!</v>
      </c>
      <c r="AX2407" s="12" t="e">
        <f t="shared" si="529"/>
        <v>#REF!</v>
      </c>
      <c r="AY2407" s="12" t="e">
        <f t="shared" si="530"/>
        <v>#REF!</v>
      </c>
      <c r="AZ2407" s="12">
        <f t="shared" si="524"/>
        <v>-791965240.44</v>
      </c>
      <c r="BA2407" s="12">
        <f t="shared" si="525"/>
        <v>-65051606.6000002</v>
      </c>
      <c r="BB2407" s="12" t="e">
        <f t="shared" si="531"/>
        <v>#REF!</v>
      </c>
    </row>
    <row r="2408" spans="1:54">
      <c r="A2408" s="5" t="s">
        <v>4865</v>
      </c>
      <c r="B2408" s="5" t="s">
        <v>4866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532"/>
        <v>750609431.01</v>
      </c>
      <c r="AF2408" s="9">
        <f t="shared" si="533"/>
        <v>689678484</v>
      </c>
      <c r="AG2408" s="9">
        <f t="shared" si="534"/>
        <v>61502654.37</v>
      </c>
      <c r="AH2408" s="9">
        <f t="shared" si="535"/>
        <v>61336614.66</v>
      </c>
      <c r="AI2408" s="9">
        <f t="shared" si="536"/>
        <v>51392175.51</v>
      </c>
      <c r="AJ2408" s="12" t="e">
        <f>#REF!-A2408</f>
        <v>#REF!</v>
      </c>
      <c r="AK2408" s="16"/>
      <c r="AL2408" s="9">
        <f t="shared" si="526"/>
        <v>132287839.38</v>
      </c>
      <c r="AM2408" s="16"/>
      <c r="AN2408" s="16"/>
      <c r="AO2408" s="16"/>
      <c r="AP2408" s="16"/>
      <c r="AQ2408" s="12" t="e">
        <f>#REF!+#REF!+#REF!</f>
        <v>#REF!</v>
      </c>
      <c r="AR2408" s="12">
        <f t="shared" si="523"/>
        <v>-1497223.37</v>
      </c>
      <c r="AS2408" s="12" t="e">
        <f>#REF!-AU2408+#REF!+#REF!</f>
        <v>#REF!</v>
      </c>
      <c r="AT2408" s="12" t="e">
        <f>AS2408-VLOOKUP(A2408,[1]选股结果!$A$2:$BJ$3005,48,FALSE)*0.08</f>
        <v>#REF!</v>
      </c>
      <c r="AU2408" s="12">
        <f t="shared" si="527"/>
        <v>9944439.15</v>
      </c>
      <c r="AV2408" s="12" t="e">
        <f>#REF!+S2408+H2408</f>
        <v>#REF!</v>
      </c>
      <c r="AW2408" s="12" t="e">
        <f t="shared" si="528"/>
        <v>#REF!</v>
      </c>
      <c r="AX2408" s="12" t="e">
        <f t="shared" si="529"/>
        <v>#REF!</v>
      </c>
      <c r="AY2408" s="12" t="e">
        <f t="shared" si="530"/>
        <v>#REF!</v>
      </c>
      <c r="AZ2408" s="12">
        <f t="shared" si="524"/>
        <v>-748824307.1</v>
      </c>
      <c r="BA2408" s="12">
        <f t="shared" si="525"/>
        <v>61502654.37</v>
      </c>
      <c r="BB2408" s="12" t="e">
        <f t="shared" si="531"/>
        <v>#REF!</v>
      </c>
    </row>
    <row r="2409" spans="1:54">
      <c r="A2409" s="5" t="s">
        <v>4867</v>
      </c>
      <c r="B2409" s="5" t="s">
        <v>4868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532"/>
        <v>748416606.97</v>
      </c>
      <c r="AF2409" s="9">
        <f t="shared" si="533"/>
        <v>783137294.99</v>
      </c>
      <c r="AG2409" s="9">
        <f t="shared" si="534"/>
        <v>5086120.37000002</v>
      </c>
      <c r="AH2409" s="9">
        <f t="shared" si="535"/>
        <v>5084561.69000002</v>
      </c>
      <c r="AI2409" s="9">
        <f t="shared" si="536"/>
        <v>5053408.55000002</v>
      </c>
      <c r="AJ2409" s="12" t="e">
        <f>#REF!-A2409</f>
        <v>#REF!</v>
      </c>
      <c r="AK2409" s="16"/>
      <c r="AL2409" s="9">
        <f t="shared" si="526"/>
        <v>37544300.41</v>
      </c>
      <c r="AM2409" s="16"/>
      <c r="AN2409" s="16"/>
      <c r="AO2409" s="16"/>
      <c r="AP2409" s="16"/>
      <c r="AQ2409" s="12" t="e">
        <f>#REF!+#REF!+#REF!</f>
        <v>#REF!</v>
      </c>
      <c r="AR2409" s="12">
        <f t="shared" si="523"/>
        <v>-57913.53</v>
      </c>
      <c r="AS2409" s="12" t="e">
        <f>#REF!-AU2409+#REF!+#REF!</f>
        <v>#REF!</v>
      </c>
      <c r="AT2409" s="12" t="e">
        <f>AS2409-VLOOKUP(A2409,[1]选股结果!$A$2:$BJ$3005,48,FALSE)*0.08</f>
        <v>#REF!</v>
      </c>
      <c r="AU2409" s="12">
        <f t="shared" si="527"/>
        <v>31153.1399999997</v>
      </c>
      <c r="AV2409" s="12" t="e">
        <f>#REF!+S2409+H2409</f>
        <v>#REF!</v>
      </c>
      <c r="AW2409" s="12" t="e">
        <f t="shared" si="528"/>
        <v>#REF!</v>
      </c>
      <c r="AX2409" s="12" t="e">
        <f t="shared" si="529"/>
        <v>#REF!</v>
      </c>
      <c r="AY2409" s="12" t="e">
        <f t="shared" si="530"/>
        <v>#REF!</v>
      </c>
      <c r="AZ2409" s="12">
        <f t="shared" si="524"/>
        <v>-772460462.88</v>
      </c>
      <c r="BA2409" s="12">
        <f t="shared" si="525"/>
        <v>5086120.37000002</v>
      </c>
      <c r="BB2409" s="12" t="e">
        <f t="shared" si="531"/>
        <v>#REF!</v>
      </c>
    </row>
    <row r="2410" spans="1:54">
      <c r="A2410" s="5" t="s">
        <v>4869</v>
      </c>
      <c r="B2410" s="5" t="s">
        <v>4870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532"/>
        <v>745264628.8</v>
      </c>
      <c r="AF2410" s="9">
        <f t="shared" si="533"/>
        <v>644773028.12</v>
      </c>
      <c r="AG2410" s="9">
        <f t="shared" si="534"/>
        <v>96692266.53</v>
      </c>
      <c r="AH2410" s="9">
        <f t="shared" si="535"/>
        <v>95362941.35</v>
      </c>
      <c r="AI2410" s="9">
        <f t="shared" si="536"/>
        <v>84161753.86</v>
      </c>
      <c r="AJ2410" s="12" t="e">
        <f>#REF!-A2410</f>
        <v>#REF!</v>
      </c>
      <c r="AK2410" s="16"/>
      <c r="AL2410" s="9">
        <f t="shared" si="526"/>
        <v>469218358.67</v>
      </c>
      <c r="AM2410" s="16"/>
      <c r="AN2410" s="16"/>
      <c r="AO2410" s="16"/>
      <c r="AP2410" s="16"/>
      <c r="AQ2410" s="12" t="e">
        <f>#REF!+#REF!+#REF!</f>
        <v>#REF!</v>
      </c>
      <c r="AR2410" s="12">
        <f t="shared" si="523"/>
        <v>-179872.85</v>
      </c>
      <c r="AS2410" s="12" t="e">
        <f>#REF!-AU2410+#REF!+#REF!</f>
        <v>#REF!</v>
      </c>
      <c r="AT2410" s="12" t="e">
        <f>AS2410-VLOOKUP(A2410,[1]选股结果!$A$2:$BJ$3005,48,FALSE)*0.08</f>
        <v>#REF!</v>
      </c>
      <c r="AU2410" s="12">
        <f t="shared" si="527"/>
        <v>11201187.49</v>
      </c>
      <c r="AV2410" s="12" t="e">
        <f>#REF!+S2410+H2410</f>
        <v>#REF!</v>
      </c>
      <c r="AW2410" s="12" t="e">
        <f t="shared" si="528"/>
        <v>#REF!</v>
      </c>
      <c r="AX2410" s="12" t="e">
        <f t="shared" si="529"/>
        <v>#REF!</v>
      </c>
      <c r="AY2410" s="12" t="e">
        <f t="shared" si="530"/>
        <v>#REF!</v>
      </c>
      <c r="AZ2410" s="12">
        <f t="shared" si="524"/>
        <v>-758385934.57</v>
      </c>
      <c r="BA2410" s="12">
        <f t="shared" si="525"/>
        <v>96692266.53</v>
      </c>
      <c r="BB2410" s="12" t="e">
        <f t="shared" si="531"/>
        <v>#REF!</v>
      </c>
    </row>
    <row r="2411" spans="1:54">
      <c r="A2411" s="5" t="s">
        <v>4871</v>
      </c>
      <c r="B2411" s="5" t="s">
        <v>4872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532"/>
        <v>745163130.21</v>
      </c>
      <c r="AF2411" s="9">
        <f t="shared" si="533"/>
        <v>740027665.8</v>
      </c>
      <c r="AG2411" s="9">
        <f t="shared" si="534"/>
        <v>7507979.66000009</v>
      </c>
      <c r="AH2411" s="9">
        <f t="shared" si="535"/>
        <v>8209004.75000009</v>
      </c>
      <c r="AI2411" s="9">
        <f t="shared" si="536"/>
        <v>6580504.28000009</v>
      </c>
      <c r="AJ2411" s="12" t="e">
        <f>#REF!-A2411</f>
        <v>#REF!</v>
      </c>
      <c r="AK2411" s="16"/>
      <c r="AL2411" s="9">
        <f t="shared" si="526"/>
        <v>93940263.4</v>
      </c>
      <c r="AM2411" s="16"/>
      <c r="AN2411" s="16"/>
      <c r="AO2411" s="16"/>
      <c r="AP2411" s="16"/>
      <c r="AQ2411" s="12" t="e">
        <f>#REF!+#REF!+#REF!</f>
        <v>#REF!</v>
      </c>
      <c r="AR2411" s="12">
        <f t="shared" si="523"/>
        <v>-970356.2</v>
      </c>
      <c r="AS2411" s="12" t="e">
        <f>#REF!-AU2411+#REF!+#REF!</f>
        <v>#REF!</v>
      </c>
      <c r="AT2411" s="12" t="e">
        <f>AS2411-VLOOKUP(A2411,[1]选股结果!$A$2:$BJ$3005,48,FALSE)*0.08</f>
        <v>#REF!</v>
      </c>
      <c r="AU2411" s="12">
        <f t="shared" si="527"/>
        <v>1628500.47</v>
      </c>
      <c r="AV2411" s="12" t="e">
        <f>#REF!+S2411+H2411</f>
        <v>#REF!</v>
      </c>
      <c r="AW2411" s="12" t="e">
        <f t="shared" si="528"/>
        <v>#REF!</v>
      </c>
      <c r="AX2411" s="12" t="e">
        <f t="shared" si="529"/>
        <v>#REF!</v>
      </c>
      <c r="AY2411" s="12" t="e">
        <f t="shared" si="530"/>
        <v>#REF!</v>
      </c>
      <c r="AZ2411" s="12">
        <f t="shared" si="524"/>
        <v>-746168526.14</v>
      </c>
      <c r="BA2411" s="12">
        <f t="shared" si="525"/>
        <v>7507979.66000009</v>
      </c>
      <c r="BB2411" s="12" t="e">
        <f t="shared" si="531"/>
        <v>#REF!</v>
      </c>
    </row>
    <row r="2412" spans="1:54">
      <c r="A2412" s="5" t="s">
        <v>4873</v>
      </c>
      <c r="B2412" s="5" t="s">
        <v>4874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532"/>
        <v>743370185.52</v>
      </c>
      <c r="AF2412" s="9">
        <f t="shared" si="533"/>
        <v>708811120.45</v>
      </c>
      <c r="AG2412" s="9">
        <f t="shared" si="534"/>
        <v>29354334.2600001</v>
      </c>
      <c r="AH2412" s="9">
        <f t="shared" si="535"/>
        <v>29819099.5600001</v>
      </c>
      <c r="AI2412" s="9">
        <f t="shared" si="536"/>
        <v>23905638.9300001</v>
      </c>
      <c r="AJ2412" s="12" t="e">
        <f>#REF!-A2412</f>
        <v>#REF!</v>
      </c>
      <c r="AK2412" s="16"/>
      <c r="AL2412" s="9">
        <f t="shared" si="526"/>
        <v>157095610.3</v>
      </c>
      <c r="AM2412" s="16"/>
      <c r="AN2412" s="16"/>
      <c r="AO2412" s="16"/>
      <c r="AP2412" s="16"/>
      <c r="AQ2412" s="12" t="e">
        <f>#REF!+#REF!+#REF!</f>
        <v>#REF!</v>
      </c>
      <c r="AR2412" s="12">
        <f t="shared" si="523"/>
        <v>-546818.32</v>
      </c>
      <c r="AS2412" s="12" t="e">
        <f>#REF!-AU2412+#REF!+#REF!</f>
        <v>#REF!</v>
      </c>
      <c r="AT2412" s="12" t="e">
        <f>AS2412-VLOOKUP(A2412,[1]选股结果!$A$2:$BJ$3005,48,FALSE)*0.08</f>
        <v>#REF!</v>
      </c>
      <c r="AU2412" s="12">
        <f t="shared" si="527"/>
        <v>5913460.63</v>
      </c>
      <c r="AV2412" s="12" t="e">
        <f>#REF!+S2412+H2412</f>
        <v>#REF!</v>
      </c>
      <c r="AW2412" s="12" t="e">
        <f t="shared" si="528"/>
        <v>#REF!</v>
      </c>
      <c r="AX2412" s="12" t="e">
        <f t="shared" si="529"/>
        <v>#REF!</v>
      </c>
      <c r="AY2412" s="12" t="e">
        <f t="shared" si="530"/>
        <v>#REF!</v>
      </c>
      <c r="AZ2412" s="12">
        <f t="shared" si="524"/>
        <v>-730013913.39</v>
      </c>
      <c r="BA2412" s="12">
        <f t="shared" si="525"/>
        <v>29354334.2600001</v>
      </c>
      <c r="BB2412" s="12" t="e">
        <f t="shared" si="531"/>
        <v>#REF!</v>
      </c>
    </row>
    <row r="2413" spans="1:54">
      <c r="A2413" s="5" t="s">
        <v>4875</v>
      </c>
      <c r="B2413" s="5" t="s">
        <v>4876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532"/>
        <v>743358276.69</v>
      </c>
      <c r="AF2413" s="9">
        <f t="shared" si="533"/>
        <v>701327833.18</v>
      </c>
      <c r="AG2413" s="9">
        <f t="shared" si="534"/>
        <v>34716109.45</v>
      </c>
      <c r="AH2413" s="9">
        <f t="shared" si="535"/>
        <v>35903004.36</v>
      </c>
      <c r="AI2413" s="9">
        <f t="shared" si="536"/>
        <v>34120103.16</v>
      </c>
      <c r="AJ2413" s="12" t="e">
        <f>#REF!-A2413</f>
        <v>#REF!</v>
      </c>
      <c r="AK2413" s="16"/>
      <c r="AL2413" s="9">
        <f t="shared" si="526"/>
        <v>83790051</v>
      </c>
      <c r="AM2413" s="16"/>
      <c r="AN2413" s="16"/>
      <c r="AO2413" s="16"/>
      <c r="AP2413" s="16"/>
      <c r="AQ2413" s="12" t="e">
        <f>#REF!+#REF!+#REF!</f>
        <v>#REF!</v>
      </c>
      <c r="AR2413" s="12">
        <f t="shared" si="523"/>
        <v>-1901135.06</v>
      </c>
      <c r="AS2413" s="12" t="e">
        <f>#REF!-AU2413+#REF!+#REF!</f>
        <v>#REF!</v>
      </c>
      <c r="AT2413" s="12" t="e">
        <f>AS2413-VLOOKUP(A2413,[1]选股结果!$A$2:$BJ$3005,48,FALSE)*0.08</f>
        <v>#REF!</v>
      </c>
      <c r="AU2413" s="12">
        <f t="shared" si="527"/>
        <v>1782901.2</v>
      </c>
      <c r="AV2413" s="12" t="e">
        <f>#REF!+S2413+H2413</f>
        <v>#REF!</v>
      </c>
      <c r="AW2413" s="12" t="e">
        <f t="shared" si="528"/>
        <v>#REF!</v>
      </c>
      <c r="AX2413" s="12" t="e">
        <f t="shared" si="529"/>
        <v>#REF!</v>
      </c>
      <c r="AY2413" s="12" t="e">
        <f t="shared" si="530"/>
        <v>#REF!</v>
      </c>
      <c r="AZ2413" s="12">
        <f t="shared" si="524"/>
        <v>-746334556.26</v>
      </c>
      <c r="BA2413" s="12">
        <f t="shared" si="525"/>
        <v>34716109.45</v>
      </c>
      <c r="BB2413" s="12" t="e">
        <f t="shared" si="531"/>
        <v>#REF!</v>
      </c>
    </row>
    <row r="2414" spans="1:54">
      <c r="A2414" s="5" t="s">
        <v>4877</v>
      </c>
      <c r="B2414" s="5" t="s">
        <v>4878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532"/>
        <v>742183954.84</v>
      </c>
      <c r="AF2414" s="9">
        <f t="shared" si="533"/>
        <v>699898546.28</v>
      </c>
      <c r="AG2414" s="9">
        <f t="shared" si="534"/>
        <v>31881625.1600001</v>
      </c>
      <c r="AH2414" s="9">
        <f t="shared" si="535"/>
        <v>31810448.5500001</v>
      </c>
      <c r="AI2414" s="9">
        <f t="shared" si="536"/>
        <v>27180569.8400001</v>
      </c>
      <c r="AJ2414" s="12" t="e">
        <f>#REF!-A2414</f>
        <v>#REF!</v>
      </c>
      <c r="AK2414" s="16"/>
      <c r="AL2414" s="9">
        <f t="shared" si="526"/>
        <v>103939480.52</v>
      </c>
      <c r="AM2414" s="16"/>
      <c r="AN2414" s="16"/>
      <c r="AO2414" s="16"/>
      <c r="AP2414" s="16"/>
      <c r="AQ2414" s="12" t="e">
        <f>#REF!+#REF!+#REF!</f>
        <v>#REF!</v>
      </c>
      <c r="AR2414" s="12">
        <f t="shared" si="523"/>
        <v>-8823.39</v>
      </c>
      <c r="AS2414" s="12" t="e">
        <f>#REF!-AU2414+#REF!+#REF!</f>
        <v>#REF!</v>
      </c>
      <c r="AT2414" s="12" t="e">
        <f>AS2414-VLOOKUP(A2414,[1]选股结果!$A$2:$BJ$3005,48,FALSE)*0.08</f>
        <v>#REF!</v>
      </c>
      <c r="AU2414" s="12">
        <f t="shared" si="527"/>
        <v>4629878.71</v>
      </c>
      <c r="AV2414" s="12" t="e">
        <f>#REF!+S2414+H2414</f>
        <v>#REF!</v>
      </c>
      <c r="AW2414" s="12" t="e">
        <f t="shared" si="528"/>
        <v>#REF!</v>
      </c>
      <c r="AX2414" s="12" t="e">
        <f t="shared" si="529"/>
        <v>#REF!</v>
      </c>
      <c r="AY2414" s="12" t="e">
        <f t="shared" si="530"/>
        <v>#REF!</v>
      </c>
      <c r="AZ2414" s="12">
        <f t="shared" si="524"/>
        <v>-731868631.82</v>
      </c>
      <c r="BA2414" s="12">
        <f t="shared" si="525"/>
        <v>31881625.1600001</v>
      </c>
      <c r="BB2414" s="12" t="e">
        <f t="shared" si="531"/>
        <v>#REF!</v>
      </c>
    </row>
    <row r="2415" spans="1:54">
      <c r="A2415" s="5" t="s">
        <v>4879</v>
      </c>
      <c r="B2415" s="5" t="s">
        <v>4880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532"/>
        <v>742097817.65</v>
      </c>
      <c r="AF2415" s="9">
        <f t="shared" si="533"/>
        <v>659728087.32</v>
      </c>
      <c r="AG2415" s="9">
        <f t="shared" si="534"/>
        <v>69268661.28</v>
      </c>
      <c r="AH2415" s="9">
        <f t="shared" si="535"/>
        <v>68870435.91</v>
      </c>
      <c r="AI2415" s="9">
        <f t="shared" si="536"/>
        <v>61273818.33</v>
      </c>
      <c r="AJ2415" s="12" t="e">
        <f>#REF!-A2415</f>
        <v>#REF!</v>
      </c>
      <c r="AK2415" s="16"/>
      <c r="AL2415" s="9">
        <f t="shared" si="526"/>
        <v>72021654.37</v>
      </c>
      <c r="AM2415" s="16"/>
      <c r="AN2415" s="16"/>
      <c r="AO2415" s="16"/>
      <c r="AP2415" s="16"/>
      <c r="AQ2415" s="12" t="e">
        <f>#REF!+#REF!+#REF!</f>
        <v>#REF!</v>
      </c>
      <c r="AR2415" s="12">
        <f t="shared" si="523"/>
        <v>-137613.96</v>
      </c>
      <c r="AS2415" s="12" t="e">
        <f>#REF!-AU2415+#REF!+#REF!</f>
        <v>#REF!</v>
      </c>
      <c r="AT2415" s="12" t="e">
        <f>AS2415-VLOOKUP(A2415,[1]选股结果!$A$2:$BJ$3005,48,FALSE)*0.08</f>
        <v>#REF!</v>
      </c>
      <c r="AU2415" s="12">
        <f t="shared" si="527"/>
        <v>7596617.58</v>
      </c>
      <c r="AV2415" s="12" t="e">
        <f>#REF!+S2415+H2415</f>
        <v>#REF!</v>
      </c>
      <c r="AW2415" s="12" t="e">
        <f t="shared" si="528"/>
        <v>#REF!</v>
      </c>
      <c r="AX2415" s="12" t="e">
        <f t="shared" si="529"/>
        <v>#REF!</v>
      </c>
      <c r="AY2415" s="12" t="e">
        <f t="shared" si="530"/>
        <v>#REF!</v>
      </c>
      <c r="AZ2415" s="12">
        <f t="shared" si="524"/>
        <v>-751628855.72</v>
      </c>
      <c r="BA2415" s="12">
        <f t="shared" si="525"/>
        <v>69268661.28</v>
      </c>
      <c r="BB2415" s="12" t="e">
        <f t="shared" si="531"/>
        <v>#REF!</v>
      </c>
    </row>
    <row r="2416" spans="1:54">
      <c r="A2416" s="5" t="s">
        <v>4881</v>
      </c>
      <c r="B2416" s="5" t="s">
        <v>4882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532"/>
        <v>741397083.44</v>
      </c>
      <c r="AF2416" s="9">
        <f t="shared" si="533"/>
        <v>551124707.84</v>
      </c>
      <c r="AG2416" s="9">
        <f t="shared" si="534"/>
        <v>179652161.91</v>
      </c>
      <c r="AH2416" s="9">
        <f t="shared" si="535"/>
        <v>179582906.89</v>
      </c>
      <c r="AI2416" s="9">
        <f t="shared" si="536"/>
        <v>148950515.24</v>
      </c>
      <c r="AJ2416" s="12" t="e">
        <f>#REF!-A2416</f>
        <v>#REF!</v>
      </c>
      <c r="AK2416" s="16"/>
      <c r="AL2416" s="9">
        <f t="shared" si="526"/>
        <v>136800061.11</v>
      </c>
      <c r="AM2416" s="16"/>
      <c r="AN2416" s="16"/>
      <c r="AO2416" s="16"/>
      <c r="AP2416" s="16"/>
      <c r="AQ2416" s="12" t="e">
        <f>#REF!+#REF!+#REF!</f>
        <v>#REF!</v>
      </c>
      <c r="AR2416" s="12">
        <f t="shared" si="523"/>
        <v>-20036.12</v>
      </c>
      <c r="AS2416" s="12" t="e">
        <f>#REF!-AU2416+#REF!+#REF!</f>
        <v>#REF!</v>
      </c>
      <c r="AT2416" s="12" t="e">
        <f>AS2416-VLOOKUP(A2416,[1]选股结果!$A$2:$BJ$3005,48,FALSE)*0.08</f>
        <v>#REF!</v>
      </c>
      <c r="AU2416" s="12">
        <f t="shared" si="527"/>
        <v>30632391.65</v>
      </c>
      <c r="AV2416" s="12" t="e">
        <f>#REF!+S2416+H2416</f>
        <v>#REF!</v>
      </c>
      <c r="AW2416" s="12" t="e">
        <f t="shared" si="528"/>
        <v>#REF!</v>
      </c>
      <c r="AX2416" s="12" t="e">
        <f t="shared" si="529"/>
        <v>#REF!</v>
      </c>
      <c r="AY2416" s="12" t="e">
        <f t="shared" si="530"/>
        <v>#REF!</v>
      </c>
      <c r="AZ2416" s="12">
        <f t="shared" si="524"/>
        <v>-757608483.49</v>
      </c>
      <c r="BA2416" s="12">
        <f t="shared" si="525"/>
        <v>179652161.91</v>
      </c>
      <c r="BB2416" s="12" t="e">
        <f t="shared" si="531"/>
        <v>#REF!</v>
      </c>
    </row>
    <row r="2417" spans="1:54">
      <c r="A2417" s="5" t="s">
        <v>4883</v>
      </c>
      <c r="B2417" s="5" t="s">
        <v>4884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532"/>
        <v>738444740.94</v>
      </c>
      <c r="AF2417" s="9">
        <f t="shared" si="533"/>
        <v>708086575.26</v>
      </c>
      <c r="AG2417" s="9">
        <f t="shared" si="534"/>
        <v>83184346.1699999</v>
      </c>
      <c r="AH2417" s="9">
        <f t="shared" si="535"/>
        <v>86998647.3799999</v>
      </c>
      <c r="AI2417" s="9">
        <f t="shared" si="536"/>
        <v>56687271.5299999</v>
      </c>
      <c r="AJ2417" s="12" t="e">
        <f>#REF!-A2417</f>
        <v>#REF!</v>
      </c>
      <c r="AK2417" s="16"/>
      <c r="AL2417" s="9">
        <f t="shared" si="526"/>
        <v>107039262.29</v>
      </c>
      <c r="AM2417" s="16"/>
      <c r="AN2417" s="16"/>
      <c r="AO2417" s="16"/>
      <c r="AP2417" s="16"/>
      <c r="AQ2417" s="12" t="e">
        <f>#REF!+#REF!+#REF!</f>
        <v>#REF!</v>
      </c>
      <c r="AR2417" s="12">
        <f t="shared" si="523"/>
        <v>-4694407.6</v>
      </c>
      <c r="AS2417" s="12" t="e">
        <f>#REF!-AU2417+#REF!+#REF!</f>
        <v>#REF!</v>
      </c>
      <c r="AT2417" s="12" t="e">
        <f>AS2417-VLOOKUP(A2417,[1]选股结果!$A$2:$BJ$3005,48,FALSE)*0.08</f>
        <v>#REF!</v>
      </c>
      <c r="AU2417" s="12">
        <f t="shared" si="527"/>
        <v>30311375.85</v>
      </c>
      <c r="AV2417" s="12" t="e">
        <f>#REF!+S2417+H2417</f>
        <v>#REF!</v>
      </c>
      <c r="AW2417" s="12" t="e">
        <f t="shared" si="528"/>
        <v>#REF!</v>
      </c>
      <c r="AX2417" s="12" t="e">
        <f t="shared" si="529"/>
        <v>#REF!</v>
      </c>
      <c r="AY2417" s="12" t="e">
        <f t="shared" si="530"/>
        <v>#REF!</v>
      </c>
      <c r="AZ2417" s="12">
        <f t="shared" si="524"/>
        <v>-786359749.13</v>
      </c>
      <c r="BA2417" s="12">
        <f t="shared" si="525"/>
        <v>83184346.1699999</v>
      </c>
      <c r="BB2417" s="12" t="e">
        <f t="shared" si="531"/>
        <v>#REF!</v>
      </c>
    </row>
    <row r="2418" spans="1:54">
      <c r="A2418" s="5" t="s">
        <v>4885</v>
      </c>
      <c r="B2418" s="5" t="s">
        <v>4886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532"/>
        <v>737801641.17</v>
      </c>
      <c r="AF2418" s="9">
        <f t="shared" si="533"/>
        <v>709493016.96</v>
      </c>
      <c r="AG2418" s="9">
        <f t="shared" si="534"/>
        <v>23450971.49</v>
      </c>
      <c r="AH2418" s="9">
        <f t="shared" si="535"/>
        <v>23525427.84</v>
      </c>
      <c r="AI2418" s="9">
        <f t="shared" si="536"/>
        <v>23533489</v>
      </c>
      <c r="AJ2418" s="12" t="e">
        <f>#REF!-A2418</f>
        <v>#REF!</v>
      </c>
      <c r="AK2418" s="16"/>
      <c r="AL2418" s="9">
        <f t="shared" si="526"/>
        <v>91980790.3</v>
      </c>
      <c r="AM2418" s="16"/>
      <c r="AN2418" s="16"/>
      <c r="AO2418" s="16"/>
      <c r="AP2418" s="16"/>
      <c r="AQ2418" s="12" t="e">
        <f>#REF!+#REF!+#REF!</f>
        <v>#REF!</v>
      </c>
      <c r="AR2418" s="12">
        <f t="shared" si="523"/>
        <v>-771924.9</v>
      </c>
      <c r="AS2418" s="12" t="e">
        <f>#REF!-AU2418+#REF!+#REF!</f>
        <v>#REF!</v>
      </c>
      <c r="AT2418" s="12" t="e">
        <f>AS2418-VLOOKUP(A2418,[1]选股结果!$A$2:$BJ$3005,48,FALSE)*0.08</f>
        <v>#REF!</v>
      </c>
      <c r="AU2418" s="12">
        <f t="shared" si="527"/>
        <v>-8061.16000000015</v>
      </c>
      <c r="AV2418" s="12" t="e">
        <f>#REF!+S2418+H2418</f>
        <v>#REF!</v>
      </c>
      <c r="AW2418" s="12" t="e">
        <f t="shared" si="528"/>
        <v>#REF!</v>
      </c>
      <c r="AX2418" s="12" t="e">
        <f t="shared" si="529"/>
        <v>#REF!</v>
      </c>
      <c r="AY2418" s="12" t="e">
        <f t="shared" si="530"/>
        <v>#REF!</v>
      </c>
      <c r="AZ2418" s="12">
        <f t="shared" si="524"/>
        <v>-739909829.37</v>
      </c>
      <c r="BA2418" s="12">
        <f t="shared" si="525"/>
        <v>23450971.49</v>
      </c>
      <c r="BB2418" s="12" t="e">
        <f t="shared" si="531"/>
        <v>#REF!</v>
      </c>
    </row>
    <row r="2419" spans="1:54">
      <c r="A2419" s="5" t="s">
        <v>4887</v>
      </c>
      <c r="B2419" s="5" t="s">
        <v>4888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532"/>
        <v>737043768.74</v>
      </c>
      <c r="AF2419" s="9">
        <f t="shared" si="533"/>
        <v>682878857.29</v>
      </c>
      <c r="AG2419" s="9">
        <f t="shared" si="534"/>
        <v>56600554.6500002</v>
      </c>
      <c r="AH2419" s="9">
        <f t="shared" si="535"/>
        <v>57768028.6900002</v>
      </c>
      <c r="AI2419" s="9">
        <f t="shared" si="536"/>
        <v>47758734.9700002</v>
      </c>
      <c r="AJ2419" s="12" t="e">
        <f>#REF!-A2419</f>
        <v>#REF!</v>
      </c>
      <c r="AK2419" s="16"/>
      <c r="AL2419" s="9">
        <f t="shared" si="526"/>
        <v>79578670.39</v>
      </c>
      <c r="AM2419" s="16"/>
      <c r="AN2419" s="16"/>
      <c r="AO2419" s="16"/>
      <c r="AP2419" s="16"/>
      <c r="AQ2419" s="12" t="e">
        <f>#REF!+#REF!+#REF!</f>
        <v>#REF!</v>
      </c>
      <c r="AR2419" s="12">
        <f t="shared" si="523"/>
        <v>-1680668.87</v>
      </c>
      <c r="AS2419" s="12" t="e">
        <f>#REF!-AU2419+#REF!+#REF!</f>
        <v>#REF!</v>
      </c>
      <c r="AT2419" s="12" t="e">
        <f>AS2419-VLOOKUP(A2419,[1]选股结果!$A$2:$BJ$3005,48,FALSE)*0.08</f>
        <v>#REF!</v>
      </c>
      <c r="AU2419" s="12">
        <f t="shared" si="527"/>
        <v>10009293.72</v>
      </c>
      <c r="AV2419" s="12" t="e">
        <f>#REF!+S2419+H2419</f>
        <v>#REF!</v>
      </c>
      <c r="AW2419" s="12" t="e">
        <f t="shared" si="528"/>
        <v>#REF!</v>
      </c>
      <c r="AX2419" s="12" t="e">
        <f t="shared" si="529"/>
        <v>#REF!</v>
      </c>
      <c r="AY2419" s="12" t="e">
        <f t="shared" si="530"/>
        <v>#REF!</v>
      </c>
      <c r="AZ2419" s="12">
        <f t="shared" si="524"/>
        <v>-788971264.65</v>
      </c>
      <c r="BA2419" s="12">
        <f t="shared" si="525"/>
        <v>56600554.6500002</v>
      </c>
      <c r="BB2419" s="12" t="e">
        <f t="shared" si="531"/>
        <v>#REF!</v>
      </c>
    </row>
    <row r="2420" spans="1:54">
      <c r="A2420" s="5" t="s">
        <v>4889</v>
      </c>
      <c r="B2420" s="5" t="s">
        <v>4890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532"/>
        <v>736202815.73</v>
      </c>
      <c r="AF2420" s="9">
        <f t="shared" si="533"/>
        <v>651629077.84</v>
      </c>
      <c r="AG2420" s="9">
        <f t="shared" si="534"/>
        <v>79438315.25</v>
      </c>
      <c r="AH2420" s="9">
        <f t="shared" si="535"/>
        <v>79951266.99</v>
      </c>
      <c r="AI2420" s="9">
        <f t="shared" si="536"/>
        <v>60923288.86</v>
      </c>
      <c r="AJ2420" s="12" t="e">
        <f>#REF!-A2420</f>
        <v>#REF!</v>
      </c>
      <c r="AK2420" s="16"/>
      <c r="AL2420" s="9">
        <f t="shared" si="526"/>
        <v>113412902.69</v>
      </c>
      <c r="AM2420" s="16"/>
      <c r="AN2420" s="16"/>
      <c r="AO2420" s="16"/>
      <c r="AP2420" s="16"/>
      <c r="AQ2420" s="12" t="e">
        <f>#REF!+#REF!+#REF!</f>
        <v>#REF!</v>
      </c>
      <c r="AR2420" s="12">
        <f t="shared" si="523"/>
        <v>-869550.07</v>
      </c>
      <c r="AS2420" s="12" t="e">
        <f>#REF!-AU2420+#REF!+#REF!</f>
        <v>#REF!</v>
      </c>
      <c r="AT2420" s="12" t="e">
        <f>AS2420-VLOOKUP(A2420,[1]选股结果!$A$2:$BJ$3005,48,FALSE)*0.08</f>
        <v>#REF!</v>
      </c>
      <c r="AU2420" s="12">
        <f t="shared" si="527"/>
        <v>19027978.13</v>
      </c>
      <c r="AV2420" s="12" t="e">
        <f>#REF!+S2420+H2420</f>
        <v>#REF!</v>
      </c>
      <c r="AW2420" s="12" t="e">
        <f t="shared" si="528"/>
        <v>#REF!</v>
      </c>
      <c r="AX2420" s="12" t="e">
        <f t="shared" si="529"/>
        <v>#REF!</v>
      </c>
      <c r="AY2420" s="12" t="e">
        <f t="shared" si="530"/>
        <v>#REF!</v>
      </c>
      <c r="AZ2420" s="12">
        <f t="shared" si="524"/>
        <v>-762054638.27</v>
      </c>
      <c r="BA2420" s="12">
        <f t="shared" si="525"/>
        <v>79438315.25</v>
      </c>
      <c r="BB2420" s="12" t="e">
        <f t="shared" si="531"/>
        <v>#REF!</v>
      </c>
    </row>
    <row r="2421" spans="1:54">
      <c r="A2421" s="5" t="s">
        <v>4891</v>
      </c>
      <c r="B2421" s="5" t="s">
        <v>4892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532"/>
        <v>735427726.22</v>
      </c>
      <c r="AF2421" s="9">
        <f t="shared" si="533"/>
        <v>686726150.13</v>
      </c>
      <c r="AG2421" s="9">
        <f t="shared" si="534"/>
        <v>40043876.56</v>
      </c>
      <c r="AH2421" s="9">
        <f t="shared" si="535"/>
        <v>31653242.88</v>
      </c>
      <c r="AI2421" s="9">
        <f t="shared" si="536"/>
        <v>29181078.89</v>
      </c>
      <c r="AJ2421" s="12" t="e">
        <f>#REF!-A2421</f>
        <v>#REF!</v>
      </c>
      <c r="AK2421" s="16"/>
      <c r="AL2421" s="9">
        <f t="shared" si="526"/>
        <v>150133226.29</v>
      </c>
      <c r="AM2421" s="16"/>
      <c r="AN2421" s="16"/>
      <c r="AO2421" s="16"/>
      <c r="AP2421" s="16"/>
      <c r="AQ2421" s="12" t="e">
        <f>#REF!+#REF!+#REF!</f>
        <v>#REF!</v>
      </c>
      <c r="AR2421" s="12">
        <f t="shared" si="523"/>
        <v>-1463567.33</v>
      </c>
      <c r="AS2421" s="12" t="e">
        <f>#REF!-AU2421+#REF!+#REF!</f>
        <v>#REF!</v>
      </c>
      <c r="AT2421" s="12" t="e">
        <f>AS2421-VLOOKUP(A2421,[1]选股结果!$A$2:$BJ$3005,48,FALSE)*0.08</f>
        <v>#REF!</v>
      </c>
      <c r="AU2421" s="12">
        <f t="shared" si="527"/>
        <v>2472163.99</v>
      </c>
      <c r="AV2421" s="12" t="e">
        <f>#REF!+S2421+H2421</f>
        <v>#REF!</v>
      </c>
      <c r="AW2421" s="12" t="e">
        <f t="shared" si="528"/>
        <v>#REF!</v>
      </c>
      <c r="AX2421" s="12" t="e">
        <f t="shared" si="529"/>
        <v>#REF!</v>
      </c>
      <c r="AY2421" s="12" t="e">
        <f t="shared" si="530"/>
        <v>#REF!</v>
      </c>
      <c r="AZ2421" s="12">
        <f t="shared" si="524"/>
        <v>-754288190.38</v>
      </c>
      <c r="BA2421" s="12">
        <f t="shared" si="525"/>
        <v>40043876.56</v>
      </c>
      <c r="BB2421" s="12" t="e">
        <f t="shared" si="531"/>
        <v>#REF!</v>
      </c>
    </row>
    <row r="2422" spans="1:54">
      <c r="A2422" s="5" t="s">
        <v>4893</v>
      </c>
      <c r="B2422" s="5" t="s">
        <v>4894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532"/>
        <v>733217847.54</v>
      </c>
      <c r="AF2422" s="9">
        <f t="shared" si="533"/>
        <v>616307617.61</v>
      </c>
      <c r="AG2422" s="9">
        <f t="shared" si="534"/>
        <v>114944182.66</v>
      </c>
      <c r="AH2422" s="9">
        <f t="shared" si="535"/>
        <v>115111993.42</v>
      </c>
      <c r="AI2422" s="9">
        <f t="shared" si="536"/>
        <v>104400479.2</v>
      </c>
      <c r="AJ2422" s="12" t="e">
        <f>#REF!-A2422</f>
        <v>#REF!</v>
      </c>
      <c r="AK2422" s="16"/>
      <c r="AL2422" s="9">
        <f t="shared" si="526"/>
        <v>217694274.23</v>
      </c>
      <c r="AM2422" s="16"/>
      <c r="AN2422" s="16"/>
      <c r="AO2422" s="16"/>
      <c r="AP2422" s="16"/>
      <c r="AQ2422" s="12" t="e">
        <f>#REF!+#REF!+#REF!</f>
        <v>#REF!</v>
      </c>
      <c r="AR2422" s="12">
        <f t="shared" si="523"/>
        <v>-1043170.05</v>
      </c>
      <c r="AS2422" s="12" t="e">
        <f>#REF!-AU2422+#REF!+#REF!</f>
        <v>#REF!</v>
      </c>
      <c r="AT2422" s="12" t="e">
        <f>AS2422-VLOOKUP(A2422,[1]选股结果!$A$2:$BJ$3005,48,FALSE)*0.08</f>
        <v>#REF!</v>
      </c>
      <c r="AU2422" s="12">
        <f t="shared" si="527"/>
        <v>10711514.22</v>
      </c>
      <c r="AV2422" s="12" t="e">
        <f>#REF!+S2422+H2422</f>
        <v>#REF!</v>
      </c>
      <c r="AW2422" s="12" t="e">
        <f t="shared" si="528"/>
        <v>#REF!</v>
      </c>
      <c r="AX2422" s="12" t="e">
        <f t="shared" si="529"/>
        <v>#REF!</v>
      </c>
      <c r="AY2422" s="12" t="e">
        <f t="shared" si="530"/>
        <v>#REF!</v>
      </c>
      <c r="AZ2422" s="12">
        <f t="shared" si="524"/>
        <v>-737895619.89</v>
      </c>
      <c r="BA2422" s="12">
        <f t="shared" si="525"/>
        <v>114944182.66</v>
      </c>
      <c r="BB2422" s="12" t="e">
        <f t="shared" si="531"/>
        <v>#REF!</v>
      </c>
    </row>
    <row r="2423" spans="1:54">
      <c r="A2423" s="5" t="s">
        <v>4895</v>
      </c>
      <c r="B2423" s="5" t="s">
        <v>4896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532"/>
        <v>731818200.71</v>
      </c>
      <c r="AF2423" s="9">
        <f t="shared" si="533"/>
        <v>663067854.75</v>
      </c>
      <c r="AG2423" s="9">
        <f t="shared" si="534"/>
        <v>86457381.2999999</v>
      </c>
      <c r="AH2423" s="9">
        <f t="shared" si="535"/>
        <v>86451823.6799999</v>
      </c>
      <c r="AI2423" s="9">
        <f t="shared" si="536"/>
        <v>77348243.9999999</v>
      </c>
      <c r="AJ2423" s="12" t="e">
        <f>#REF!-A2423</f>
        <v>#REF!</v>
      </c>
      <c r="AK2423" s="16"/>
      <c r="AL2423" s="9">
        <f t="shared" si="526"/>
        <v>142739531.7</v>
      </c>
      <c r="AM2423" s="16"/>
      <c r="AN2423" s="16"/>
      <c r="AO2423" s="16"/>
      <c r="AP2423" s="16"/>
      <c r="AQ2423" s="12" t="e">
        <f>#REF!+#REF!+#REF!</f>
        <v>#REF!</v>
      </c>
      <c r="AR2423" s="12">
        <f t="shared" si="523"/>
        <v>-17647.42</v>
      </c>
      <c r="AS2423" s="12" t="e">
        <f>#REF!-AU2423+#REF!+#REF!</f>
        <v>#REF!</v>
      </c>
      <c r="AT2423" s="12" t="e">
        <f>AS2423-VLOOKUP(A2423,[1]选股结果!$A$2:$BJ$3005,48,FALSE)*0.08</f>
        <v>#REF!</v>
      </c>
      <c r="AU2423" s="12">
        <f t="shared" si="527"/>
        <v>9103579.68000001</v>
      </c>
      <c r="AV2423" s="12" t="e">
        <f>#REF!+S2423+H2423</f>
        <v>#REF!</v>
      </c>
      <c r="AW2423" s="12" t="e">
        <f t="shared" si="528"/>
        <v>#REF!</v>
      </c>
      <c r="AX2423" s="12" t="e">
        <f t="shared" si="529"/>
        <v>#REF!</v>
      </c>
      <c r="AY2423" s="12" t="e">
        <f t="shared" si="530"/>
        <v>#REF!</v>
      </c>
      <c r="AZ2423" s="12">
        <f t="shared" si="524"/>
        <v>-728191718.36</v>
      </c>
      <c r="BA2423" s="12">
        <f t="shared" si="525"/>
        <v>86457381.2999999</v>
      </c>
      <c r="BB2423" s="12" t="e">
        <f t="shared" si="531"/>
        <v>#REF!</v>
      </c>
    </row>
    <row r="2424" spans="1:54">
      <c r="A2424" s="5" t="s">
        <v>4897</v>
      </c>
      <c r="B2424" s="5" t="s">
        <v>4898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532"/>
        <v>730998267.74</v>
      </c>
      <c r="AF2424" s="9">
        <f t="shared" si="533"/>
        <v>609174858.99</v>
      </c>
      <c r="AG2424" s="9">
        <f t="shared" si="534"/>
        <v>346277008.45</v>
      </c>
      <c r="AH2424" s="9">
        <f t="shared" si="535"/>
        <v>344132455.59</v>
      </c>
      <c r="AI2424" s="9">
        <f t="shared" si="536"/>
        <v>304765685.28</v>
      </c>
      <c r="AJ2424" s="12" t="e">
        <f>#REF!-A2424</f>
        <v>#REF!</v>
      </c>
      <c r="AK2424" s="16"/>
      <c r="AL2424" s="9">
        <f t="shared" si="526"/>
        <v>156704544.08</v>
      </c>
      <c r="AM2424" s="16"/>
      <c r="AN2424" s="16"/>
      <c r="AO2424" s="16"/>
      <c r="AP2424" s="16"/>
      <c r="AQ2424" s="12" t="e">
        <f>#REF!+#REF!+#REF!</f>
        <v>#REF!</v>
      </c>
      <c r="AR2424" s="12">
        <f t="shared" si="523"/>
        <v>-369265.25</v>
      </c>
      <c r="AS2424" s="12" t="e">
        <f>#REF!-AU2424+#REF!+#REF!</f>
        <v>#REF!</v>
      </c>
      <c r="AT2424" s="12" t="e">
        <f>AS2424-VLOOKUP(A2424,[1]选股结果!$A$2:$BJ$3005,48,FALSE)*0.08</f>
        <v>#REF!</v>
      </c>
      <c r="AU2424" s="12">
        <f t="shared" si="527"/>
        <v>39366770.31</v>
      </c>
      <c r="AV2424" s="12" t="e">
        <f>#REF!+S2424+H2424</f>
        <v>#REF!</v>
      </c>
      <c r="AW2424" s="12" t="e">
        <f t="shared" si="528"/>
        <v>#REF!</v>
      </c>
      <c r="AX2424" s="12" t="e">
        <f t="shared" si="529"/>
        <v>#REF!</v>
      </c>
      <c r="AY2424" s="12" t="e">
        <f t="shared" si="530"/>
        <v>#REF!</v>
      </c>
      <c r="AZ2424" s="12">
        <f t="shared" si="524"/>
        <v>-763549733.28</v>
      </c>
      <c r="BA2424" s="12">
        <f t="shared" si="525"/>
        <v>346277008.45</v>
      </c>
      <c r="BB2424" s="12" t="e">
        <f t="shared" si="531"/>
        <v>#REF!</v>
      </c>
    </row>
    <row r="2425" spans="1:54">
      <c r="A2425" s="5" t="s">
        <v>4899</v>
      </c>
      <c r="B2425" s="5" t="s">
        <v>4900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532"/>
        <v>729951444.09</v>
      </c>
      <c r="AF2425" s="9">
        <f t="shared" si="533"/>
        <v>656994595.48</v>
      </c>
      <c r="AG2425" s="9">
        <f t="shared" si="534"/>
        <v>80444588.64</v>
      </c>
      <c r="AH2425" s="9">
        <f t="shared" si="535"/>
        <v>83682894.36</v>
      </c>
      <c r="AI2425" s="9">
        <f t="shared" si="536"/>
        <v>66932939.59</v>
      </c>
      <c r="AJ2425" s="12" t="e">
        <f>#REF!-A2425</f>
        <v>#REF!</v>
      </c>
      <c r="AK2425" s="16"/>
      <c r="AL2425" s="9">
        <f t="shared" si="526"/>
        <v>93033412.12</v>
      </c>
      <c r="AM2425" s="16"/>
      <c r="AN2425" s="16"/>
      <c r="AO2425" s="16"/>
      <c r="AP2425" s="16"/>
      <c r="AQ2425" s="12" t="e">
        <f>#REF!+#REF!+#REF!</f>
        <v>#REF!</v>
      </c>
      <c r="AR2425" s="12">
        <f t="shared" si="523"/>
        <v>-3645694.79</v>
      </c>
      <c r="AS2425" s="12" t="e">
        <f>#REF!-AU2425+#REF!+#REF!</f>
        <v>#REF!</v>
      </c>
      <c r="AT2425" s="12" t="e">
        <f>AS2425-VLOOKUP(A2425,[1]选股结果!$A$2:$BJ$3005,48,FALSE)*0.08</f>
        <v>#REF!</v>
      </c>
      <c r="AU2425" s="12">
        <f t="shared" si="527"/>
        <v>16749954.77</v>
      </c>
      <c r="AV2425" s="12" t="e">
        <f>#REF!+S2425+H2425</f>
        <v>#REF!</v>
      </c>
      <c r="AW2425" s="12" t="e">
        <f t="shared" si="528"/>
        <v>#REF!</v>
      </c>
      <c r="AX2425" s="12" t="e">
        <f t="shared" si="529"/>
        <v>#REF!</v>
      </c>
      <c r="AY2425" s="12" t="e">
        <f t="shared" si="530"/>
        <v>#REF!</v>
      </c>
      <c r="AZ2425" s="12">
        <f t="shared" si="524"/>
        <v>-748401675.18</v>
      </c>
      <c r="BA2425" s="12">
        <f t="shared" si="525"/>
        <v>80444588.64</v>
      </c>
      <c r="BB2425" s="12" t="e">
        <f t="shared" si="531"/>
        <v>#REF!</v>
      </c>
    </row>
    <row r="2426" spans="1:54">
      <c r="A2426" s="5" t="s">
        <v>4901</v>
      </c>
      <c r="B2426" s="5" t="s">
        <v>4902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532"/>
        <v>727123905.48</v>
      </c>
      <c r="AF2426" s="9">
        <f t="shared" si="533"/>
        <v>669536087.32</v>
      </c>
      <c r="AG2426" s="9">
        <f t="shared" si="534"/>
        <v>56480526.75</v>
      </c>
      <c r="AH2426" s="9">
        <f t="shared" si="535"/>
        <v>59537352.13</v>
      </c>
      <c r="AI2426" s="9">
        <f t="shared" si="536"/>
        <v>49589012.02</v>
      </c>
      <c r="AJ2426" s="12" t="e">
        <f>#REF!-A2426</f>
        <v>#REF!</v>
      </c>
      <c r="AK2426" s="16"/>
      <c r="AL2426" s="9">
        <f t="shared" si="526"/>
        <v>143782234.08</v>
      </c>
      <c r="AM2426" s="16"/>
      <c r="AN2426" s="16"/>
      <c r="AO2426" s="16"/>
      <c r="AP2426" s="16"/>
      <c r="AQ2426" s="12" t="e">
        <f>#REF!+#REF!+#REF!</f>
        <v>#REF!</v>
      </c>
      <c r="AR2426" s="12">
        <f t="shared" si="523"/>
        <v>-6145160.19</v>
      </c>
      <c r="AS2426" s="12" t="e">
        <f>#REF!-AU2426+#REF!+#REF!</f>
        <v>#REF!</v>
      </c>
      <c r="AT2426" s="12" t="e">
        <f>AS2426-VLOOKUP(A2426,[1]选股结果!$A$2:$BJ$3005,48,FALSE)*0.08</f>
        <v>#REF!</v>
      </c>
      <c r="AU2426" s="12">
        <f t="shared" si="527"/>
        <v>9948340.11</v>
      </c>
      <c r="AV2426" s="12" t="e">
        <f>#REF!+S2426+H2426</f>
        <v>#REF!</v>
      </c>
      <c r="AW2426" s="12" t="e">
        <f t="shared" si="528"/>
        <v>#REF!</v>
      </c>
      <c r="AX2426" s="12" t="e">
        <f t="shared" si="529"/>
        <v>#REF!</v>
      </c>
      <c r="AY2426" s="12" t="e">
        <f t="shared" si="530"/>
        <v>#REF!</v>
      </c>
      <c r="AZ2426" s="12">
        <f t="shared" si="524"/>
        <v>-767089125.05</v>
      </c>
      <c r="BA2426" s="12">
        <f t="shared" si="525"/>
        <v>56480526.75</v>
      </c>
      <c r="BB2426" s="12" t="e">
        <f t="shared" si="531"/>
        <v>#REF!</v>
      </c>
    </row>
    <row r="2427" spans="1:54">
      <c r="A2427" s="5" t="s">
        <v>4903</v>
      </c>
      <c r="B2427" s="5" t="s">
        <v>4904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532"/>
        <v>726792503.93</v>
      </c>
      <c r="AF2427" s="9">
        <f t="shared" si="533"/>
        <v>769412011.41</v>
      </c>
      <c r="AG2427" s="9">
        <f t="shared" si="534"/>
        <v>-50268152.49</v>
      </c>
      <c r="AH2427" s="9">
        <f t="shared" si="535"/>
        <v>-49996885.1</v>
      </c>
      <c r="AI2427" s="9">
        <f t="shared" si="536"/>
        <v>-39461645.9</v>
      </c>
      <c r="AJ2427" s="12" t="e">
        <f>#REF!-A2427</f>
        <v>#REF!</v>
      </c>
      <c r="AK2427" s="16"/>
      <c r="AL2427" s="9">
        <f t="shared" si="526"/>
        <v>164599164.94</v>
      </c>
      <c r="AM2427" s="16"/>
      <c r="AN2427" s="16"/>
      <c r="AO2427" s="16"/>
      <c r="AP2427" s="16"/>
      <c r="AQ2427" s="12" t="e">
        <f>#REF!+#REF!+#REF!</f>
        <v>#REF!</v>
      </c>
      <c r="AR2427" s="12">
        <f t="shared" si="523"/>
        <v>-1167182.82</v>
      </c>
      <c r="AS2427" s="12" t="e">
        <f>#REF!-AU2427+#REF!+#REF!</f>
        <v>#REF!</v>
      </c>
      <c r="AT2427" s="12" t="e">
        <f>AS2427-VLOOKUP(A2427,[1]选股结果!$A$2:$BJ$3005,48,FALSE)*0.08</f>
        <v>#REF!</v>
      </c>
      <c r="AU2427" s="12">
        <f t="shared" si="527"/>
        <v>-10535239.2</v>
      </c>
      <c r="AV2427" s="12" t="e">
        <f>#REF!+S2427+H2427</f>
        <v>#REF!</v>
      </c>
      <c r="AW2427" s="12" t="e">
        <f t="shared" si="528"/>
        <v>#REF!</v>
      </c>
      <c r="AX2427" s="12" t="e">
        <f t="shared" si="529"/>
        <v>#REF!</v>
      </c>
      <c r="AY2427" s="12" t="e">
        <f t="shared" si="530"/>
        <v>#REF!</v>
      </c>
      <c r="AZ2427" s="12">
        <f t="shared" si="524"/>
        <v>-714785213.21</v>
      </c>
      <c r="BA2427" s="12">
        <f t="shared" si="525"/>
        <v>-50268152.49</v>
      </c>
      <c r="BB2427" s="12" t="e">
        <f t="shared" si="531"/>
        <v>#REF!</v>
      </c>
    </row>
    <row r="2428" spans="1:54">
      <c r="A2428" s="5" t="s">
        <v>4905</v>
      </c>
      <c r="B2428" s="5" t="s">
        <v>4906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532"/>
        <v>726563240.43</v>
      </c>
      <c r="AF2428" s="9">
        <f t="shared" si="533"/>
        <v>690156090.38</v>
      </c>
      <c r="AG2428" s="9">
        <f t="shared" si="534"/>
        <v>48802873.9000001</v>
      </c>
      <c r="AH2428" s="9">
        <f t="shared" si="535"/>
        <v>39091464.3700001</v>
      </c>
      <c r="AI2428" s="9">
        <f t="shared" si="536"/>
        <v>36118685.9000001</v>
      </c>
      <c r="AJ2428" s="12" t="e">
        <f>#REF!-A2428</f>
        <v>#REF!</v>
      </c>
      <c r="AK2428" s="16"/>
      <c r="AL2428" s="9">
        <f t="shared" si="526"/>
        <v>99377550.74</v>
      </c>
      <c r="AM2428" s="16"/>
      <c r="AN2428" s="16"/>
      <c r="AO2428" s="16"/>
      <c r="AP2428" s="16"/>
      <c r="AQ2428" s="12" t="e">
        <f>#REF!+#REF!+#REF!</f>
        <v>#REF!</v>
      </c>
      <c r="AR2428" s="12">
        <f t="shared" si="523"/>
        <v>-425627.91</v>
      </c>
      <c r="AS2428" s="12" t="e">
        <f>#REF!-AU2428+#REF!+#REF!</f>
        <v>#REF!</v>
      </c>
      <c r="AT2428" s="12" t="e">
        <f>AS2428-VLOOKUP(A2428,[1]选股结果!$A$2:$BJ$3005,48,FALSE)*0.08</f>
        <v>#REF!</v>
      </c>
      <c r="AU2428" s="12">
        <f t="shared" si="527"/>
        <v>2972778.47</v>
      </c>
      <c r="AV2428" s="12" t="e">
        <f>#REF!+S2428+H2428</f>
        <v>#REF!</v>
      </c>
      <c r="AW2428" s="12" t="e">
        <f t="shared" si="528"/>
        <v>#REF!</v>
      </c>
      <c r="AX2428" s="12" t="e">
        <f t="shared" si="529"/>
        <v>#REF!</v>
      </c>
      <c r="AY2428" s="12" t="e">
        <f t="shared" si="530"/>
        <v>#REF!</v>
      </c>
      <c r="AZ2428" s="12">
        <f t="shared" si="524"/>
        <v>-739051532.71</v>
      </c>
      <c r="BA2428" s="12">
        <f t="shared" si="525"/>
        <v>48802873.9000001</v>
      </c>
      <c r="BB2428" s="12" t="e">
        <f t="shared" si="531"/>
        <v>#REF!</v>
      </c>
    </row>
    <row r="2429" spans="1:54">
      <c r="A2429" s="5" t="s">
        <v>4907</v>
      </c>
      <c r="B2429" s="5" t="s">
        <v>4908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532"/>
        <v>726382359.62</v>
      </c>
      <c r="AF2429" s="9">
        <f t="shared" si="533"/>
        <v>842898127.12</v>
      </c>
      <c r="AG2429" s="9">
        <f t="shared" si="534"/>
        <v>-89624204.66</v>
      </c>
      <c r="AH2429" s="9">
        <f t="shared" si="535"/>
        <v>-87761148.22</v>
      </c>
      <c r="AI2429" s="9">
        <f t="shared" si="536"/>
        <v>-81832588.77</v>
      </c>
      <c r="AJ2429" s="12" t="e">
        <f>#REF!-A2429</f>
        <v>#REF!</v>
      </c>
      <c r="AK2429" s="16"/>
      <c r="AL2429" s="9">
        <f t="shared" si="526"/>
        <v>162741140.42</v>
      </c>
      <c r="AM2429" s="16"/>
      <c r="AN2429" s="16"/>
      <c r="AO2429" s="16"/>
      <c r="AP2429" s="16"/>
      <c r="AQ2429" s="12" t="e">
        <f>#REF!+#REF!+#REF!</f>
        <v>#REF!</v>
      </c>
      <c r="AR2429" s="12">
        <f t="shared" si="523"/>
        <v>-2469380.24</v>
      </c>
      <c r="AS2429" s="12" t="e">
        <f>#REF!-AU2429+#REF!+#REF!</f>
        <v>#REF!</v>
      </c>
      <c r="AT2429" s="12" t="e">
        <f>AS2429-VLOOKUP(A2429,[1]选股结果!$A$2:$BJ$3005,48,FALSE)*0.08</f>
        <v>#REF!</v>
      </c>
      <c r="AU2429" s="12">
        <f t="shared" si="527"/>
        <v>-5928559.45</v>
      </c>
      <c r="AV2429" s="12" t="e">
        <f>#REF!+S2429+H2429</f>
        <v>#REF!</v>
      </c>
      <c r="AW2429" s="12" t="e">
        <f t="shared" si="528"/>
        <v>#REF!</v>
      </c>
      <c r="AX2429" s="12" t="e">
        <f t="shared" si="529"/>
        <v>#REF!</v>
      </c>
      <c r="AY2429" s="12" t="e">
        <f t="shared" si="530"/>
        <v>#REF!</v>
      </c>
      <c r="AZ2429" s="12">
        <f t="shared" si="524"/>
        <v>-720872697.58</v>
      </c>
      <c r="BA2429" s="12">
        <f t="shared" si="525"/>
        <v>-89624204.66</v>
      </c>
      <c r="BB2429" s="12" t="e">
        <f t="shared" si="531"/>
        <v>#REF!</v>
      </c>
    </row>
    <row r="2430" spans="1:54">
      <c r="A2430" s="5" t="s">
        <v>4909</v>
      </c>
      <c r="B2430" s="5" t="s">
        <v>4910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532"/>
        <v>724277583.65</v>
      </c>
      <c r="AF2430" s="9">
        <f t="shared" si="533"/>
        <v>534772441.53</v>
      </c>
      <c r="AG2430" s="9">
        <f t="shared" si="534"/>
        <v>192095835.71</v>
      </c>
      <c r="AH2430" s="9">
        <f t="shared" si="535"/>
        <v>193289859.04</v>
      </c>
      <c r="AI2430" s="9">
        <f t="shared" si="536"/>
        <v>163928839.55</v>
      </c>
      <c r="AJ2430" s="12" t="e">
        <f>#REF!-A2430</f>
        <v>#REF!</v>
      </c>
      <c r="AK2430" s="16"/>
      <c r="AL2430" s="9">
        <f t="shared" si="526"/>
        <v>111267470.68</v>
      </c>
      <c r="AM2430" s="16"/>
      <c r="AN2430" s="16"/>
      <c r="AO2430" s="16"/>
      <c r="AP2430" s="16"/>
      <c r="AQ2430" s="12" t="e">
        <f>#REF!+#REF!+#REF!</f>
        <v>#REF!</v>
      </c>
      <c r="AR2430" s="12">
        <f t="shared" si="523"/>
        <v>-1646567.45</v>
      </c>
      <c r="AS2430" s="12" t="e">
        <f>#REF!-AU2430+#REF!+#REF!</f>
        <v>#REF!</v>
      </c>
      <c r="AT2430" s="12" t="e">
        <f>AS2430-VLOOKUP(A2430,[1]选股结果!$A$2:$BJ$3005,48,FALSE)*0.08</f>
        <v>#REF!</v>
      </c>
      <c r="AU2430" s="12">
        <f t="shared" si="527"/>
        <v>29361019.49</v>
      </c>
      <c r="AV2430" s="12" t="e">
        <f>#REF!+S2430+H2430</f>
        <v>#REF!</v>
      </c>
      <c r="AW2430" s="12" t="e">
        <f t="shared" si="528"/>
        <v>#REF!</v>
      </c>
      <c r="AX2430" s="12" t="e">
        <f t="shared" si="529"/>
        <v>#REF!</v>
      </c>
      <c r="AY2430" s="12" t="e">
        <f t="shared" si="530"/>
        <v>#REF!</v>
      </c>
      <c r="AZ2430" s="12">
        <f t="shared" si="524"/>
        <v>-736769719.92</v>
      </c>
      <c r="BA2430" s="12">
        <f t="shared" si="525"/>
        <v>192095835.71</v>
      </c>
      <c r="BB2430" s="12" t="e">
        <f t="shared" si="531"/>
        <v>#REF!</v>
      </c>
    </row>
    <row r="2431" spans="1:54">
      <c r="A2431" s="5" t="s">
        <v>4911</v>
      </c>
      <c r="B2431" s="5" t="s">
        <v>4912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532"/>
        <v>723936831.99</v>
      </c>
      <c r="AF2431" s="9">
        <f t="shared" si="533"/>
        <v>566983517.4</v>
      </c>
      <c r="AG2431" s="9">
        <f t="shared" si="534"/>
        <v>151946228.76</v>
      </c>
      <c r="AH2431" s="9">
        <f t="shared" si="535"/>
        <v>155907613.71</v>
      </c>
      <c r="AI2431" s="9">
        <f t="shared" si="536"/>
        <v>124258884.2</v>
      </c>
      <c r="AJ2431" s="12" t="e">
        <f>#REF!-A2431</f>
        <v>#REF!</v>
      </c>
      <c r="AK2431" s="16"/>
      <c r="AL2431" s="9">
        <f t="shared" si="526"/>
        <v>104920960.27</v>
      </c>
      <c r="AM2431" s="16"/>
      <c r="AN2431" s="16"/>
      <c r="AO2431" s="16"/>
      <c r="AP2431" s="16"/>
      <c r="AQ2431" s="12" t="e">
        <f>#REF!+#REF!+#REF!</f>
        <v>#REF!</v>
      </c>
      <c r="AR2431" s="12">
        <f t="shared" si="523"/>
        <v>-4769048.14</v>
      </c>
      <c r="AS2431" s="12" t="e">
        <f>#REF!-AU2431+#REF!+#REF!</f>
        <v>#REF!</v>
      </c>
      <c r="AT2431" s="12" t="e">
        <f>AS2431-VLOOKUP(A2431,[1]选股结果!$A$2:$BJ$3005,48,FALSE)*0.08</f>
        <v>#REF!</v>
      </c>
      <c r="AU2431" s="12">
        <f t="shared" si="527"/>
        <v>31648729.51</v>
      </c>
      <c r="AV2431" s="12" t="e">
        <f>#REF!+S2431+H2431</f>
        <v>#REF!</v>
      </c>
      <c r="AW2431" s="12" t="e">
        <f t="shared" si="528"/>
        <v>#REF!</v>
      </c>
      <c r="AX2431" s="12" t="e">
        <f t="shared" si="529"/>
        <v>#REF!</v>
      </c>
      <c r="AY2431" s="12" t="e">
        <f t="shared" si="530"/>
        <v>#REF!</v>
      </c>
      <c r="AZ2431" s="12">
        <f t="shared" si="524"/>
        <v>-811803284.67</v>
      </c>
      <c r="BA2431" s="12">
        <f t="shared" si="525"/>
        <v>151946228.76</v>
      </c>
      <c r="BB2431" s="12" t="e">
        <f t="shared" si="531"/>
        <v>#REF!</v>
      </c>
    </row>
    <row r="2432" spans="1:54">
      <c r="A2432" s="5" t="s">
        <v>4913</v>
      </c>
      <c r="B2432" s="5" t="s">
        <v>4914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532"/>
        <v>723853277.69</v>
      </c>
      <c r="AF2432" s="9">
        <f t="shared" si="533"/>
        <v>642315893.77</v>
      </c>
      <c r="AG2432" s="9">
        <f t="shared" si="534"/>
        <v>84572947.13</v>
      </c>
      <c r="AH2432" s="9">
        <f t="shared" si="535"/>
        <v>84395953.23</v>
      </c>
      <c r="AI2432" s="9">
        <f t="shared" si="536"/>
        <v>69134728.06</v>
      </c>
      <c r="AJ2432" s="12" t="e">
        <f>#REF!-A2432</f>
        <v>#REF!</v>
      </c>
      <c r="AK2432" s="16"/>
      <c r="AL2432" s="9">
        <f t="shared" si="526"/>
        <v>81738153.94</v>
      </c>
      <c r="AM2432" s="16"/>
      <c r="AN2432" s="16"/>
      <c r="AO2432" s="16"/>
      <c r="AP2432" s="16"/>
      <c r="AQ2432" s="12" t="e">
        <f>#REF!+#REF!+#REF!</f>
        <v>#REF!</v>
      </c>
      <c r="AR2432" s="12">
        <f t="shared" si="523"/>
        <v>-703391.05</v>
      </c>
      <c r="AS2432" s="12" t="e">
        <f>#REF!-AU2432+#REF!+#REF!</f>
        <v>#REF!</v>
      </c>
      <c r="AT2432" s="12" t="e">
        <f>AS2432-VLOOKUP(A2432,[1]选股结果!$A$2:$BJ$3005,48,FALSE)*0.08</f>
        <v>#REF!</v>
      </c>
      <c r="AU2432" s="12">
        <f t="shared" si="527"/>
        <v>15261225.17</v>
      </c>
      <c r="AV2432" s="12" t="e">
        <f>#REF!+S2432+H2432</f>
        <v>#REF!</v>
      </c>
      <c r="AW2432" s="12" t="e">
        <f t="shared" si="528"/>
        <v>#REF!</v>
      </c>
      <c r="AX2432" s="12" t="e">
        <f t="shared" si="529"/>
        <v>#REF!</v>
      </c>
      <c r="AY2432" s="12" t="e">
        <f t="shared" si="530"/>
        <v>#REF!</v>
      </c>
      <c r="AZ2432" s="12">
        <f t="shared" si="524"/>
        <v>-742494182.69</v>
      </c>
      <c r="BA2432" s="12">
        <f t="shared" si="525"/>
        <v>84572947.13</v>
      </c>
      <c r="BB2432" s="12" t="e">
        <f t="shared" si="531"/>
        <v>#REF!</v>
      </c>
    </row>
    <row r="2433" spans="1:54">
      <c r="A2433" s="5" t="s">
        <v>4915</v>
      </c>
      <c r="B2433" s="5" t="s">
        <v>4916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532"/>
        <v>719856268.54</v>
      </c>
      <c r="AF2433" s="9">
        <f t="shared" si="533"/>
        <v>682544282.1</v>
      </c>
      <c r="AG2433" s="9">
        <f t="shared" si="534"/>
        <v>17747126.1599998</v>
      </c>
      <c r="AH2433" s="9">
        <f t="shared" si="535"/>
        <v>16284782.1099998</v>
      </c>
      <c r="AI2433" s="9">
        <f t="shared" si="536"/>
        <v>14771486.8699998</v>
      </c>
      <c r="AJ2433" s="12" t="e">
        <f>#REF!-A2433</f>
        <v>#REF!</v>
      </c>
      <c r="AK2433" s="16"/>
      <c r="AL2433" s="9">
        <f t="shared" si="526"/>
        <v>77303917.15</v>
      </c>
      <c r="AM2433" s="16"/>
      <c r="AN2433" s="16"/>
      <c r="AO2433" s="16"/>
      <c r="AP2433" s="16"/>
      <c r="AQ2433" s="12" t="e">
        <f>#REF!+#REF!+#REF!</f>
        <v>#REF!</v>
      </c>
      <c r="AR2433" s="12">
        <f t="shared" si="523"/>
        <v>-0.29</v>
      </c>
      <c r="AS2433" s="12" t="e">
        <f>#REF!-AU2433+#REF!+#REF!</f>
        <v>#REF!</v>
      </c>
      <c r="AT2433" s="12" t="e">
        <f>AS2433-VLOOKUP(A2433,[1]选股结果!$A$2:$BJ$3005,48,FALSE)*0.08</f>
        <v>#REF!</v>
      </c>
      <c r="AU2433" s="12">
        <f t="shared" si="527"/>
        <v>1513295.24</v>
      </c>
      <c r="AV2433" s="12" t="e">
        <f>#REF!+S2433+H2433</f>
        <v>#REF!</v>
      </c>
      <c r="AW2433" s="12" t="e">
        <f t="shared" si="528"/>
        <v>#REF!</v>
      </c>
      <c r="AX2433" s="12" t="e">
        <f t="shared" si="529"/>
        <v>#REF!</v>
      </c>
      <c r="AY2433" s="12" t="e">
        <f t="shared" si="530"/>
        <v>#REF!</v>
      </c>
      <c r="AZ2433" s="12">
        <f t="shared" si="524"/>
        <v>-728237923.69</v>
      </c>
      <c r="BA2433" s="12">
        <f t="shared" si="525"/>
        <v>17747126.1599998</v>
      </c>
      <c r="BB2433" s="12" t="e">
        <f t="shared" si="531"/>
        <v>#REF!</v>
      </c>
    </row>
    <row r="2434" spans="1:54">
      <c r="A2434" s="5" t="s">
        <v>4917</v>
      </c>
      <c r="B2434" s="5" t="s">
        <v>4918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532"/>
        <v>719415783.64</v>
      </c>
      <c r="AF2434" s="9">
        <f t="shared" si="533"/>
        <v>672222411.06</v>
      </c>
      <c r="AG2434" s="9">
        <f t="shared" si="534"/>
        <v>41055294.1999999</v>
      </c>
      <c r="AH2434" s="9">
        <f t="shared" si="535"/>
        <v>40993605.0399999</v>
      </c>
      <c r="AI2434" s="9">
        <f t="shared" si="536"/>
        <v>26051984.8299999</v>
      </c>
      <c r="AJ2434" s="12" t="e">
        <f>#REF!-A2434</f>
        <v>#REF!</v>
      </c>
      <c r="AK2434" s="16"/>
      <c r="AL2434" s="9">
        <f t="shared" si="526"/>
        <v>121692340.38</v>
      </c>
      <c r="AM2434" s="16"/>
      <c r="AN2434" s="16"/>
      <c r="AO2434" s="16"/>
      <c r="AP2434" s="16"/>
      <c r="AQ2434" s="12" t="e">
        <f>#REF!+#REF!+#REF!</f>
        <v>#REF!</v>
      </c>
      <c r="AR2434" s="12">
        <f t="shared" ref="AR2434:AR2497" si="537">AA2434-AB2434</f>
        <v>-19951.21</v>
      </c>
      <c r="AS2434" s="12" t="e">
        <f>#REF!-AU2434+#REF!+#REF!</f>
        <v>#REF!</v>
      </c>
      <c r="AT2434" s="12" t="e">
        <f>AS2434-VLOOKUP(A2434,[1]选股结果!$A$2:$BJ$3005,48,FALSE)*0.08</f>
        <v>#REF!</v>
      </c>
      <c r="AU2434" s="12">
        <f t="shared" si="527"/>
        <v>14941620.21</v>
      </c>
      <c r="AV2434" s="12" t="e">
        <f>#REF!+S2434+H2434</f>
        <v>#REF!</v>
      </c>
      <c r="AW2434" s="12" t="e">
        <f t="shared" si="528"/>
        <v>#REF!</v>
      </c>
      <c r="AX2434" s="12" t="e">
        <f t="shared" si="529"/>
        <v>#REF!</v>
      </c>
      <c r="AY2434" s="12" t="e">
        <f t="shared" si="530"/>
        <v>#REF!</v>
      </c>
      <c r="AZ2434" s="12">
        <f t="shared" ref="AZ2434:AZ2497" si="538">O2434-S2434-AA2434-AB2434-AC2434-AD2434+AK2434-AE2434</f>
        <v>-754693424.92</v>
      </c>
      <c r="BA2434" s="12">
        <f t="shared" ref="BA2434:BA2497" si="539">AG2434</f>
        <v>41055294.1999999</v>
      </c>
      <c r="BB2434" s="12" t="e">
        <f t="shared" si="531"/>
        <v>#REF!</v>
      </c>
    </row>
    <row r="2435" spans="1:54">
      <c r="A2435" s="5" t="s">
        <v>4919</v>
      </c>
      <c r="B2435" s="5" t="s">
        <v>4920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532"/>
        <v>717218504.88</v>
      </c>
      <c r="AF2435" s="9">
        <f t="shared" si="533"/>
        <v>893173067.98</v>
      </c>
      <c r="AG2435" s="9">
        <f t="shared" si="534"/>
        <v>-179805951.76</v>
      </c>
      <c r="AH2435" s="9">
        <f t="shared" si="535"/>
        <v>-198130799.43</v>
      </c>
      <c r="AI2435" s="9">
        <f t="shared" si="536"/>
        <v>-198332629.6</v>
      </c>
      <c r="AJ2435" s="12" t="e">
        <f>#REF!-A2435</f>
        <v>#REF!</v>
      </c>
      <c r="AK2435" s="16"/>
      <c r="AL2435" s="9">
        <f t="shared" ref="AL2435:AL2498" si="540">O2435+P2435+Q2435+Y2435-AB2435+AC2435</f>
        <v>191507566.79</v>
      </c>
      <c r="AM2435" s="16"/>
      <c r="AN2435" s="16"/>
      <c r="AO2435" s="16"/>
      <c r="AP2435" s="16"/>
      <c r="AQ2435" s="12" t="e">
        <f>#REF!+#REF!+#REF!</f>
        <v>#REF!</v>
      </c>
      <c r="AR2435" s="12">
        <f t="shared" si="537"/>
        <v>-390691.16</v>
      </c>
      <c r="AS2435" s="12" t="e">
        <f>#REF!-AU2435+#REF!+#REF!</f>
        <v>#REF!</v>
      </c>
      <c r="AT2435" s="12" t="e">
        <f>AS2435-VLOOKUP(A2435,[1]选股结果!$A$2:$BJ$3005,48,FALSE)*0.08</f>
        <v>#REF!</v>
      </c>
      <c r="AU2435" s="12">
        <f t="shared" ref="AU2435:AU2498" si="541">AH2435-AI2435</f>
        <v>201830.169999987</v>
      </c>
      <c r="AV2435" s="12" t="e">
        <f>#REF!+S2435+H2435</f>
        <v>#REF!</v>
      </c>
      <c r="AW2435" s="12" t="e">
        <f t="shared" ref="AW2435:AW2498" si="542">AV2435-AU2435</f>
        <v>#REF!</v>
      </c>
      <c r="AX2435" s="12" t="e">
        <f t="shared" ref="AX2435:AX2498" si="543">AV2435-H2435</f>
        <v>#REF!</v>
      </c>
      <c r="AY2435" s="12" t="e">
        <f t="shared" ref="AY2435:AY2498" si="544">AV2435-H2435-AU2435</f>
        <v>#REF!</v>
      </c>
      <c r="AZ2435" s="12">
        <f t="shared" si="538"/>
        <v>-798066494.75</v>
      </c>
      <c r="BA2435" s="12">
        <f t="shared" si="539"/>
        <v>-179805951.76</v>
      </c>
      <c r="BB2435" s="12" t="e">
        <f t="shared" ref="BB2435:BB2498" si="545">AF2435-AG2435+AH2435+AI2435-AJ2435+AL2435+AM2435-AO2435+AN2435</f>
        <v>#REF!</v>
      </c>
    </row>
    <row r="2436" spans="1:54">
      <c r="A2436" s="5" t="s">
        <v>4921</v>
      </c>
      <c r="B2436" s="5" t="s">
        <v>4922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532"/>
        <v>715952120.07</v>
      </c>
      <c r="AF2436" s="9">
        <f t="shared" si="533"/>
        <v>585611024.8</v>
      </c>
      <c r="AG2436" s="9">
        <f t="shared" si="534"/>
        <v>125554604.93</v>
      </c>
      <c r="AH2436" s="9">
        <f t="shared" si="535"/>
        <v>132403241.24</v>
      </c>
      <c r="AI2436" s="9">
        <f t="shared" si="536"/>
        <v>113536198.49</v>
      </c>
      <c r="AJ2436" s="12" t="e">
        <f>#REF!-A2436</f>
        <v>#REF!</v>
      </c>
      <c r="AK2436" s="16"/>
      <c r="AL2436" s="9">
        <f t="shared" si="540"/>
        <v>69410014.74</v>
      </c>
      <c r="AM2436" s="16"/>
      <c r="AN2436" s="16"/>
      <c r="AO2436" s="16"/>
      <c r="AP2436" s="16"/>
      <c r="AQ2436" s="12" t="e">
        <f>#REF!+#REF!+#REF!</f>
        <v>#REF!</v>
      </c>
      <c r="AR2436" s="12">
        <f t="shared" si="537"/>
        <v>-7089292.39</v>
      </c>
      <c r="AS2436" s="12" t="e">
        <f>#REF!-AU2436+#REF!+#REF!</f>
        <v>#REF!</v>
      </c>
      <c r="AT2436" s="12" t="e">
        <f>AS2436-VLOOKUP(A2436,[1]选股结果!$A$2:$BJ$3005,48,FALSE)*0.08</f>
        <v>#REF!</v>
      </c>
      <c r="AU2436" s="12">
        <f t="shared" si="541"/>
        <v>18867042.75</v>
      </c>
      <c r="AV2436" s="12" t="e">
        <f>#REF!+S2436+H2436</f>
        <v>#REF!</v>
      </c>
      <c r="AW2436" s="12" t="e">
        <f t="shared" si="542"/>
        <v>#REF!</v>
      </c>
      <c r="AX2436" s="12" t="e">
        <f t="shared" si="543"/>
        <v>#REF!</v>
      </c>
      <c r="AY2436" s="12" t="e">
        <f t="shared" si="544"/>
        <v>#REF!</v>
      </c>
      <c r="AZ2436" s="12">
        <f t="shared" si="538"/>
        <v>-734356849.99</v>
      </c>
      <c r="BA2436" s="12">
        <f t="shared" si="539"/>
        <v>125554604.93</v>
      </c>
      <c r="BB2436" s="12" t="e">
        <f t="shared" si="545"/>
        <v>#REF!</v>
      </c>
    </row>
    <row r="2437" spans="1:54">
      <c r="A2437" s="5" t="s">
        <v>4923</v>
      </c>
      <c r="B2437" s="5" t="s">
        <v>4924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532"/>
        <v>714383754.19</v>
      </c>
      <c r="AF2437" s="9">
        <f t="shared" si="533"/>
        <v>666195375.63</v>
      </c>
      <c r="AG2437" s="9">
        <f t="shared" si="534"/>
        <v>37296377.6500002</v>
      </c>
      <c r="AH2437" s="9">
        <f t="shared" si="535"/>
        <v>38062573.1800002</v>
      </c>
      <c r="AI2437" s="9">
        <f t="shared" si="536"/>
        <v>31896612.1100002</v>
      </c>
      <c r="AJ2437" s="12" t="e">
        <f>#REF!-A2437</f>
        <v>#REF!</v>
      </c>
      <c r="AK2437" s="16"/>
      <c r="AL2437" s="9">
        <f t="shared" si="540"/>
        <v>141456037.2</v>
      </c>
      <c r="AM2437" s="16"/>
      <c r="AN2437" s="16"/>
      <c r="AO2437" s="16"/>
      <c r="AP2437" s="16"/>
      <c r="AQ2437" s="12" t="e">
        <f>#REF!+#REF!+#REF!</f>
        <v>#REF!</v>
      </c>
      <c r="AR2437" s="12">
        <f t="shared" si="537"/>
        <v>-896716.75</v>
      </c>
      <c r="AS2437" s="12" t="e">
        <f>#REF!-AU2437+#REF!+#REF!</f>
        <v>#REF!</v>
      </c>
      <c r="AT2437" s="12" t="e">
        <f>AS2437-VLOOKUP(A2437,[1]选股结果!$A$2:$BJ$3005,48,FALSE)*0.08</f>
        <v>#REF!</v>
      </c>
      <c r="AU2437" s="12">
        <f t="shared" si="541"/>
        <v>6165961.07</v>
      </c>
      <c r="AV2437" s="12" t="e">
        <f>#REF!+S2437+H2437</f>
        <v>#REF!</v>
      </c>
      <c r="AW2437" s="12" t="e">
        <f t="shared" si="542"/>
        <v>#REF!</v>
      </c>
      <c r="AX2437" s="12" t="e">
        <f t="shared" si="543"/>
        <v>#REF!</v>
      </c>
      <c r="AY2437" s="12" t="e">
        <f t="shared" si="544"/>
        <v>#REF!</v>
      </c>
      <c r="AZ2437" s="12">
        <f t="shared" si="538"/>
        <v>-723075869.83</v>
      </c>
      <c r="BA2437" s="12">
        <f t="shared" si="539"/>
        <v>37296377.6500002</v>
      </c>
      <c r="BB2437" s="12" t="e">
        <f t="shared" si="545"/>
        <v>#REF!</v>
      </c>
    </row>
    <row r="2438" spans="1:54">
      <c r="A2438" s="5" t="s">
        <v>4925</v>
      </c>
      <c r="B2438" s="5" t="s">
        <v>4926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532"/>
        <v>712251076.35</v>
      </c>
      <c r="AF2438" s="9">
        <f t="shared" si="533"/>
        <v>632307022.71</v>
      </c>
      <c r="AG2438" s="9">
        <f t="shared" si="534"/>
        <v>97607481.05</v>
      </c>
      <c r="AH2438" s="9">
        <f t="shared" si="535"/>
        <v>96895835.31</v>
      </c>
      <c r="AI2438" s="9">
        <f t="shared" si="536"/>
        <v>81335947.7</v>
      </c>
      <c r="AJ2438" s="12" t="e">
        <f>#REF!-A2438</f>
        <v>#REF!</v>
      </c>
      <c r="AK2438" s="16"/>
      <c r="AL2438" s="9">
        <f t="shared" si="540"/>
        <v>88828649.83</v>
      </c>
      <c r="AM2438" s="16"/>
      <c r="AN2438" s="16"/>
      <c r="AO2438" s="16"/>
      <c r="AP2438" s="16"/>
      <c r="AQ2438" s="12" t="e">
        <f>#REF!+#REF!+#REF!</f>
        <v>#REF!</v>
      </c>
      <c r="AR2438" s="12">
        <f t="shared" si="537"/>
        <v>-185525.3</v>
      </c>
      <c r="AS2438" s="12" t="e">
        <f>#REF!-AU2438+#REF!+#REF!</f>
        <v>#REF!</v>
      </c>
      <c r="AT2438" s="12" t="e">
        <f>AS2438-VLOOKUP(A2438,[1]选股结果!$A$2:$BJ$3005,48,FALSE)*0.08</f>
        <v>#REF!</v>
      </c>
      <c r="AU2438" s="12">
        <f t="shared" si="541"/>
        <v>15559887.61</v>
      </c>
      <c r="AV2438" s="12" t="e">
        <f>#REF!+S2438+H2438</f>
        <v>#REF!</v>
      </c>
      <c r="AW2438" s="12" t="e">
        <f t="shared" si="542"/>
        <v>#REF!</v>
      </c>
      <c r="AX2438" s="12" t="e">
        <f t="shared" si="543"/>
        <v>#REF!</v>
      </c>
      <c r="AY2438" s="12" t="e">
        <f t="shared" si="544"/>
        <v>#REF!</v>
      </c>
      <c r="AZ2438" s="12">
        <f t="shared" si="538"/>
        <v>-741525761.21</v>
      </c>
      <c r="BA2438" s="12">
        <f t="shared" si="539"/>
        <v>97607481.05</v>
      </c>
      <c r="BB2438" s="12" t="e">
        <f t="shared" si="545"/>
        <v>#REF!</v>
      </c>
    </row>
    <row r="2439" spans="1:54">
      <c r="A2439" s="5" t="s">
        <v>4927</v>
      </c>
      <c r="B2439" s="5" t="s">
        <v>4928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532"/>
        <v>711073285.71</v>
      </c>
      <c r="AF2439" s="9">
        <f t="shared" si="533"/>
        <v>564970625.95</v>
      </c>
      <c r="AG2439" s="9">
        <f t="shared" si="534"/>
        <v>145865714.09</v>
      </c>
      <c r="AH2439" s="9">
        <f t="shared" si="535"/>
        <v>144476063.54</v>
      </c>
      <c r="AI2439" s="9">
        <f t="shared" si="536"/>
        <v>128275399.5</v>
      </c>
      <c r="AJ2439" s="12" t="e">
        <f>#REF!-A2439</f>
        <v>#REF!</v>
      </c>
      <c r="AK2439" s="16"/>
      <c r="AL2439" s="9">
        <f t="shared" si="540"/>
        <v>374405627.34</v>
      </c>
      <c r="AM2439" s="16"/>
      <c r="AN2439" s="16"/>
      <c r="AO2439" s="16"/>
      <c r="AP2439" s="16"/>
      <c r="AQ2439" s="12" t="e">
        <f>#REF!+#REF!+#REF!</f>
        <v>#REF!</v>
      </c>
      <c r="AR2439" s="12">
        <f t="shared" si="537"/>
        <v>-193.32</v>
      </c>
      <c r="AS2439" s="12" t="e">
        <f>#REF!-AU2439+#REF!+#REF!</f>
        <v>#REF!</v>
      </c>
      <c r="AT2439" s="12" t="e">
        <f>AS2439-VLOOKUP(A2439,[1]选股结果!$A$2:$BJ$3005,48,FALSE)*0.08</f>
        <v>#REF!</v>
      </c>
      <c r="AU2439" s="12">
        <f t="shared" si="541"/>
        <v>16200664.04</v>
      </c>
      <c r="AV2439" s="12" t="e">
        <f>#REF!+S2439+H2439</f>
        <v>#REF!</v>
      </c>
      <c r="AW2439" s="12" t="e">
        <f t="shared" si="542"/>
        <v>#REF!</v>
      </c>
      <c r="AX2439" s="12" t="e">
        <f t="shared" si="543"/>
        <v>#REF!</v>
      </c>
      <c r="AY2439" s="12" t="e">
        <f t="shared" si="544"/>
        <v>#REF!</v>
      </c>
      <c r="AZ2439" s="12">
        <f t="shared" si="538"/>
        <v>-716238861.84</v>
      </c>
      <c r="BA2439" s="12">
        <f t="shared" si="539"/>
        <v>145865714.09</v>
      </c>
      <c r="BB2439" s="12" t="e">
        <f t="shared" si="545"/>
        <v>#REF!</v>
      </c>
    </row>
    <row r="2440" spans="1:54">
      <c r="A2440" s="5" t="s">
        <v>4929</v>
      </c>
      <c r="B2440" s="5" t="s">
        <v>4930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532"/>
        <v>708927445.08</v>
      </c>
      <c r="AF2440" s="9">
        <f t="shared" si="533"/>
        <v>495758074.35</v>
      </c>
      <c r="AG2440" s="9">
        <f t="shared" si="534"/>
        <v>210444702.07</v>
      </c>
      <c r="AH2440" s="9">
        <f t="shared" si="535"/>
        <v>216045102.07</v>
      </c>
      <c r="AI2440" s="9">
        <f t="shared" si="536"/>
        <v>175505620.96</v>
      </c>
      <c r="AJ2440" s="12" t="e">
        <f>#REF!-A2440</f>
        <v>#REF!</v>
      </c>
      <c r="AK2440" s="16"/>
      <c r="AL2440" s="9">
        <f t="shared" si="540"/>
        <v>31340317.14</v>
      </c>
      <c r="AM2440" s="16"/>
      <c r="AN2440" s="16"/>
      <c r="AO2440" s="16"/>
      <c r="AP2440" s="16"/>
      <c r="AQ2440" s="12" t="e">
        <f>#REF!+#REF!+#REF!</f>
        <v>#REF!</v>
      </c>
      <c r="AR2440" s="12">
        <f t="shared" si="537"/>
        <v>-5610400</v>
      </c>
      <c r="AS2440" s="12" t="e">
        <f>#REF!-AU2440+#REF!+#REF!</f>
        <v>#REF!</v>
      </c>
      <c r="AT2440" s="12" t="e">
        <f>AS2440-VLOOKUP(A2440,[1]选股结果!$A$2:$BJ$3005,48,FALSE)*0.08</f>
        <v>#REF!</v>
      </c>
      <c r="AU2440" s="12">
        <f t="shared" si="541"/>
        <v>40539481.11</v>
      </c>
      <c r="AV2440" s="12" t="e">
        <f>#REF!+S2440+H2440</f>
        <v>#REF!</v>
      </c>
      <c r="AW2440" s="12" t="e">
        <f t="shared" si="542"/>
        <v>#REF!</v>
      </c>
      <c r="AX2440" s="12" t="e">
        <f t="shared" si="543"/>
        <v>#REF!</v>
      </c>
      <c r="AY2440" s="12" t="e">
        <f t="shared" si="544"/>
        <v>#REF!</v>
      </c>
      <c r="AZ2440" s="12">
        <f t="shared" si="538"/>
        <v>-748972355.56</v>
      </c>
      <c r="BA2440" s="12">
        <f t="shared" si="539"/>
        <v>210444702.07</v>
      </c>
      <c r="BB2440" s="12" t="e">
        <f t="shared" si="545"/>
        <v>#REF!</v>
      </c>
    </row>
    <row r="2441" spans="1:54">
      <c r="A2441" s="5" t="s">
        <v>4931</v>
      </c>
      <c r="B2441" s="5" t="s">
        <v>4932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532"/>
        <v>707772397.82</v>
      </c>
      <c r="AF2441" s="9">
        <f t="shared" si="533"/>
        <v>683759775.37</v>
      </c>
      <c r="AG2441" s="9">
        <f t="shared" si="534"/>
        <v>30366284.9399999</v>
      </c>
      <c r="AH2441" s="9">
        <f t="shared" si="535"/>
        <v>30313306.6499999</v>
      </c>
      <c r="AI2441" s="9">
        <f t="shared" si="536"/>
        <v>27100850.5999999</v>
      </c>
      <c r="AJ2441" s="12" t="e">
        <f>#REF!-A2441</f>
        <v>#REF!</v>
      </c>
      <c r="AK2441" s="16"/>
      <c r="AL2441" s="9">
        <f t="shared" si="540"/>
        <v>137199722.46</v>
      </c>
      <c r="AM2441" s="16"/>
      <c r="AN2441" s="16"/>
      <c r="AO2441" s="16"/>
      <c r="AP2441" s="16"/>
      <c r="AQ2441" s="12" t="e">
        <f>#REF!+#REF!+#REF!</f>
        <v>#REF!</v>
      </c>
      <c r="AR2441" s="12">
        <f t="shared" si="537"/>
        <v>-151825.62</v>
      </c>
      <c r="AS2441" s="12" t="e">
        <f>#REF!-AU2441+#REF!+#REF!</f>
        <v>#REF!</v>
      </c>
      <c r="AT2441" s="12" t="e">
        <f>AS2441-VLOOKUP(A2441,[1]选股结果!$A$2:$BJ$3005,48,FALSE)*0.08</f>
        <v>#REF!</v>
      </c>
      <c r="AU2441" s="12">
        <f t="shared" si="541"/>
        <v>3212456.05</v>
      </c>
      <c r="AV2441" s="12" t="e">
        <f>#REF!+S2441+H2441</f>
        <v>#REF!</v>
      </c>
      <c r="AW2441" s="12" t="e">
        <f t="shared" si="542"/>
        <v>#REF!</v>
      </c>
      <c r="AX2441" s="12" t="e">
        <f t="shared" si="543"/>
        <v>#REF!</v>
      </c>
      <c r="AY2441" s="12" t="e">
        <f t="shared" si="544"/>
        <v>#REF!</v>
      </c>
      <c r="AZ2441" s="12">
        <f t="shared" si="538"/>
        <v>-709794974.37</v>
      </c>
      <c r="BA2441" s="12">
        <f t="shared" si="539"/>
        <v>30366284.9399999</v>
      </c>
      <c r="BB2441" s="12" t="e">
        <f t="shared" si="545"/>
        <v>#REF!</v>
      </c>
    </row>
    <row r="2442" spans="1:54">
      <c r="A2442" s="5" t="s">
        <v>4933</v>
      </c>
      <c r="B2442" s="5" t="s">
        <v>4934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532"/>
        <v>707663354.04</v>
      </c>
      <c r="AF2442" s="9">
        <f t="shared" si="533"/>
        <v>761000717.39</v>
      </c>
      <c r="AG2442" s="9">
        <f t="shared" si="534"/>
        <v>543358128.39</v>
      </c>
      <c r="AH2442" s="9">
        <f t="shared" si="535"/>
        <v>542950609.89</v>
      </c>
      <c r="AI2442" s="9">
        <f t="shared" si="536"/>
        <v>532159251.42</v>
      </c>
      <c r="AJ2442" s="12" t="e">
        <f>#REF!-A2442</f>
        <v>#REF!</v>
      </c>
      <c r="AK2442" s="16"/>
      <c r="AL2442" s="9">
        <f t="shared" si="540"/>
        <v>459175659</v>
      </c>
      <c r="AM2442" s="16"/>
      <c r="AN2442" s="16"/>
      <c r="AO2442" s="16"/>
      <c r="AP2442" s="16"/>
      <c r="AQ2442" s="12" t="e">
        <f>#REF!+#REF!+#REF!</f>
        <v>#REF!</v>
      </c>
      <c r="AR2442" s="12">
        <f t="shared" si="537"/>
        <v>-71891.07</v>
      </c>
      <c r="AS2442" s="12" t="e">
        <f>#REF!-AU2442+#REF!+#REF!</f>
        <v>#REF!</v>
      </c>
      <c r="AT2442" s="12" t="e">
        <f>AS2442-VLOOKUP(A2442,[1]选股结果!$A$2:$BJ$3005,48,FALSE)*0.08</f>
        <v>#REF!</v>
      </c>
      <c r="AU2442" s="12">
        <f t="shared" si="541"/>
        <v>10791358.47</v>
      </c>
      <c r="AV2442" s="12" t="e">
        <f>#REF!+S2442+H2442</f>
        <v>#REF!</v>
      </c>
      <c r="AW2442" s="12" t="e">
        <f t="shared" si="542"/>
        <v>#REF!</v>
      </c>
      <c r="AX2442" s="12" t="e">
        <f t="shared" si="543"/>
        <v>#REF!</v>
      </c>
      <c r="AY2442" s="12" t="e">
        <f t="shared" si="544"/>
        <v>#REF!</v>
      </c>
      <c r="AZ2442" s="12">
        <f t="shared" si="538"/>
        <v>-710607775.92</v>
      </c>
      <c r="BA2442" s="12">
        <f t="shared" si="539"/>
        <v>543358128.39</v>
      </c>
      <c r="BB2442" s="12" t="e">
        <f t="shared" si="545"/>
        <v>#REF!</v>
      </c>
    </row>
    <row r="2443" spans="1:54">
      <c r="A2443" s="5" t="s">
        <v>4935</v>
      </c>
      <c r="B2443" s="5" t="s">
        <v>4936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546">C2443</f>
        <v>706781232.67</v>
      </c>
      <c r="AF2443" s="9">
        <f t="shared" ref="AF2443:AF2506" si="547">(G2443+O2443+P2443+Q2443+R2443)+S2443</f>
        <v>713564971.95</v>
      </c>
      <c r="AG2443" s="9">
        <f t="shared" ref="AG2443:AG2506" si="548">AE2443-AF2443+T2443+V2443+W2443-X2443-Y2443+Z2443+AA2443</f>
        <v>-25568524.8</v>
      </c>
      <c r="AH2443" s="9">
        <f t="shared" ref="AH2443:AH2506" si="549">AG2443+AB2443-AC2443</f>
        <v>-25091684.54</v>
      </c>
      <c r="AI2443" s="9">
        <f t="shared" ref="AI2443:AI2506" si="550">AH2443-AD2443</f>
        <v>-37360734.26</v>
      </c>
      <c r="AJ2443" s="12" t="e">
        <f>#REF!-A2443</f>
        <v>#REF!</v>
      </c>
      <c r="AK2443" s="16"/>
      <c r="AL2443" s="9">
        <f t="shared" si="540"/>
        <v>255378477.37</v>
      </c>
      <c r="AM2443" s="16"/>
      <c r="AN2443" s="16"/>
      <c r="AO2443" s="16"/>
      <c r="AP2443" s="16"/>
      <c r="AQ2443" s="12" t="e">
        <f>#REF!+#REF!+#REF!</f>
        <v>#REF!</v>
      </c>
      <c r="AR2443" s="12">
        <f t="shared" si="537"/>
        <v>-1725848.23</v>
      </c>
      <c r="AS2443" s="12" t="e">
        <f>#REF!-AU2443+#REF!+#REF!</f>
        <v>#REF!</v>
      </c>
      <c r="AT2443" s="12" t="e">
        <f>AS2443-VLOOKUP(A2443,[1]选股结果!$A$2:$BJ$3005,48,FALSE)*0.08</f>
        <v>#REF!</v>
      </c>
      <c r="AU2443" s="12">
        <f t="shared" si="541"/>
        <v>12269049.72</v>
      </c>
      <c r="AV2443" s="12" t="e">
        <f>#REF!+S2443+H2443</f>
        <v>#REF!</v>
      </c>
      <c r="AW2443" s="12" t="e">
        <f t="shared" si="542"/>
        <v>#REF!</v>
      </c>
      <c r="AX2443" s="12" t="e">
        <f t="shared" si="543"/>
        <v>#REF!</v>
      </c>
      <c r="AY2443" s="12" t="e">
        <f t="shared" si="544"/>
        <v>#REF!</v>
      </c>
      <c r="AZ2443" s="12">
        <f t="shared" si="538"/>
        <v>-685175660.06</v>
      </c>
      <c r="BA2443" s="12">
        <f t="shared" si="539"/>
        <v>-25568524.8</v>
      </c>
      <c r="BB2443" s="12" t="e">
        <f t="shared" si="545"/>
        <v>#REF!</v>
      </c>
    </row>
    <row r="2444" spans="1:54">
      <c r="A2444" s="5" t="s">
        <v>4937</v>
      </c>
      <c r="B2444" s="5" t="s">
        <v>4938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546"/>
        <v>705777338.36</v>
      </c>
      <c r="AF2444" s="9">
        <f t="shared" si="547"/>
        <v>639224027.5</v>
      </c>
      <c r="AG2444" s="9">
        <f t="shared" si="548"/>
        <v>67363178.8700001</v>
      </c>
      <c r="AH2444" s="9">
        <f t="shared" si="549"/>
        <v>68837999.0500001</v>
      </c>
      <c r="AI2444" s="9">
        <f t="shared" si="550"/>
        <v>57846238.5600001</v>
      </c>
      <c r="AJ2444" s="12" t="e">
        <f>#REF!-A2444</f>
        <v>#REF!</v>
      </c>
      <c r="AK2444" s="16"/>
      <c r="AL2444" s="9">
        <f t="shared" si="540"/>
        <v>81740737.87</v>
      </c>
      <c r="AM2444" s="16"/>
      <c r="AN2444" s="16"/>
      <c r="AO2444" s="16"/>
      <c r="AP2444" s="16"/>
      <c r="AQ2444" s="12" t="e">
        <f>#REF!+#REF!+#REF!</f>
        <v>#REF!</v>
      </c>
      <c r="AR2444" s="12">
        <f t="shared" si="537"/>
        <v>-4389564.55</v>
      </c>
      <c r="AS2444" s="12" t="e">
        <f>#REF!-AU2444+#REF!+#REF!</f>
        <v>#REF!</v>
      </c>
      <c r="AT2444" s="12" t="e">
        <f>AS2444-VLOOKUP(A2444,[1]选股结果!$A$2:$BJ$3005,48,FALSE)*0.08</f>
        <v>#REF!</v>
      </c>
      <c r="AU2444" s="12">
        <f t="shared" si="541"/>
        <v>10991760.49</v>
      </c>
      <c r="AV2444" s="12" t="e">
        <f>#REF!+S2444+H2444</f>
        <v>#REF!</v>
      </c>
      <c r="AW2444" s="12" t="e">
        <f t="shared" si="542"/>
        <v>#REF!</v>
      </c>
      <c r="AX2444" s="12" t="e">
        <f t="shared" si="543"/>
        <v>#REF!</v>
      </c>
      <c r="AY2444" s="12" t="e">
        <f t="shared" si="544"/>
        <v>#REF!</v>
      </c>
      <c r="AZ2444" s="12">
        <f t="shared" si="538"/>
        <v>-721216602.73</v>
      </c>
      <c r="BA2444" s="12">
        <f t="shared" si="539"/>
        <v>67363178.8700001</v>
      </c>
      <c r="BB2444" s="12" t="e">
        <f t="shared" si="545"/>
        <v>#REF!</v>
      </c>
    </row>
    <row r="2445" spans="1:54">
      <c r="A2445" s="5" t="s">
        <v>4939</v>
      </c>
      <c r="B2445" s="5" t="s">
        <v>4940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546"/>
        <v>705314380.26</v>
      </c>
      <c r="AF2445" s="9">
        <f t="shared" si="547"/>
        <v>685763751.48</v>
      </c>
      <c r="AG2445" s="9">
        <f t="shared" si="548"/>
        <v>22478799.5199997</v>
      </c>
      <c r="AH2445" s="9">
        <f t="shared" si="549"/>
        <v>21974610.9599997</v>
      </c>
      <c r="AI2445" s="9">
        <f t="shared" si="550"/>
        <v>15051391.0099997</v>
      </c>
      <c r="AJ2445" s="12" t="e">
        <f>#REF!-A2445</f>
        <v>#REF!</v>
      </c>
      <c r="AK2445" s="16"/>
      <c r="AL2445" s="9">
        <f t="shared" si="540"/>
        <v>98009368.04</v>
      </c>
      <c r="AM2445" s="16"/>
      <c r="AN2445" s="16"/>
      <c r="AO2445" s="16"/>
      <c r="AP2445" s="16"/>
      <c r="AQ2445" s="12" t="e">
        <f>#REF!+#REF!+#REF!</f>
        <v>#REF!</v>
      </c>
      <c r="AR2445" s="12">
        <f t="shared" si="537"/>
        <v>-121.02</v>
      </c>
      <c r="AS2445" s="12" t="e">
        <f>#REF!-AU2445+#REF!+#REF!</f>
        <v>#REF!</v>
      </c>
      <c r="AT2445" s="12" t="e">
        <f>AS2445-VLOOKUP(A2445,[1]选股结果!$A$2:$BJ$3005,48,FALSE)*0.08</f>
        <v>#REF!</v>
      </c>
      <c r="AU2445" s="12">
        <f t="shared" si="541"/>
        <v>6923219.95</v>
      </c>
      <c r="AV2445" s="12" t="e">
        <f>#REF!+S2445+H2445</f>
        <v>#REF!</v>
      </c>
      <c r="AW2445" s="12" t="e">
        <f t="shared" si="542"/>
        <v>#REF!</v>
      </c>
      <c r="AX2445" s="12" t="e">
        <f t="shared" si="543"/>
        <v>#REF!</v>
      </c>
      <c r="AY2445" s="12" t="e">
        <f t="shared" si="544"/>
        <v>#REF!</v>
      </c>
      <c r="AZ2445" s="12">
        <f t="shared" si="538"/>
        <v>-707756864.1</v>
      </c>
      <c r="BA2445" s="12">
        <f t="shared" si="539"/>
        <v>22478799.5199997</v>
      </c>
      <c r="BB2445" s="12" t="e">
        <f t="shared" si="545"/>
        <v>#REF!</v>
      </c>
    </row>
    <row r="2446" spans="1:54">
      <c r="A2446" s="5" t="s">
        <v>4941</v>
      </c>
      <c r="B2446" s="5" t="s">
        <v>4942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546"/>
        <v>704142092.75</v>
      </c>
      <c r="AF2446" s="9">
        <f t="shared" si="547"/>
        <v>610701975.33</v>
      </c>
      <c r="AG2446" s="9">
        <f t="shared" si="548"/>
        <v>71435440.1900001</v>
      </c>
      <c r="AH2446" s="9">
        <f t="shared" si="549"/>
        <v>72104602.0500001</v>
      </c>
      <c r="AI2446" s="9">
        <f t="shared" si="550"/>
        <v>54405214.5400001</v>
      </c>
      <c r="AJ2446" s="12" t="e">
        <f>#REF!-A2446</f>
        <v>#REF!</v>
      </c>
      <c r="AK2446" s="16"/>
      <c r="AL2446" s="9">
        <f t="shared" si="540"/>
        <v>342678149.01</v>
      </c>
      <c r="AM2446" s="16"/>
      <c r="AN2446" s="16"/>
      <c r="AO2446" s="16"/>
      <c r="AP2446" s="16"/>
      <c r="AQ2446" s="12" t="e">
        <f>#REF!+#REF!+#REF!</f>
        <v>#REF!</v>
      </c>
      <c r="AR2446" s="12">
        <f t="shared" si="537"/>
        <v>-2047519.09</v>
      </c>
      <c r="AS2446" s="12" t="e">
        <f>#REF!-AU2446+#REF!+#REF!</f>
        <v>#REF!</v>
      </c>
      <c r="AT2446" s="12" t="e">
        <f>AS2446-VLOOKUP(A2446,[1]选股结果!$A$2:$BJ$3005,48,FALSE)*0.08</f>
        <v>#REF!</v>
      </c>
      <c r="AU2446" s="12">
        <f t="shared" si="541"/>
        <v>17699387.51</v>
      </c>
      <c r="AV2446" s="12" t="e">
        <f>#REF!+S2446+H2446</f>
        <v>#REF!</v>
      </c>
      <c r="AW2446" s="12" t="e">
        <f t="shared" si="542"/>
        <v>#REF!</v>
      </c>
      <c r="AX2446" s="12" t="e">
        <f t="shared" si="543"/>
        <v>#REF!</v>
      </c>
      <c r="AY2446" s="12" t="e">
        <f t="shared" si="544"/>
        <v>#REF!</v>
      </c>
      <c r="AZ2446" s="12">
        <f t="shared" si="538"/>
        <v>-724612247.58</v>
      </c>
      <c r="BA2446" s="12">
        <f t="shared" si="539"/>
        <v>71435440.1900001</v>
      </c>
      <c r="BB2446" s="12" t="e">
        <f t="shared" si="545"/>
        <v>#REF!</v>
      </c>
    </row>
    <row r="2447" spans="1:54">
      <c r="A2447" s="5" t="s">
        <v>4943</v>
      </c>
      <c r="B2447" s="5" t="s">
        <v>4944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546"/>
        <v>700399862.08</v>
      </c>
      <c r="AF2447" s="9">
        <f t="shared" si="547"/>
        <v>562955693.85</v>
      </c>
      <c r="AG2447" s="9">
        <f t="shared" si="548"/>
        <v>164657392.09</v>
      </c>
      <c r="AH2447" s="9">
        <f t="shared" si="549"/>
        <v>167213612.1</v>
      </c>
      <c r="AI2447" s="9">
        <f t="shared" si="550"/>
        <v>117348030.57</v>
      </c>
      <c r="AJ2447" s="12" t="e">
        <f>#REF!-A2447</f>
        <v>#REF!</v>
      </c>
      <c r="AK2447" s="16"/>
      <c r="AL2447" s="9">
        <f t="shared" si="540"/>
        <v>166175067.7</v>
      </c>
      <c r="AM2447" s="16"/>
      <c r="AN2447" s="16"/>
      <c r="AO2447" s="16"/>
      <c r="AP2447" s="16"/>
      <c r="AQ2447" s="12" t="e">
        <f>#REF!+#REF!+#REF!</f>
        <v>#REF!</v>
      </c>
      <c r="AR2447" s="12">
        <f t="shared" si="537"/>
        <v>-5908593.65</v>
      </c>
      <c r="AS2447" s="12" t="e">
        <f>#REF!-AU2447+#REF!+#REF!</f>
        <v>#REF!</v>
      </c>
      <c r="AT2447" s="12" t="e">
        <f>AS2447-VLOOKUP(A2447,[1]选股结果!$A$2:$BJ$3005,48,FALSE)*0.08</f>
        <v>#REF!</v>
      </c>
      <c r="AU2447" s="12">
        <f t="shared" si="541"/>
        <v>49865581.53</v>
      </c>
      <c r="AV2447" s="12" t="e">
        <f>#REF!+S2447+H2447</f>
        <v>#REF!</v>
      </c>
      <c r="AW2447" s="12" t="e">
        <f t="shared" si="542"/>
        <v>#REF!</v>
      </c>
      <c r="AX2447" s="12" t="e">
        <f t="shared" si="543"/>
        <v>#REF!</v>
      </c>
      <c r="AY2447" s="12" t="e">
        <f t="shared" si="544"/>
        <v>#REF!</v>
      </c>
      <c r="AZ2447" s="12">
        <f t="shared" si="538"/>
        <v>-740732131.6</v>
      </c>
      <c r="BA2447" s="12">
        <f t="shared" si="539"/>
        <v>164657392.09</v>
      </c>
      <c r="BB2447" s="12" t="e">
        <f t="shared" si="545"/>
        <v>#REF!</v>
      </c>
    </row>
    <row r="2448" spans="1:54">
      <c r="A2448" s="5" t="s">
        <v>4945</v>
      </c>
      <c r="B2448" s="5" t="s">
        <v>4946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546"/>
        <v>699662403.38</v>
      </c>
      <c r="AF2448" s="9">
        <f t="shared" si="547"/>
        <v>554796188.13</v>
      </c>
      <c r="AG2448" s="9">
        <f t="shared" si="548"/>
        <v>147289227.45</v>
      </c>
      <c r="AH2448" s="9">
        <f t="shared" si="549"/>
        <v>147870963.34</v>
      </c>
      <c r="AI2448" s="9">
        <f t="shared" si="550"/>
        <v>125008560.21</v>
      </c>
      <c r="AJ2448" s="12" t="e">
        <f>#REF!-A2448</f>
        <v>#REF!</v>
      </c>
      <c r="AK2448" s="16"/>
      <c r="AL2448" s="9">
        <f t="shared" si="540"/>
        <v>43188687.76</v>
      </c>
      <c r="AM2448" s="16"/>
      <c r="AN2448" s="16"/>
      <c r="AO2448" s="16"/>
      <c r="AP2448" s="16"/>
      <c r="AQ2448" s="12" t="e">
        <f>#REF!+#REF!+#REF!</f>
        <v>#REF!</v>
      </c>
      <c r="AR2448" s="12">
        <f t="shared" si="537"/>
        <v>-947525.72</v>
      </c>
      <c r="AS2448" s="12" t="e">
        <f>#REF!-AU2448+#REF!+#REF!</f>
        <v>#REF!</v>
      </c>
      <c r="AT2448" s="12" t="e">
        <f>AS2448-VLOOKUP(A2448,[1]选股结果!$A$2:$BJ$3005,48,FALSE)*0.08</f>
        <v>#REF!</v>
      </c>
      <c r="AU2448" s="12">
        <f t="shared" si="541"/>
        <v>22862403.13</v>
      </c>
      <c r="AV2448" s="12" t="e">
        <f>#REF!+S2448+H2448</f>
        <v>#REF!</v>
      </c>
      <c r="AW2448" s="12" t="e">
        <f t="shared" si="542"/>
        <v>#REF!</v>
      </c>
      <c r="AX2448" s="12" t="e">
        <f t="shared" si="543"/>
        <v>#REF!</v>
      </c>
      <c r="AY2448" s="12" t="e">
        <f t="shared" si="544"/>
        <v>#REF!</v>
      </c>
      <c r="AZ2448" s="12">
        <f t="shared" si="538"/>
        <v>-694899552.8</v>
      </c>
      <c r="BA2448" s="12">
        <f t="shared" si="539"/>
        <v>147289227.45</v>
      </c>
      <c r="BB2448" s="12" t="e">
        <f t="shared" si="545"/>
        <v>#REF!</v>
      </c>
    </row>
    <row r="2449" spans="1:54">
      <c r="A2449" s="5" t="s">
        <v>4947</v>
      </c>
      <c r="B2449" s="5" t="s">
        <v>4948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546"/>
        <v>698672026.27</v>
      </c>
      <c r="AF2449" s="9">
        <f t="shared" si="547"/>
        <v>419427633.21</v>
      </c>
      <c r="AG2449" s="9">
        <f t="shared" si="548"/>
        <v>267568098.56</v>
      </c>
      <c r="AH2449" s="9">
        <f t="shared" si="549"/>
        <v>266545203.55</v>
      </c>
      <c r="AI2449" s="9">
        <f t="shared" si="550"/>
        <v>230101242.96</v>
      </c>
      <c r="AJ2449" s="12" t="e">
        <f>#REF!-A2449</f>
        <v>#REF!</v>
      </c>
      <c r="AK2449" s="16"/>
      <c r="AL2449" s="9">
        <f t="shared" si="540"/>
        <v>97143835.59</v>
      </c>
      <c r="AM2449" s="16"/>
      <c r="AN2449" s="16"/>
      <c r="AO2449" s="16"/>
      <c r="AP2449" s="16"/>
      <c r="AQ2449" s="12" t="e">
        <f>#REF!+#REF!+#REF!</f>
        <v>#REF!</v>
      </c>
      <c r="AR2449" s="12">
        <f t="shared" si="537"/>
        <v>-52071.14</v>
      </c>
      <c r="AS2449" s="12" t="e">
        <f>#REF!-AU2449+#REF!+#REF!</f>
        <v>#REF!</v>
      </c>
      <c r="AT2449" s="12" t="e">
        <f>AS2449-VLOOKUP(A2449,[1]选股结果!$A$2:$BJ$3005,48,FALSE)*0.08</f>
        <v>#REF!</v>
      </c>
      <c r="AU2449" s="12">
        <f t="shared" si="541"/>
        <v>36443960.59</v>
      </c>
      <c r="AV2449" s="12" t="e">
        <f>#REF!+S2449+H2449</f>
        <v>#REF!</v>
      </c>
      <c r="AW2449" s="12" t="e">
        <f t="shared" si="542"/>
        <v>#REF!</v>
      </c>
      <c r="AX2449" s="12" t="e">
        <f t="shared" si="543"/>
        <v>#REF!</v>
      </c>
      <c r="AY2449" s="12" t="e">
        <f t="shared" si="544"/>
        <v>#REF!</v>
      </c>
      <c r="AZ2449" s="12">
        <f t="shared" si="538"/>
        <v>-688176281.72</v>
      </c>
      <c r="BA2449" s="12">
        <f t="shared" si="539"/>
        <v>267568098.56</v>
      </c>
      <c r="BB2449" s="12" t="e">
        <f t="shared" si="545"/>
        <v>#REF!</v>
      </c>
    </row>
    <row r="2450" spans="1:54">
      <c r="A2450" s="5" t="s">
        <v>4949</v>
      </c>
      <c r="B2450" s="5" t="s">
        <v>4950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546"/>
        <v>696967520.9</v>
      </c>
      <c r="AF2450" s="9">
        <f t="shared" si="547"/>
        <v>734628000.45</v>
      </c>
      <c r="AG2450" s="9">
        <f t="shared" si="548"/>
        <v>-37841232.02</v>
      </c>
      <c r="AH2450" s="9">
        <f t="shared" si="549"/>
        <v>-21304541.12</v>
      </c>
      <c r="AI2450" s="9">
        <f t="shared" si="550"/>
        <v>-21365716.22</v>
      </c>
      <c r="AJ2450" s="12" t="e">
        <f>#REF!-A2450</f>
        <v>#REF!</v>
      </c>
      <c r="AK2450" s="16"/>
      <c r="AL2450" s="9">
        <f t="shared" si="540"/>
        <v>30997084.89</v>
      </c>
      <c r="AM2450" s="16"/>
      <c r="AN2450" s="16"/>
      <c r="AO2450" s="16"/>
      <c r="AP2450" s="16"/>
      <c r="AQ2450" s="12" t="e">
        <f>#REF!+#REF!+#REF!</f>
        <v>#REF!</v>
      </c>
      <c r="AR2450" s="12">
        <f t="shared" si="537"/>
        <v>-16545284.59</v>
      </c>
      <c r="AS2450" s="12" t="e">
        <f>#REF!-AU2450+#REF!+#REF!</f>
        <v>#REF!</v>
      </c>
      <c r="AT2450" s="12" t="e">
        <f>AS2450-VLOOKUP(A2450,[1]选股结果!$A$2:$BJ$3005,48,FALSE)*0.08</f>
        <v>#REF!</v>
      </c>
      <c r="AU2450" s="12">
        <f t="shared" si="541"/>
        <v>61175.0999999978</v>
      </c>
      <c r="AV2450" s="12" t="e">
        <f>#REF!+S2450+H2450</f>
        <v>#REF!</v>
      </c>
      <c r="AW2450" s="12" t="e">
        <f t="shared" si="542"/>
        <v>#REF!</v>
      </c>
      <c r="AX2450" s="12" t="e">
        <f t="shared" si="543"/>
        <v>#REF!</v>
      </c>
      <c r="AY2450" s="12" t="e">
        <f t="shared" si="544"/>
        <v>#REF!</v>
      </c>
      <c r="AZ2450" s="12">
        <f t="shared" si="538"/>
        <v>-724782849.97</v>
      </c>
      <c r="BA2450" s="12">
        <f t="shared" si="539"/>
        <v>-37841232.02</v>
      </c>
      <c r="BB2450" s="12" t="e">
        <f t="shared" si="545"/>
        <v>#REF!</v>
      </c>
    </row>
    <row r="2451" spans="1:54">
      <c r="A2451" s="5" t="s">
        <v>4951</v>
      </c>
      <c r="B2451" s="5" t="s">
        <v>4952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546"/>
        <v>696187457.92</v>
      </c>
      <c r="AF2451" s="9">
        <f t="shared" si="547"/>
        <v>610406249.47</v>
      </c>
      <c r="AG2451" s="9">
        <f t="shared" si="548"/>
        <v>68154306.4299999</v>
      </c>
      <c r="AH2451" s="9">
        <f t="shared" si="549"/>
        <v>65680021.2599999</v>
      </c>
      <c r="AI2451" s="9">
        <f t="shared" si="550"/>
        <v>55120517.3299999</v>
      </c>
      <c r="AJ2451" s="12" t="e">
        <f>#REF!-A2451</f>
        <v>#REF!</v>
      </c>
      <c r="AK2451" s="16"/>
      <c r="AL2451" s="9">
        <f t="shared" si="540"/>
        <v>90127096.72</v>
      </c>
      <c r="AM2451" s="16"/>
      <c r="AN2451" s="16"/>
      <c r="AO2451" s="16"/>
      <c r="AP2451" s="16"/>
      <c r="AQ2451" s="12" t="e">
        <f>#REF!+#REF!+#REF!</f>
        <v>#REF!</v>
      </c>
      <c r="AR2451" s="12">
        <f t="shared" si="537"/>
        <v>-352107.32</v>
      </c>
      <c r="AS2451" s="12" t="e">
        <f>#REF!-AU2451+#REF!+#REF!</f>
        <v>#REF!</v>
      </c>
      <c r="AT2451" s="12" t="e">
        <f>AS2451-VLOOKUP(A2451,[1]选股结果!$A$2:$BJ$3005,48,FALSE)*0.08</f>
        <v>#REF!</v>
      </c>
      <c r="AU2451" s="12">
        <f t="shared" si="541"/>
        <v>10559503.93</v>
      </c>
      <c r="AV2451" s="12" t="e">
        <f>#REF!+S2451+H2451</f>
        <v>#REF!</v>
      </c>
      <c r="AW2451" s="12" t="e">
        <f t="shared" si="542"/>
        <v>#REF!</v>
      </c>
      <c r="AX2451" s="12" t="e">
        <f t="shared" si="543"/>
        <v>#REF!</v>
      </c>
      <c r="AY2451" s="12" t="e">
        <f t="shared" si="544"/>
        <v>#REF!</v>
      </c>
      <c r="AZ2451" s="12">
        <f t="shared" si="538"/>
        <v>-707964984.45</v>
      </c>
      <c r="BA2451" s="12">
        <f t="shared" si="539"/>
        <v>68154306.4299999</v>
      </c>
      <c r="BB2451" s="12" t="e">
        <f t="shared" si="545"/>
        <v>#REF!</v>
      </c>
    </row>
    <row r="2452" spans="1:54">
      <c r="A2452" s="5" t="s">
        <v>4953</v>
      </c>
      <c r="B2452" s="5" t="s">
        <v>4954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546"/>
        <v>696129210.25</v>
      </c>
      <c r="AF2452" s="9">
        <f t="shared" si="547"/>
        <v>662129037.81</v>
      </c>
      <c r="AG2452" s="9">
        <f t="shared" si="548"/>
        <v>29687639.0200001</v>
      </c>
      <c r="AH2452" s="9">
        <f t="shared" si="549"/>
        <v>34218999.9600001</v>
      </c>
      <c r="AI2452" s="9">
        <f t="shared" si="550"/>
        <v>31370086.9900001</v>
      </c>
      <c r="AJ2452" s="12" t="e">
        <f>#REF!-A2452</f>
        <v>#REF!</v>
      </c>
      <c r="AK2452" s="16"/>
      <c r="AL2452" s="9">
        <f t="shared" si="540"/>
        <v>101476179.93</v>
      </c>
      <c r="AM2452" s="16"/>
      <c r="AN2452" s="16"/>
      <c r="AO2452" s="16"/>
      <c r="AP2452" s="16"/>
      <c r="AQ2452" s="12" t="e">
        <f>#REF!+#REF!+#REF!</f>
        <v>#REF!</v>
      </c>
      <c r="AR2452" s="12">
        <f t="shared" si="537"/>
        <v>-5165929.19</v>
      </c>
      <c r="AS2452" s="12" t="e">
        <f>#REF!-AU2452+#REF!+#REF!</f>
        <v>#REF!</v>
      </c>
      <c r="AT2452" s="12" t="e">
        <f>AS2452-VLOOKUP(A2452,[1]选股结果!$A$2:$BJ$3005,48,FALSE)*0.08</f>
        <v>#REF!</v>
      </c>
      <c r="AU2452" s="12">
        <f t="shared" si="541"/>
        <v>2848912.97</v>
      </c>
      <c r="AV2452" s="12" t="e">
        <f>#REF!+S2452+H2452</f>
        <v>#REF!</v>
      </c>
      <c r="AW2452" s="12" t="e">
        <f t="shared" si="542"/>
        <v>#REF!</v>
      </c>
      <c r="AX2452" s="12" t="e">
        <f t="shared" si="543"/>
        <v>#REF!</v>
      </c>
      <c r="AY2452" s="12" t="e">
        <f t="shared" si="544"/>
        <v>#REF!</v>
      </c>
      <c r="AZ2452" s="12">
        <f t="shared" si="538"/>
        <v>-697585794.31</v>
      </c>
      <c r="BA2452" s="12">
        <f t="shared" si="539"/>
        <v>29687639.0200001</v>
      </c>
      <c r="BB2452" s="12" t="e">
        <f t="shared" si="545"/>
        <v>#REF!</v>
      </c>
    </row>
    <row r="2453" spans="1:54">
      <c r="A2453" s="5" t="s">
        <v>4955</v>
      </c>
      <c r="B2453" s="5" t="s">
        <v>4956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546"/>
        <v>692744290.52</v>
      </c>
      <c r="AF2453" s="9">
        <f t="shared" si="547"/>
        <v>512025697.3</v>
      </c>
      <c r="AG2453" s="9">
        <f t="shared" si="548"/>
        <v>183664981.16</v>
      </c>
      <c r="AH2453" s="9">
        <f t="shared" si="549"/>
        <v>230393895.82</v>
      </c>
      <c r="AI2453" s="9">
        <f t="shared" si="550"/>
        <v>201339275.23</v>
      </c>
      <c r="AJ2453" s="12" t="e">
        <f>#REF!-A2453</f>
        <v>#REF!</v>
      </c>
      <c r="AK2453" s="16"/>
      <c r="AL2453" s="9">
        <f t="shared" si="540"/>
        <v>84195158.98</v>
      </c>
      <c r="AM2453" s="16"/>
      <c r="AN2453" s="16"/>
      <c r="AO2453" s="16"/>
      <c r="AP2453" s="16"/>
      <c r="AQ2453" s="12" t="e">
        <f>#REF!+#REF!+#REF!</f>
        <v>#REF!</v>
      </c>
      <c r="AR2453" s="12">
        <f t="shared" si="537"/>
        <v>-49042717.31</v>
      </c>
      <c r="AS2453" s="12" t="e">
        <f>#REF!-AU2453+#REF!+#REF!</f>
        <v>#REF!</v>
      </c>
      <c r="AT2453" s="12" t="e">
        <f>AS2453-VLOOKUP(A2453,[1]选股结果!$A$2:$BJ$3005,48,FALSE)*0.08</f>
        <v>#REF!</v>
      </c>
      <c r="AU2453" s="12">
        <f t="shared" si="541"/>
        <v>29054620.59</v>
      </c>
      <c r="AV2453" s="12" t="e">
        <f>#REF!+S2453+H2453</f>
        <v>#REF!</v>
      </c>
      <c r="AW2453" s="12" t="e">
        <f t="shared" si="542"/>
        <v>#REF!</v>
      </c>
      <c r="AX2453" s="12" t="e">
        <f t="shared" si="543"/>
        <v>#REF!</v>
      </c>
      <c r="AY2453" s="12" t="e">
        <f t="shared" si="544"/>
        <v>#REF!</v>
      </c>
      <c r="AZ2453" s="12">
        <f t="shared" si="538"/>
        <v>-776087903.34</v>
      </c>
      <c r="BA2453" s="12">
        <f t="shared" si="539"/>
        <v>183664981.16</v>
      </c>
      <c r="BB2453" s="12" t="e">
        <f t="shared" si="545"/>
        <v>#REF!</v>
      </c>
    </row>
    <row r="2454" spans="1:54">
      <c r="A2454" s="5" t="s">
        <v>4957</v>
      </c>
      <c r="B2454" s="5" t="s">
        <v>4958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546"/>
        <v>692503525.54</v>
      </c>
      <c r="AF2454" s="9">
        <f t="shared" si="547"/>
        <v>442389257.02</v>
      </c>
      <c r="AG2454" s="9">
        <f t="shared" si="548"/>
        <v>243612768.64</v>
      </c>
      <c r="AH2454" s="9">
        <f t="shared" si="549"/>
        <v>243525984.89</v>
      </c>
      <c r="AI2454" s="9">
        <f t="shared" si="550"/>
        <v>239238306.37</v>
      </c>
      <c r="AJ2454" s="12" t="e">
        <f>#REF!-A2454</f>
        <v>#REF!</v>
      </c>
      <c r="AK2454" s="16"/>
      <c r="AL2454" s="9">
        <f t="shared" si="540"/>
        <v>116463640.88</v>
      </c>
      <c r="AM2454" s="16"/>
      <c r="AN2454" s="16"/>
      <c r="AO2454" s="16"/>
      <c r="AP2454" s="16"/>
      <c r="AQ2454" s="12" t="e">
        <f>#REF!+#REF!+#REF!</f>
        <v>#REF!</v>
      </c>
      <c r="AR2454" s="12">
        <f t="shared" si="537"/>
        <v>-58238.11</v>
      </c>
      <c r="AS2454" s="12" t="e">
        <f>#REF!-AU2454+#REF!+#REF!</f>
        <v>#REF!</v>
      </c>
      <c r="AT2454" s="12" t="e">
        <f>AS2454-VLOOKUP(A2454,[1]选股结果!$A$2:$BJ$3005,48,FALSE)*0.08</f>
        <v>#REF!</v>
      </c>
      <c r="AU2454" s="12">
        <f t="shared" si="541"/>
        <v>4287678.51999998</v>
      </c>
      <c r="AV2454" s="12" t="e">
        <f>#REF!+S2454+H2454</f>
        <v>#REF!</v>
      </c>
      <c r="AW2454" s="12" t="e">
        <f t="shared" si="542"/>
        <v>#REF!</v>
      </c>
      <c r="AX2454" s="12" t="e">
        <f t="shared" si="543"/>
        <v>#REF!</v>
      </c>
      <c r="AY2454" s="12" t="e">
        <f t="shared" si="544"/>
        <v>#REF!</v>
      </c>
      <c r="AZ2454" s="12">
        <f t="shared" si="538"/>
        <v>-704670305.95</v>
      </c>
      <c r="BA2454" s="12">
        <f t="shared" si="539"/>
        <v>243612768.64</v>
      </c>
      <c r="BB2454" s="12" t="e">
        <f t="shared" si="545"/>
        <v>#REF!</v>
      </c>
    </row>
    <row r="2455" spans="1:54">
      <c r="A2455" s="5" t="s">
        <v>4959</v>
      </c>
      <c r="B2455" s="5" t="s">
        <v>4960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546"/>
        <v>692373821.56</v>
      </c>
      <c r="AF2455" s="9">
        <f t="shared" si="547"/>
        <v>623132783.9</v>
      </c>
      <c r="AG2455" s="9">
        <f t="shared" si="548"/>
        <v>54325062.5799999</v>
      </c>
      <c r="AH2455" s="9">
        <f t="shared" si="549"/>
        <v>54499224.8699999</v>
      </c>
      <c r="AI2455" s="9">
        <f t="shared" si="550"/>
        <v>53585089.6899999</v>
      </c>
      <c r="AJ2455" s="12" t="e">
        <f>#REF!-A2455</f>
        <v>#REF!</v>
      </c>
      <c r="AK2455" s="16"/>
      <c r="AL2455" s="9">
        <f t="shared" si="540"/>
        <v>93193793.96</v>
      </c>
      <c r="AM2455" s="16"/>
      <c r="AN2455" s="16"/>
      <c r="AO2455" s="16"/>
      <c r="AP2455" s="16"/>
      <c r="AQ2455" s="12" t="e">
        <f>#REF!+#REF!+#REF!</f>
        <v>#REF!</v>
      </c>
      <c r="AR2455" s="12">
        <f t="shared" si="537"/>
        <v>-401553.23</v>
      </c>
      <c r="AS2455" s="12" t="e">
        <f>#REF!-AU2455+#REF!+#REF!</f>
        <v>#REF!</v>
      </c>
      <c r="AT2455" s="12" t="e">
        <f>AS2455-VLOOKUP(A2455,[1]选股结果!$A$2:$BJ$3005,48,FALSE)*0.08</f>
        <v>#REF!</v>
      </c>
      <c r="AU2455" s="12">
        <f t="shared" si="541"/>
        <v>914135.18</v>
      </c>
      <c r="AV2455" s="12" t="e">
        <f>#REF!+S2455+H2455</f>
        <v>#REF!</v>
      </c>
      <c r="AW2455" s="12" t="e">
        <f t="shared" si="542"/>
        <v>#REF!</v>
      </c>
      <c r="AX2455" s="12" t="e">
        <f t="shared" si="543"/>
        <v>#REF!</v>
      </c>
      <c r="AY2455" s="12" t="e">
        <f t="shared" si="544"/>
        <v>#REF!</v>
      </c>
      <c r="AZ2455" s="12">
        <f t="shared" si="538"/>
        <v>-697750318.62</v>
      </c>
      <c r="BA2455" s="12">
        <f t="shared" si="539"/>
        <v>54325062.5799999</v>
      </c>
      <c r="BB2455" s="12" t="e">
        <f t="shared" si="545"/>
        <v>#REF!</v>
      </c>
    </row>
    <row r="2456" spans="1:54">
      <c r="A2456" s="5" t="s">
        <v>4961</v>
      </c>
      <c r="B2456" s="5" t="s">
        <v>4962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546"/>
        <v>691950199.9</v>
      </c>
      <c r="AF2456" s="9">
        <f t="shared" si="547"/>
        <v>504962989.47</v>
      </c>
      <c r="AG2456" s="9">
        <f t="shared" si="548"/>
        <v>184793353.76</v>
      </c>
      <c r="AH2456" s="9">
        <f t="shared" si="549"/>
        <v>185615749.35</v>
      </c>
      <c r="AI2456" s="9">
        <f t="shared" si="550"/>
        <v>155464448.33</v>
      </c>
      <c r="AJ2456" s="12" t="e">
        <f>#REF!-A2456</f>
        <v>#REF!</v>
      </c>
      <c r="AK2456" s="16"/>
      <c r="AL2456" s="9">
        <f t="shared" si="540"/>
        <v>87091471.45</v>
      </c>
      <c r="AM2456" s="16"/>
      <c r="AN2456" s="16"/>
      <c r="AO2456" s="16"/>
      <c r="AP2456" s="16"/>
      <c r="AQ2456" s="12" t="e">
        <f>#REF!+#REF!+#REF!</f>
        <v>#REF!</v>
      </c>
      <c r="AR2456" s="12">
        <f t="shared" si="537"/>
        <v>-1271192.23</v>
      </c>
      <c r="AS2456" s="12" t="e">
        <f>#REF!-AU2456+#REF!+#REF!</f>
        <v>#REF!</v>
      </c>
      <c r="AT2456" s="12" t="e">
        <f>AS2456-VLOOKUP(A2456,[1]选股结果!$A$2:$BJ$3005,48,FALSE)*0.08</f>
        <v>#REF!</v>
      </c>
      <c r="AU2456" s="12">
        <f t="shared" si="541"/>
        <v>30151301.02</v>
      </c>
      <c r="AV2456" s="12" t="e">
        <f>#REF!+S2456+H2456</f>
        <v>#REF!</v>
      </c>
      <c r="AW2456" s="12" t="e">
        <f t="shared" si="542"/>
        <v>#REF!</v>
      </c>
      <c r="AX2456" s="12" t="e">
        <f t="shared" si="543"/>
        <v>#REF!</v>
      </c>
      <c r="AY2456" s="12" t="e">
        <f t="shared" si="544"/>
        <v>#REF!</v>
      </c>
      <c r="AZ2456" s="12">
        <f t="shared" si="538"/>
        <v>-722629326.31</v>
      </c>
      <c r="BA2456" s="12">
        <f t="shared" si="539"/>
        <v>184793353.76</v>
      </c>
      <c r="BB2456" s="12" t="e">
        <f t="shared" si="545"/>
        <v>#REF!</v>
      </c>
    </row>
    <row r="2457" spans="1:54">
      <c r="A2457" s="5" t="s">
        <v>4963</v>
      </c>
      <c r="B2457" s="5" t="s">
        <v>4964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546"/>
        <v>689218826.53</v>
      </c>
      <c r="AF2457" s="9">
        <f t="shared" si="547"/>
        <v>648875735.67</v>
      </c>
      <c r="AG2457" s="9">
        <f t="shared" si="548"/>
        <v>34456127.52</v>
      </c>
      <c r="AH2457" s="9">
        <f t="shared" si="549"/>
        <v>34756148.08</v>
      </c>
      <c r="AI2457" s="9">
        <f t="shared" si="550"/>
        <v>34549702.57</v>
      </c>
      <c r="AJ2457" s="12" t="e">
        <f>#REF!-A2457</f>
        <v>#REF!</v>
      </c>
      <c r="AK2457" s="16"/>
      <c r="AL2457" s="9">
        <f t="shared" si="540"/>
        <v>21115678.72</v>
      </c>
      <c r="AM2457" s="16"/>
      <c r="AN2457" s="16"/>
      <c r="AO2457" s="16"/>
      <c r="AP2457" s="16"/>
      <c r="AQ2457" s="12" t="e">
        <f>#REF!+#REF!+#REF!</f>
        <v>#REF!</v>
      </c>
      <c r="AR2457" s="12">
        <f t="shared" si="537"/>
        <v>-320454.94</v>
      </c>
      <c r="AS2457" s="12" t="e">
        <f>#REF!-AU2457+#REF!+#REF!</f>
        <v>#REF!</v>
      </c>
      <c r="AT2457" s="12" t="e">
        <f>AS2457-VLOOKUP(A2457,[1]选股结果!$A$2:$BJ$3005,48,FALSE)*0.08</f>
        <v>#REF!</v>
      </c>
      <c r="AU2457" s="12">
        <f t="shared" si="541"/>
        <v>206445.509999998</v>
      </c>
      <c r="AV2457" s="12" t="e">
        <f>#REF!+S2457+H2457</f>
        <v>#REF!</v>
      </c>
      <c r="AW2457" s="12" t="e">
        <f t="shared" si="542"/>
        <v>#REF!</v>
      </c>
      <c r="AX2457" s="12" t="e">
        <f t="shared" si="543"/>
        <v>#REF!</v>
      </c>
      <c r="AY2457" s="12" t="e">
        <f t="shared" si="544"/>
        <v>#REF!</v>
      </c>
      <c r="AZ2457" s="12">
        <f t="shared" si="538"/>
        <v>-699627070.64</v>
      </c>
      <c r="BA2457" s="12">
        <f t="shared" si="539"/>
        <v>34456127.52</v>
      </c>
      <c r="BB2457" s="12" t="e">
        <f t="shared" si="545"/>
        <v>#REF!</v>
      </c>
    </row>
    <row r="2458" spans="1:54">
      <c r="A2458" s="5" t="s">
        <v>4965</v>
      </c>
      <c r="B2458" s="5" t="s">
        <v>4966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546"/>
        <v>688533535.47</v>
      </c>
      <c r="AF2458" s="9">
        <f t="shared" si="547"/>
        <v>669815630.31</v>
      </c>
      <c r="AG2458" s="9">
        <f t="shared" si="548"/>
        <v>10989185.1900001</v>
      </c>
      <c r="AH2458" s="9">
        <f t="shared" si="549"/>
        <v>10587263.3700001</v>
      </c>
      <c r="AI2458" s="9">
        <f t="shared" si="550"/>
        <v>10587263.3700001</v>
      </c>
      <c r="AJ2458" s="12" t="e">
        <f>#REF!-A2458</f>
        <v>#REF!</v>
      </c>
      <c r="AK2458" s="16"/>
      <c r="AL2458" s="9">
        <f t="shared" si="540"/>
        <v>68962700.01</v>
      </c>
      <c r="AM2458" s="16"/>
      <c r="AN2458" s="16"/>
      <c r="AO2458" s="16"/>
      <c r="AP2458" s="16"/>
      <c r="AQ2458" s="12" t="e">
        <f>#REF!+#REF!+#REF!</f>
        <v>#REF!</v>
      </c>
      <c r="AR2458" s="12">
        <f t="shared" si="537"/>
        <v>-84001.12</v>
      </c>
      <c r="AS2458" s="12" t="e">
        <f>#REF!-AU2458+#REF!+#REF!</f>
        <v>#REF!</v>
      </c>
      <c r="AT2458" s="12" t="e">
        <f>AS2458-VLOOKUP(A2458,[1]选股结果!$A$2:$BJ$3005,48,FALSE)*0.08</f>
        <v>#REF!</v>
      </c>
      <c r="AU2458" s="12">
        <f t="shared" si="541"/>
        <v>0</v>
      </c>
      <c r="AV2458" s="12" t="e">
        <f>#REF!+S2458+H2458</f>
        <v>#REF!</v>
      </c>
      <c r="AW2458" s="12" t="e">
        <f t="shared" si="542"/>
        <v>#REF!</v>
      </c>
      <c r="AX2458" s="12" t="e">
        <f t="shared" si="543"/>
        <v>#REF!</v>
      </c>
      <c r="AY2458" s="12" t="e">
        <f t="shared" si="544"/>
        <v>#REF!</v>
      </c>
      <c r="AZ2458" s="12">
        <f t="shared" si="538"/>
        <v>-702982375.36</v>
      </c>
      <c r="BA2458" s="12">
        <f t="shared" si="539"/>
        <v>10989185.1900001</v>
      </c>
      <c r="BB2458" s="12" t="e">
        <f t="shared" si="545"/>
        <v>#REF!</v>
      </c>
    </row>
    <row r="2459" spans="1:54">
      <c r="A2459" s="5" t="s">
        <v>4967</v>
      </c>
      <c r="B2459" s="5" t="s">
        <v>4968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546"/>
        <v>688205994.37</v>
      </c>
      <c r="AF2459" s="9">
        <f t="shared" si="547"/>
        <v>657728615.32</v>
      </c>
      <c r="AG2459" s="9">
        <f t="shared" si="548"/>
        <v>42215790.6600001</v>
      </c>
      <c r="AH2459" s="9">
        <f t="shared" si="549"/>
        <v>41967057.8500001</v>
      </c>
      <c r="AI2459" s="9">
        <f t="shared" si="550"/>
        <v>38434107.0400001</v>
      </c>
      <c r="AJ2459" s="12" t="e">
        <f>#REF!-A2459</f>
        <v>#REF!</v>
      </c>
      <c r="AK2459" s="16"/>
      <c r="AL2459" s="9">
        <f t="shared" si="540"/>
        <v>54493946.98</v>
      </c>
      <c r="AM2459" s="16"/>
      <c r="AN2459" s="16"/>
      <c r="AO2459" s="16"/>
      <c r="AP2459" s="16"/>
      <c r="AQ2459" s="12" t="e">
        <f>#REF!+#REF!+#REF!</f>
        <v>#REF!</v>
      </c>
      <c r="AR2459" s="12">
        <f t="shared" si="537"/>
        <v>-274772.78</v>
      </c>
      <c r="AS2459" s="12" t="e">
        <f>#REF!-AU2459+#REF!+#REF!</f>
        <v>#REF!</v>
      </c>
      <c r="AT2459" s="12" t="e">
        <f>AS2459-VLOOKUP(A2459,[1]选股结果!$A$2:$BJ$3005,48,FALSE)*0.08</f>
        <v>#REF!</v>
      </c>
      <c r="AU2459" s="12">
        <f t="shared" si="541"/>
        <v>3532950.80999999</v>
      </c>
      <c r="AV2459" s="12" t="e">
        <f>#REF!+S2459+H2459</f>
        <v>#REF!</v>
      </c>
      <c r="AW2459" s="12" t="e">
        <f t="shared" si="542"/>
        <v>#REF!</v>
      </c>
      <c r="AX2459" s="12" t="e">
        <f t="shared" si="543"/>
        <v>#REF!</v>
      </c>
      <c r="AY2459" s="12" t="e">
        <f t="shared" si="544"/>
        <v>#REF!</v>
      </c>
      <c r="AZ2459" s="12">
        <f t="shared" si="538"/>
        <v>-691686142.07</v>
      </c>
      <c r="BA2459" s="12">
        <f t="shared" si="539"/>
        <v>42215790.6600001</v>
      </c>
      <c r="BB2459" s="12" t="e">
        <f t="shared" si="545"/>
        <v>#REF!</v>
      </c>
    </row>
    <row r="2460" spans="1:54">
      <c r="A2460" s="5" t="s">
        <v>4969</v>
      </c>
      <c r="B2460" s="5" t="s">
        <v>4970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546"/>
        <v>687092173.4</v>
      </c>
      <c r="AF2460" s="9">
        <f t="shared" si="547"/>
        <v>676727467.88</v>
      </c>
      <c r="AG2460" s="9">
        <f t="shared" si="548"/>
        <v>14715523.05</v>
      </c>
      <c r="AH2460" s="9">
        <f t="shared" si="549"/>
        <v>16806614.92</v>
      </c>
      <c r="AI2460" s="9">
        <f t="shared" si="550"/>
        <v>8842391.45</v>
      </c>
      <c r="AJ2460" s="12" t="e">
        <f>#REF!-A2460</f>
        <v>#REF!</v>
      </c>
      <c r="AK2460" s="16"/>
      <c r="AL2460" s="9">
        <f t="shared" si="540"/>
        <v>112432925.18</v>
      </c>
      <c r="AM2460" s="16"/>
      <c r="AN2460" s="16"/>
      <c r="AO2460" s="16"/>
      <c r="AP2460" s="16"/>
      <c r="AQ2460" s="12" t="e">
        <f>#REF!+#REF!+#REF!</f>
        <v>#REF!</v>
      </c>
      <c r="AR2460" s="12">
        <f t="shared" si="537"/>
        <v>-2523513.59</v>
      </c>
      <c r="AS2460" s="12" t="e">
        <f>#REF!-AU2460+#REF!+#REF!</f>
        <v>#REF!</v>
      </c>
      <c r="AT2460" s="12" t="e">
        <f>AS2460-VLOOKUP(A2460,[1]选股结果!$A$2:$BJ$3005,48,FALSE)*0.08</f>
        <v>#REF!</v>
      </c>
      <c r="AU2460" s="12">
        <f t="shared" si="541"/>
        <v>7964223.47</v>
      </c>
      <c r="AV2460" s="12" t="e">
        <f>#REF!+S2460+H2460</f>
        <v>#REF!</v>
      </c>
      <c r="AW2460" s="12" t="e">
        <f t="shared" si="542"/>
        <v>#REF!</v>
      </c>
      <c r="AX2460" s="12" t="e">
        <f t="shared" si="543"/>
        <v>#REF!</v>
      </c>
      <c r="AY2460" s="12" t="e">
        <f t="shared" si="544"/>
        <v>#REF!</v>
      </c>
      <c r="AZ2460" s="12">
        <f t="shared" si="538"/>
        <v>-693253657.46</v>
      </c>
      <c r="BA2460" s="12">
        <f t="shared" si="539"/>
        <v>14715523.05</v>
      </c>
      <c r="BB2460" s="12" t="e">
        <f t="shared" si="545"/>
        <v>#REF!</v>
      </c>
    </row>
    <row r="2461" spans="1:54">
      <c r="A2461" s="5" t="s">
        <v>4971</v>
      </c>
      <c r="B2461" s="5" t="s">
        <v>4972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546"/>
        <v>686594377.65</v>
      </c>
      <c r="AF2461" s="9">
        <f t="shared" si="547"/>
        <v>496476174.71</v>
      </c>
      <c r="AG2461" s="9">
        <f t="shared" si="548"/>
        <v>200300169.1</v>
      </c>
      <c r="AH2461" s="9">
        <f t="shared" si="549"/>
        <v>200947086.86</v>
      </c>
      <c r="AI2461" s="9">
        <f t="shared" si="550"/>
        <v>171451719.28</v>
      </c>
      <c r="AJ2461" s="12" t="e">
        <f>#REF!-A2461</f>
        <v>#REF!</v>
      </c>
      <c r="AK2461" s="16"/>
      <c r="AL2461" s="9">
        <f t="shared" si="540"/>
        <v>120903914.51</v>
      </c>
      <c r="AM2461" s="16"/>
      <c r="AN2461" s="16"/>
      <c r="AO2461" s="16"/>
      <c r="AP2461" s="16"/>
      <c r="AQ2461" s="12" t="e">
        <f>#REF!+#REF!+#REF!</f>
        <v>#REF!</v>
      </c>
      <c r="AR2461" s="12">
        <f t="shared" si="537"/>
        <v>-841802.56</v>
      </c>
      <c r="AS2461" s="12" t="e">
        <f>#REF!-AU2461+#REF!+#REF!</f>
        <v>#REF!</v>
      </c>
      <c r="AT2461" s="12" t="e">
        <f>AS2461-VLOOKUP(A2461,[1]选股结果!$A$2:$BJ$3005,48,FALSE)*0.08</f>
        <v>#REF!</v>
      </c>
      <c r="AU2461" s="12">
        <f t="shared" si="541"/>
        <v>29495367.58</v>
      </c>
      <c r="AV2461" s="12" t="e">
        <f>#REF!+S2461+H2461</f>
        <v>#REF!</v>
      </c>
      <c r="AW2461" s="12" t="e">
        <f t="shared" si="542"/>
        <v>#REF!</v>
      </c>
      <c r="AX2461" s="12" t="e">
        <f t="shared" si="543"/>
        <v>#REF!</v>
      </c>
      <c r="AY2461" s="12" t="e">
        <f t="shared" si="544"/>
        <v>#REF!</v>
      </c>
      <c r="AZ2461" s="12">
        <f t="shared" si="538"/>
        <v>-691950737.77</v>
      </c>
      <c r="BA2461" s="12">
        <f t="shared" si="539"/>
        <v>200300169.1</v>
      </c>
      <c r="BB2461" s="12" t="e">
        <f t="shared" si="545"/>
        <v>#REF!</v>
      </c>
    </row>
    <row r="2462" spans="1:54">
      <c r="A2462" s="5" t="s">
        <v>4973</v>
      </c>
      <c r="B2462" s="5" t="s">
        <v>4974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546"/>
        <v>686466319.22</v>
      </c>
      <c r="AF2462" s="9">
        <f t="shared" si="547"/>
        <v>598679661.43</v>
      </c>
      <c r="AG2462" s="9">
        <f t="shared" si="548"/>
        <v>80365455.6800001</v>
      </c>
      <c r="AH2462" s="9">
        <f t="shared" si="549"/>
        <v>80323474.1600001</v>
      </c>
      <c r="AI2462" s="9">
        <f t="shared" si="550"/>
        <v>75821147.8900001</v>
      </c>
      <c r="AJ2462" s="12" t="e">
        <f>#REF!-A2462</f>
        <v>#REF!</v>
      </c>
      <c r="AK2462" s="16"/>
      <c r="AL2462" s="9">
        <f t="shared" si="540"/>
        <v>115219676.27</v>
      </c>
      <c r="AM2462" s="16"/>
      <c r="AN2462" s="16"/>
      <c r="AO2462" s="16"/>
      <c r="AP2462" s="16"/>
      <c r="AQ2462" s="12" t="e">
        <f>#REF!+#REF!+#REF!</f>
        <v>#REF!</v>
      </c>
      <c r="AR2462" s="12">
        <f t="shared" si="537"/>
        <v>-7384.66</v>
      </c>
      <c r="AS2462" s="12" t="e">
        <f>#REF!-AU2462+#REF!+#REF!</f>
        <v>#REF!</v>
      </c>
      <c r="AT2462" s="12" t="e">
        <f>AS2462-VLOOKUP(A2462,[1]选股结果!$A$2:$BJ$3005,48,FALSE)*0.08</f>
        <v>#REF!</v>
      </c>
      <c r="AU2462" s="12">
        <f t="shared" si="541"/>
        <v>4502326.27</v>
      </c>
      <c r="AV2462" s="12" t="e">
        <f>#REF!+S2462+H2462</f>
        <v>#REF!</v>
      </c>
      <c r="AW2462" s="12" t="e">
        <f t="shared" si="542"/>
        <v>#REF!</v>
      </c>
      <c r="AX2462" s="12" t="e">
        <f t="shared" si="543"/>
        <v>#REF!</v>
      </c>
      <c r="AY2462" s="12" t="e">
        <f t="shared" si="544"/>
        <v>#REF!</v>
      </c>
      <c r="AZ2462" s="12">
        <f t="shared" si="538"/>
        <v>-686178406.32</v>
      </c>
      <c r="BA2462" s="12">
        <f t="shared" si="539"/>
        <v>80365455.6800001</v>
      </c>
      <c r="BB2462" s="12" t="e">
        <f t="shared" si="545"/>
        <v>#REF!</v>
      </c>
    </row>
    <row r="2463" spans="1:54">
      <c r="A2463" s="5" t="s">
        <v>4975</v>
      </c>
      <c r="B2463" s="5" t="s">
        <v>4976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546"/>
        <v>685322903.74</v>
      </c>
      <c r="AF2463" s="9">
        <f t="shared" si="547"/>
        <v>601039204.64</v>
      </c>
      <c r="AG2463" s="9">
        <f t="shared" si="548"/>
        <v>83749111.45</v>
      </c>
      <c r="AH2463" s="9">
        <f t="shared" si="549"/>
        <v>87911606.92</v>
      </c>
      <c r="AI2463" s="9">
        <f t="shared" si="550"/>
        <v>73007519.95</v>
      </c>
      <c r="AJ2463" s="12" t="e">
        <f>#REF!-A2463</f>
        <v>#REF!</v>
      </c>
      <c r="AK2463" s="16"/>
      <c r="AL2463" s="9">
        <f t="shared" si="540"/>
        <v>135909046.62</v>
      </c>
      <c r="AM2463" s="16"/>
      <c r="AN2463" s="16"/>
      <c r="AO2463" s="16"/>
      <c r="AP2463" s="16"/>
      <c r="AQ2463" s="12" t="e">
        <f>#REF!+#REF!+#REF!</f>
        <v>#REF!</v>
      </c>
      <c r="AR2463" s="12">
        <f t="shared" si="537"/>
        <v>-4861333.26</v>
      </c>
      <c r="AS2463" s="12" t="e">
        <f>#REF!-AU2463+#REF!+#REF!</f>
        <v>#REF!</v>
      </c>
      <c r="AT2463" s="12" t="e">
        <f>AS2463-VLOOKUP(A2463,[1]选股结果!$A$2:$BJ$3005,48,FALSE)*0.08</f>
        <v>#REF!</v>
      </c>
      <c r="AU2463" s="12">
        <f t="shared" si="541"/>
        <v>14904086.97</v>
      </c>
      <c r="AV2463" s="12" t="e">
        <f>#REF!+S2463+H2463</f>
        <v>#REF!</v>
      </c>
      <c r="AW2463" s="12" t="e">
        <f t="shared" si="542"/>
        <v>#REF!</v>
      </c>
      <c r="AX2463" s="12" t="e">
        <f t="shared" si="543"/>
        <v>#REF!</v>
      </c>
      <c r="AY2463" s="12" t="e">
        <f t="shared" si="544"/>
        <v>#REF!</v>
      </c>
      <c r="AZ2463" s="12">
        <f t="shared" si="538"/>
        <v>-696133051.88</v>
      </c>
      <c r="BA2463" s="12">
        <f t="shared" si="539"/>
        <v>83749111.45</v>
      </c>
      <c r="BB2463" s="12" t="e">
        <f t="shared" si="545"/>
        <v>#REF!</v>
      </c>
    </row>
    <row r="2464" spans="1:54">
      <c r="A2464" s="5" t="s">
        <v>4977</v>
      </c>
      <c r="B2464" s="5" t="s">
        <v>4978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546"/>
        <v>683353740.67</v>
      </c>
      <c r="AF2464" s="9">
        <f t="shared" si="547"/>
        <v>603369063.32</v>
      </c>
      <c r="AG2464" s="9">
        <f t="shared" si="548"/>
        <v>60698669.6099999</v>
      </c>
      <c r="AH2464" s="9">
        <f t="shared" si="549"/>
        <v>60348569.6099999</v>
      </c>
      <c r="AI2464" s="9">
        <f t="shared" si="550"/>
        <v>53845611.5399999</v>
      </c>
      <c r="AJ2464" s="12" t="e">
        <f>#REF!-A2464</f>
        <v>#REF!</v>
      </c>
      <c r="AK2464" s="16"/>
      <c r="AL2464" s="9">
        <f t="shared" si="540"/>
        <v>121221029.7</v>
      </c>
      <c r="AM2464" s="16"/>
      <c r="AN2464" s="16"/>
      <c r="AO2464" s="16"/>
      <c r="AP2464" s="16"/>
      <c r="AQ2464" s="12" t="e">
        <f>#REF!+#REF!+#REF!</f>
        <v>#REF!</v>
      </c>
      <c r="AR2464" s="12">
        <f t="shared" si="537"/>
        <v>0</v>
      </c>
      <c r="AS2464" s="12" t="e">
        <f>#REF!-AU2464+#REF!+#REF!</f>
        <v>#REF!</v>
      </c>
      <c r="AT2464" s="12" t="e">
        <f>AS2464-VLOOKUP(A2464,[1]选股结果!$A$2:$BJ$3005,48,FALSE)*0.08</f>
        <v>#REF!</v>
      </c>
      <c r="AU2464" s="12">
        <f t="shared" si="541"/>
        <v>6502958.07</v>
      </c>
      <c r="AV2464" s="12" t="e">
        <f>#REF!+S2464+H2464</f>
        <v>#REF!</v>
      </c>
      <c r="AW2464" s="12" t="e">
        <f t="shared" si="542"/>
        <v>#REF!</v>
      </c>
      <c r="AX2464" s="12" t="e">
        <f t="shared" si="543"/>
        <v>#REF!</v>
      </c>
      <c r="AY2464" s="12" t="e">
        <f t="shared" si="544"/>
        <v>#REF!</v>
      </c>
      <c r="AZ2464" s="12">
        <f t="shared" si="538"/>
        <v>-689135736.93</v>
      </c>
      <c r="BA2464" s="12">
        <f t="shared" si="539"/>
        <v>60698669.6099999</v>
      </c>
      <c r="BB2464" s="12" t="e">
        <f t="shared" si="545"/>
        <v>#REF!</v>
      </c>
    </row>
    <row r="2465" spans="1:54">
      <c r="A2465" s="5" t="s">
        <v>4979</v>
      </c>
      <c r="B2465" s="5" t="s">
        <v>4980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546"/>
        <v>680520397.33</v>
      </c>
      <c r="AF2465" s="9">
        <f t="shared" si="547"/>
        <v>499165163.52</v>
      </c>
      <c r="AG2465" s="9">
        <f t="shared" si="548"/>
        <v>187255991.11</v>
      </c>
      <c r="AH2465" s="9">
        <f t="shared" si="549"/>
        <v>183826493.57</v>
      </c>
      <c r="AI2465" s="9">
        <f t="shared" si="550"/>
        <v>133563778.8</v>
      </c>
      <c r="AJ2465" s="12" t="e">
        <f>#REF!-A2465</f>
        <v>#REF!</v>
      </c>
      <c r="AK2465" s="16"/>
      <c r="AL2465" s="9">
        <f t="shared" si="540"/>
        <v>165806443.35</v>
      </c>
      <c r="AM2465" s="16"/>
      <c r="AN2465" s="16"/>
      <c r="AO2465" s="16"/>
      <c r="AP2465" s="16"/>
      <c r="AQ2465" s="12" t="e">
        <f>#REF!+#REF!+#REF!</f>
        <v>#REF!</v>
      </c>
      <c r="AR2465" s="12">
        <f t="shared" si="537"/>
        <v>-1098944.67</v>
      </c>
      <c r="AS2465" s="12" t="e">
        <f>#REF!-AU2465+#REF!+#REF!</f>
        <v>#REF!</v>
      </c>
      <c r="AT2465" s="12" t="e">
        <f>AS2465-VLOOKUP(A2465,[1]选股结果!$A$2:$BJ$3005,48,FALSE)*0.08</f>
        <v>#REF!</v>
      </c>
      <c r="AU2465" s="12">
        <f t="shared" si="541"/>
        <v>50262714.77</v>
      </c>
      <c r="AV2465" s="12" t="e">
        <f>#REF!+S2465+H2465</f>
        <v>#REF!</v>
      </c>
      <c r="AW2465" s="12" t="e">
        <f t="shared" si="542"/>
        <v>#REF!</v>
      </c>
      <c r="AX2465" s="12" t="e">
        <f t="shared" si="543"/>
        <v>#REF!</v>
      </c>
      <c r="AY2465" s="12" t="e">
        <f t="shared" si="544"/>
        <v>#REF!</v>
      </c>
      <c r="AZ2465" s="12">
        <f t="shared" si="538"/>
        <v>-725412688.97</v>
      </c>
      <c r="BA2465" s="12">
        <f t="shared" si="539"/>
        <v>187255991.11</v>
      </c>
      <c r="BB2465" s="12" t="e">
        <f t="shared" si="545"/>
        <v>#REF!</v>
      </c>
    </row>
    <row r="2466" spans="1:54">
      <c r="A2466" s="5" t="s">
        <v>4981</v>
      </c>
      <c r="B2466" s="5" t="s">
        <v>4982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546"/>
        <v>680405525</v>
      </c>
      <c r="AF2466" s="9">
        <f t="shared" si="547"/>
        <v>632807679.68</v>
      </c>
      <c r="AG2466" s="9">
        <f t="shared" si="548"/>
        <v>52123098.8300002</v>
      </c>
      <c r="AH2466" s="9">
        <f t="shared" si="549"/>
        <v>52092269.1900002</v>
      </c>
      <c r="AI2466" s="9">
        <f t="shared" si="550"/>
        <v>43542208.6200002</v>
      </c>
      <c r="AJ2466" s="12" t="e">
        <f>#REF!-A2466</f>
        <v>#REF!</v>
      </c>
      <c r="AK2466" s="16"/>
      <c r="AL2466" s="9">
        <f t="shared" si="540"/>
        <v>29160626.22</v>
      </c>
      <c r="AM2466" s="16"/>
      <c r="AN2466" s="16"/>
      <c r="AO2466" s="16"/>
      <c r="AP2466" s="16"/>
      <c r="AQ2466" s="12" t="e">
        <f>#REF!+#REF!+#REF!</f>
        <v>#REF!</v>
      </c>
      <c r="AR2466" s="12">
        <f t="shared" si="537"/>
        <v>-197505.09</v>
      </c>
      <c r="AS2466" s="12" t="e">
        <f>#REF!-AU2466+#REF!+#REF!</f>
        <v>#REF!</v>
      </c>
      <c r="AT2466" s="12" t="e">
        <f>AS2466-VLOOKUP(A2466,[1]选股结果!$A$2:$BJ$3005,48,FALSE)*0.08</f>
        <v>#REF!</v>
      </c>
      <c r="AU2466" s="12">
        <f t="shared" si="541"/>
        <v>8550060.57</v>
      </c>
      <c r="AV2466" s="12" t="e">
        <f>#REF!+S2466+H2466</f>
        <v>#REF!</v>
      </c>
      <c r="AW2466" s="12" t="e">
        <f t="shared" si="542"/>
        <v>#REF!</v>
      </c>
      <c r="AX2466" s="12" t="e">
        <f t="shared" si="543"/>
        <v>#REF!</v>
      </c>
      <c r="AY2466" s="12" t="e">
        <f t="shared" si="544"/>
        <v>#REF!</v>
      </c>
      <c r="AZ2466" s="12">
        <f t="shared" si="538"/>
        <v>-690487697.36</v>
      </c>
      <c r="BA2466" s="12">
        <f t="shared" si="539"/>
        <v>52123098.8300002</v>
      </c>
      <c r="BB2466" s="12" t="e">
        <f t="shared" si="545"/>
        <v>#REF!</v>
      </c>
    </row>
    <row r="2467" spans="1:54">
      <c r="A2467" s="5" t="s">
        <v>4983</v>
      </c>
      <c r="B2467" s="5" t="s">
        <v>4984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546"/>
        <v>679527715.27</v>
      </c>
      <c r="AF2467" s="9">
        <f t="shared" si="547"/>
        <v>485549311.69</v>
      </c>
      <c r="AG2467" s="9">
        <f t="shared" si="548"/>
        <v>195988307.45</v>
      </c>
      <c r="AH2467" s="9">
        <f t="shared" si="549"/>
        <v>196649469.1</v>
      </c>
      <c r="AI2467" s="9">
        <f t="shared" si="550"/>
        <v>172730672.42</v>
      </c>
      <c r="AJ2467" s="12" t="e">
        <f>#REF!-A2467</f>
        <v>#REF!</v>
      </c>
      <c r="AK2467" s="16"/>
      <c r="AL2467" s="9">
        <f t="shared" si="540"/>
        <v>86678340.5</v>
      </c>
      <c r="AM2467" s="16"/>
      <c r="AN2467" s="16"/>
      <c r="AO2467" s="16"/>
      <c r="AP2467" s="16"/>
      <c r="AQ2467" s="12" t="e">
        <f>#REF!+#REF!+#REF!</f>
        <v>#REF!</v>
      </c>
      <c r="AR2467" s="12">
        <f t="shared" si="537"/>
        <v>-951253.13</v>
      </c>
      <c r="AS2467" s="12" t="e">
        <f>#REF!-AU2467+#REF!+#REF!</f>
        <v>#REF!</v>
      </c>
      <c r="AT2467" s="12" t="e">
        <f>AS2467-VLOOKUP(A2467,[1]选股结果!$A$2:$BJ$3005,48,FALSE)*0.08</f>
        <v>#REF!</v>
      </c>
      <c r="AU2467" s="12">
        <f t="shared" si="541"/>
        <v>23918796.68</v>
      </c>
      <c r="AV2467" s="12" t="e">
        <f>#REF!+S2467+H2467</f>
        <v>#REF!</v>
      </c>
      <c r="AW2467" s="12" t="e">
        <f t="shared" si="542"/>
        <v>#REF!</v>
      </c>
      <c r="AX2467" s="12" t="e">
        <f t="shared" si="543"/>
        <v>#REF!</v>
      </c>
      <c r="AY2467" s="12" t="e">
        <f t="shared" si="544"/>
        <v>#REF!</v>
      </c>
      <c r="AZ2467" s="12">
        <f t="shared" si="538"/>
        <v>-696716294.53</v>
      </c>
      <c r="BA2467" s="12">
        <f t="shared" si="539"/>
        <v>195988307.45</v>
      </c>
      <c r="BB2467" s="12" t="e">
        <f t="shared" si="545"/>
        <v>#REF!</v>
      </c>
    </row>
    <row r="2468" spans="1:54">
      <c r="A2468" s="5" t="s">
        <v>4985</v>
      </c>
      <c r="B2468" s="5" t="s">
        <v>4986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546"/>
        <v>678963386.57</v>
      </c>
      <c r="AF2468" s="9">
        <f t="shared" si="547"/>
        <v>700647039.25</v>
      </c>
      <c r="AG2468" s="9">
        <f t="shared" si="548"/>
        <v>-19049597.3799998</v>
      </c>
      <c r="AH2468" s="9">
        <f t="shared" si="549"/>
        <v>-19826921.0199998</v>
      </c>
      <c r="AI2468" s="9">
        <f t="shared" si="550"/>
        <v>-16679242.7099998</v>
      </c>
      <c r="AJ2468" s="12" t="e">
        <f>#REF!-A2468</f>
        <v>#REF!</v>
      </c>
      <c r="AK2468" s="16"/>
      <c r="AL2468" s="9">
        <f t="shared" si="540"/>
        <v>146408889.85</v>
      </c>
      <c r="AM2468" s="16"/>
      <c r="AN2468" s="16"/>
      <c r="AO2468" s="16"/>
      <c r="AP2468" s="16"/>
      <c r="AQ2468" s="12" t="e">
        <f>#REF!+#REF!+#REF!</f>
        <v>#REF!</v>
      </c>
      <c r="AR2468" s="12">
        <f t="shared" si="537"/>
        <v>-602735.69</v>
      </c>
      <c r="AS2468" s="12" t="e">
        <f>#REF!-AU2468+#REF!+#REF!</f>
        <v>#REF!</v>
      </c>
      <c r="AT2468" s="12" t="e">
        <f>AS2468-VLOOKUP(A2468,[1]选股结果!$A$2:$BJ$3005,48,FALSE)*0.08</f>
        <v>#REF!</v>
      </c>
      <c r="AU2468" s="12">
        <f t="shared" si="541"/>
        <v>-3147678.31</v>
      </c>
      <c r="AV2468" s="12" t="e">
        <f>#REF!+S2468+H2468</f>
        <v>#REF!</v>
      </c>
      <c r="AW2468" s="12" t="e">
        <f t="shared" si="542"/>
        <v>#REF!</v>
      </c>
      <c r="AX2468" s="12" t="e">
        <f t="shared" si="543"/>
        <v>#REF!</v>
      </c>
      <c r="AY2468" s="12" t="e">
        <f t="shared" si="544"/>
        <v>#REF!</v>
      </c>
      <c r="AZ2468" s="12">
        <f t="shared" si="538"/>
        <v>-675548038.32</v>
      </c>
      <c r="BA2468" s="12">
        <f t="shared" si="539"/>
        <v>-19049597.3799998</v>
      </c>
      <c r="BB2468" s="12" t="e">
        <f t="shared" si="545"/>
        <v>#REF!</v>
      </c>
    </row>
    <row r="2469" spans="1:54">
      <c r="A2469" s="5" t="s">
        <v>4987</v>
      </c>
      <c r="B2469" s="5" t="s">
        <v>4988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546"/>
        <v>678283097.93</v>
      </c>
      <c r="AF2469" s="9">
        <f t="shared" si="547"/>
        <v>501133682.2</v>
      </c>
      <c r="AG2469" s="9">
        <f t="shared" si="548"/>
        <v>178391758.81</v>
      </c>
      <c r="AH2469" s="9">
        <f t="shared" si="549"/>
        <v>179365093.86</v>
      </c>
      <c r="AI2469" s="9">
        <f t="shared" si="550"/>
        <v>155482419.42</v>
      </c>
      <c r="AJ2469" s="12" t="e">
        <f>#REF!-A2469</f>
        <v>#REF!</v>
      </c>
      <c r="AK2469" s="16"/>
      <c r="AL2469" s="9">
        <f t="shared" si="540"/>
        <v>31534441.73</v>
      </c>
      <c r="AM2469" s="16"/>
      <c r="AN2469" s="16"/>
      <c r="AO2469" s="16"/>
      <c r="AP2469" s="16"/>
      <c r="AQ2469" s="12" t="e">
        <f>#REF!+#REF!+#REF!</f>
        <v>#REF!</v>
      </c>
      <c r="AR2469" s="12">
        <f t="shared" si="537"/>
        <v>-1256490.39</v>
      </c>
      <c r="AS2469" s="12" t="e">
        <f>#REF!-AU2469+#REF!+#REF!</f>
        <v>#REF!</v>
      </c>
      <c r="AT2469" s="12" t="e">
        <f>AS2469-VLOOKUP(A2469,[1]选股结果!$A$2:$BJ$3005,48,FALSE)*0.08</f>
        <v>#REF!</v>
      </c>
      <c r="AU2469" s="12">
        <f t="shared" si="541"/>
        <v>23882674.44</v>
      </c>
      <c r="AV2469" s="12" t="e">
        <f>#REF!+S2469+H2469</f>
        <v>#REF!</v>
      </c>
      <c r="AW2469" s="12" t="e">
        <f t="shared" si="542"/>
        <v>#REF!</v>
      </c>
      <c r="AX2469" s="12" t="e">
        <f t="shared" si="543"/>
        <v>#REF!</v>
      </c>
      <c r="AY2469" s="12" t="e">
        <f t="shared" si="544"/>
        <v>#REF!</v>
      </c>
      <c r="AZ2469" s="12">
        <f t="shared" si="538"/>
        <v>-690154352.46</v>
      </c>
      <c r="BA2469" s="12">
        <f t="shared" si="539"/>
        <v>178391758.81</v>
      </c>
      <c r="BB2469" s="12" t="e">
        <f t="shared" si="545"/>
        <v>#REF!</v>
      </c>
    </row>
    <row r="2470" spans="1:54">
      <c r="A2470" s="5" t="s">
        <v>4989</v>
      </c>
      <c r="B2470" s="5" t="s">
        <v>4990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546"/>
        <v>678141939.41</v>
      </c>
      <c r="AF2470" s="9">
        <f t="shared" si="547"/>
        <v>677378313.83</v>
      </c>
      <c r="AG2470" s="9">
        <f t="shared" si="548"/>
        <v>-4459041.81000008</v>
      </c>
      <c r="AH2470" s="9">
        <f t="shared" si="549"/>
        <v>-5450030.12000008</v>
      </c>
      <c r="AI2470" s="9">
        <f t="shared" si="550"/>
        <v>-10512120.9400001</v>
      </c>
      <c r="AJ2470" s="12" t="e">
        <f>#REF!-A2470</f>
        <v>#REF!</v>
      </c>
      <c r="AK2470" s="16"/>
      <c r="AL2470" s="9">
        <f t="shared" si="540"/>
        <v>135930171.04</v>
      </c>
      <c r="AM2470" s="16"/>
      <c r="AN2470" s="16"/>
      <c r="AO2470" s="16"/>
      <c r="AP2470" s="16"/>
      <c r="AQ2470" s="12" t="e">
        <f>#REF!+#REF!+#REF!</f>
        <v>#REF!</v>
      </c>
      <c r="AR2470" s="12">
        <f t="shared" si="537"/>
        <v>-1735463.53</v>
      </c>
      <c r="AS2470" s="12" t="e">
        <f>#REF!-AU2470+#REF!+#REF!</f>
        <v>#REF!</v>
      </c>
      <c r="AT2470" s="12" t="e">
        <f>AS2470-VLOOKUP(A2470,[1]选股结果!$A$2:$BJ$3005,48,FALSE)*0.08</f>
        <v>#REF!</v>
      </c>
      <c r="AU2470" s="12">
        <f t="shared" si="541"/>
        <v>5062090.82000002</v>
      </c>
      <c r="AV2470" s="12" t="e">
        <f>#REF!+S2470+H2470</f>
        <v>#REF!</v>
      </c>
      <c r="AW2470" s="12" t="e">
        <f t="shared" si="542"/>
        <v>#REF!</v>
      </c>
      <c r="AX2470" s="12" t="e">
        <f t="shared" si="543"/>
        <v>#REF!</v>
      </c>
      <c r="AY2470" s="12" t="e">
        <f t="shared" si="544"/>
        <v>#REF!</v>
      </c>
      <c r="AZ2470" s="12">
        <f t="shared" si="538"/>
        <v>-684969518.72</v>
      </c>
      <c r="BA2470" s="12">
        <f t="shared" si="539"/>
        <v>-4459041.81000008</v>
      </c>
      <c r="BB2470" s="12" t="e">
        <f t="shared" si="545"/>
        <v>#REF!</v>
      </c>
    </row>
    <row r="2471" spans="1:54">
      <c r="A2471" s="5" t="s">
        <v>4991</v>
      </c>
      <c r="B2471" s="5" t="s">
        <v>4992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546"/>
        <v>675132406.41</v>
      </c>
      <c r="AF2471" s="9">
        <f t="shared" si="547"/>
        <v>720730000.78</v>
      </c>
      <c r="AG2471" s="9">
        <f t="shared" si="548"/>
        <v>-87878284.1700001</v>
      </c>
      <c r="AH2471" s="9">
        <f t="shared" si="549"/>
        <v>-87818827.6100001</v>
      </c>
      <c r="AI2471" s="9">
        <f t="shared" si="550"/>
        <v>-96600591.1300001</v>
      </c>
      <c r="AJ2471" s="12" t="e">
        <f>#REF!-A2471</f>
        <v>#REF!</v>
      </c>
      <c r="AK2471" s="16"/>
      <c r="AL2471" s="9">
        <f t="shared" si="540"/>
        <v>100718784.67</v>
      </c>
      <c r="AM2471" s="16"/>
      <c r="AN2471" s="16"/>
      <c r="AO2471" s="16"/>
      <c r="AP2471" s="16"/>
      <c r="AQ2471" s="12" t="e">
        <f>#REF!+#REF!+#REF!</f>
        <v>#REF!</v>
      </c>
      <c r="AR2471" s="12">
        <f t="shared" si="537"/>
        <v>-597068.44</v>
      </c>
      <c r="AS2471" s="12" t="e">
        <f>#REF!-AU2471+#REF!+#REF!</f>
        <v>#REF!</v>
      </c>
      <c r="AT2471" s="12" t="e">
        <f>AS2471-VLOOKUP(A2471,[1]选股结果!$A$2:$BJ$3005,48,FALSE)*0.08</f>
        <v>#REF!</v>
      </c>
      <c r="AU2471" s="12">
        <f t="shared" si="541"/>
        <v>8781763.52</v>
      </c>
      <c r="AV2471" s="12" t="e">
        <f>#REF!+S2471+H2471</f>
        <v>#REF!</v>
      </c>
      <c r="AW2471" s="12" t="e">
        <f t="shared" si="542"/>
        <v>#REF!</v>
      </c>
      <c r="AX2471" s="12" t="e">
        <f t="shared" si="543"/>
        <v>#REF!</v>
      </c>
      <c r="AY2471" s="12" t="e">
        <f t="shared" si="544"/>
        <v>#REF!</v>
      </c>
      <c r="AZ2471" s="12">
        <f t="shared" si="538"/>
        <v>-754003488.37</v>
      </c>
      <c r="BA2471" s="12">
        <f t="shared" si="539"/>
        <v>-87878284.1700001</v>
      </c>
      <c r="BB2471" s="12" t="e">
        <f t="shared" si="545"/>
        <v>#REF!</v>
      </c>
    </row>
    <row r="2472" spans="1:54">
      <c r="A2472" s="5" t="s">
        <v>4993</v>
      </c>
      <c r="B2472" s="5" t="s">
        <v>4994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546"/>
        <v>673686648.17</v>
      </c>
      <c r="AF2472" s="9">
        <f t="shared" si="547"/>
        <v>605437661.29</v>
      </c>
      <c r="AG2472" s="9">
        <f t="shared" si="548"/>
        <v>66014116.02</v>
      </c>
      <c r="AH2472" s="9">
        <f t="shared" si="549"/>
        <v>66067705.78</v>
      </c>
      <c r="AI2472" s="9">
        <f t="shared" si="550"/>
        <v>57132176.68</v>
      </c>
      <c r="AJ2472" s="12" t="e">
        <f>#REF!-A2472</f>
        <v>#REF!</v>
      </c>
      <c r="AK2472" s="16"/>
      <c r="AL2472" s="9">
        <f t="shared" si="540"/>
        <v>61093790.03</v>
      </c>
      <c r="AM2472" s="16"/>
      <c r="AN2472" s="16"/>
      <c r="AO2472" s="16"/>
      <c r="AP2472" s="16"/>
      <c r="AQ2472" s="12" t="e">
        <f>#REF!+#REF!+#REF!</f>
        <v>#REF!</v>
      </c>
      <c r="AR2472" s="12">
        <f t="shared" si="537"/>
        <v>-53589.76</v>
      </c>
      <c r="AS2472" s="12" t="e">
        <f>#REF!-AU2472+#REF!+#REF!</f>
        <v>#REF!</v>
      </c>
      <c r="AT2472" s="12" t="e">
        <f>AS2472-VLOOKUP(A2472,[1]选股结果!$A$2:$BJ$3005,48,FALSE)*0.08</f>
        <v>#REF!</v>
      </c>
      <c r="AU2472" s="12">
        <f t="shared" si="541"/>
        <v>8935529.1</v>
      </c>
      <c r="AV2472" s="12" t="e">
        <f>#REF!+S2472+H2472</f>
        <v>#REF!</v>
      </c>
      <c r="AW2472" s="12" t="e">
        <f t="shared" si="542"/>
        <v>#REF!</v>
      </c>
      <c r="AX2472" s="12" t="e">
        <f t="shared" si="543"/>
        <v>#REF!</v>
      </c>
      <c r="AY2472" s="12" t="e">
        <f t="shared" si="544"/>
        <v>#REF!</v>
      </c>
      <c r="AZ2472" s="12">
        <f t="shared" si="538"/>
        <v>-681371491.07</v>
      </c>
      <c r="BA2472" s="12">
        <f t="shared" si="539"/>
        <v>66014116.02</v>
      </c>
      <c r="BB2472" s="12" t="e">
        <f t="shared" si="545"/>
        <v>#REF!</v>
      </c>
    </row>
    <row r="2473" spans="1:54">
      <c r="A2473" s="5" t="s">
        <v>4995</v>
      </c>
      <c r="B2473" s="5" t="s">
        <v>4996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546"/>
        <v>673541386.3</v>
      </c>
      <c r="AF2473" s="9">
        <f t="shared" si="547"/>
        <v>592743896.16</v>
      </c>
      <c r="AG2473" s="9">
        <f t="shared" si="548"/>
        <v>76806022.09</v>
      </c>
      <c r="AH2473" s="9">
        <f t="shared" si="549"/>
        <v>72717495.95</v>
      </c>
      <c r="AI2473" s="9">
        <f t="shared" si="550"/>
        <v>62772370.55</v>
      </c>
      <c r="AJ2473" s="12" t="e">
        <f>#REF!-A2473</f>
        <v>#REF!</v>
      </c>
      <c r="AK2473" s="16"/>
      <c r="AL2473" s="9">
        <f t="shared" si="540"/>
        <v>409677546.9</v>
      </c>
      <c r="AM2473" s="16"/>
      <c r="AN2473" s="16"/>
      <c r="AO2473" s="16"/>
      <c r="AP2473" s="16"/>
      <c r="AQ2473" s="12" t="e">
        <f>#REF!+#REF!+#REF!</f>
        <v>#REF!</v>
      </c>
      <c r="AR2473" s="12">
        <f t="shared" si="537"/>
        <v>-352921.89</v>
      </c>
      <c r="AS2473" s="12" t="e">
        <f>#REF!-AU2473+#REF!+#REF!</f>
        <v>#REF!</v>
      </c>
      <c r="AT2473" s="12" t="e">
        <f>AS2473-VLOOKUP(A2473,[1]选股结果!$A$2:$BJ$3005,48,FALSE)*0.08</f>
        <v>#REF!</v>
      </c>
      <c r="AU2473" s="12">
        <f t="shared" si="541"/>
        <v>9945125.40000001</v>
      </c>
      <c r="AV2473" s="12" t="e">
        <f>#REF!+S2473+H2473</f>
        <v>#REF!</v>
      </c>
      <c r="AW2473" s="12" t="e">
        <f t="shared" si="542"/>
        <v>#REF!</v>
      </c>
      <c r="AX2473" s="12" t="e">
        <f t="shared" si="543"/>
        <v>#REF!</v>
      </c>
      <c r="AY2473" s="12" t="e">
        <f t="shared" si="544"/>
        <v>#REF!</v>
      </c>
      <c r="AZ2473" s="12">
        <f t="shared" si="538"/>
        <v>-679297836.21</v>
      </c>
      <c r="BA2473" s="12">
        <f t="shared" si="539"/>
        <v>76806022.09</v>
      </c>
      <c r="BB2473" s="12" t="e">
        <f t="shared" si="545"/>
        <v>#REF!</v>
      </c>
    </row>
    <row r="2474" spans="1:54">
      <c r="A2474" s="5" t="s">
        <v>4997</v>
      </c>
      <c r="B2474" s="5" t="s">
        <v>4998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546"/>
        <v>673466466.76</v>
      </c>
      <c r="AF2474" s="9">
        <f t="shared" si="547"/>
        <v>525730917.8</v>
      </c>
      <c r="AG2474" s="9">
        <f t="shared" si="548"/>
        <v>112733115.26</v>
      </c>
      <c r="AH2474" s="9">
        <f t="shared" si="549"/>
        <v>112750878.57</v>
      </c>
      <c r="AI2474" s="9">
        <f t="shared" si="550"/>
        <v>106190651.39</v>
      </c>
      <c r="AJ2474" s="12" t="e">
        <f>#REF!-A2474</f>
        <v>#REF!</v>
      </c>
      <c r="AK2474" s="16"/>
      <c r="AL2474" s="9">
        <f t="shared" si="540"/>
        <v>76156936.08</v>
      </c>
      <c r="AM2474" s="16"/>
      <c r="AN2474" s="16"/>
      <c r="AO2474" s="16"/>
      <c r="AP2474" s="16"/>
      <c r="AQ2474" s="12" t="e">
        <f>#REF!+#REF!+#REF!</f>
        <v>#REF!</v>
      </c>
      <c r="AR2474" s="12">
        <f t="shared" si="537"/>
        <v>-477511.31</v>
      </c>
      <c r="AS2474" s="12" t="e">
        <f>#REF!-AU2474+#REF!+#REF!</f>
        <v>#REF!</v>
      </c>
      <c r="AT2474" s="12" t="e">
        <f>AS2474-VLOOKUP(A2474,[1]选股结果!$A$2:$BJ$3005,48,FALSE)*0.08</f>
        <v>#REF!</v>
      </c>
      <c r="AU2474" s="12">
        <f t="shared" si="541"/>
        <v>6560227.17999999</v>
      </c>
      <c r="AV2474" s="12" t="e">
        <f>#REF!+S2474+H2474</f>
        <v>#REF!</v>
      </c>
      <c r="AW2474" s="12" t="e">
        <f t="shared" si="542"/>
        <v>#REF!</v>
      </c>
      <c r="AX2474" s="12" t="e">
        <f t="shared" si="543"/>
        <v>#REF!</v>
      </c>
      <c r="AY2474" s="12" t="e">
        <f t="shared" si="544"/>
        <v>#REF!</v>
      </c>
      <c r="AZ2474" s="12">
        <f t="shared" si="538"/>
        <v>-653663231.05</v>
      </c>
      <c r="BA2474" s="12">
        <f t="shared" si="539"/>
        <v>112733115.26</v>
      </c>
      <c r="BB2474" s="12" t="e">
        <f t="shared" si="545"/>
        <v>#REF!</v>
      </c>
    </row>
    <row r="2475" spans="1:54">
      <c r="A2475" s="5" t="s">
        <v>4999</v>
      </c>
      <c r="B2475" s="5" t="s">
        <v>5000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546"/>
        <v>673322780.48</v>
      </c>
      <c r="AF2475" s="9">
        <f t="shared" si="547"/>
        <v>581124707.22</v>
      </c>
      <c r="AG2475" s="9">
        <f t="shared" si="548"/>
        <v>88118229.8100001</v>
      </c>
      <c r="AH2475" s="9">
        <f t="shared" si="549"/>
        <v>90775139.3500001</v>
      </c>
      <c r="AI2475" s="9">
        <f t="shared" si="550"/>
        <v>81521003.8200001</v>
      </c>
      <c r="AJ2475" s="12" t="e">
        <f>#REF!-A2475</f>
        <v>#REF!</v>
      </c>
      <c r="AK2475" s="16"/>
      <c r="AL2475" s="9">
        <f t="shared" si="540"/>
        <v>43946626.07</v>
      </c>
      <c r="AM2475" s="16"/>
      <c r="AN2475" s="16"/>
      <c r="AO2475" s="16"/>
      <c r="AP2475" s="16"/>
      <c r="AQ2475" s="12" t="e">
        <f>#REF!+#REF!+#REF!</f>
        <v>#REF!</v>
      </c>
      <c r="AR2475" s="12">
        <f t="shared" si="537"/>
        <v>-3132068.88</v>
      </c>
      <c r="AS2475" s="12" t="e">
        <f>#REF!-AU2475+#REF!+#REF!</f>
        <v>#REF!</v>
      </c>
      <c r="AT2475" s="12" t="e">
        <f>AS2475-VLOOKUP(A2475,[1]选股结果!$A$2:$BJ$3005,48,FALSE)*0.08</f>
        <v>#REF!</v>
      </c>
      <c r="AU2475" s="12">
        <f t="shared" si="541"/>
        <v>9254135.53</v>
      </c>
      <c r="AV2475" s="12" t="e">
        <f>#REF!+S2475+H2475</f>
        <v>#REF!</v>
      </c>
      <c r="AW2475" s="12" t="e">
        <f t="shared" si="542"/>
        <v>#REF!</v>
      </c>
      <c r="AX2475" s="12" t="e">
        <f t="shared" si="543"/>
        <v>#REF!</v>
      </c>
      <c r="AY2475" s="12" t="e">
        <f t="shared" si="544"/>
        <v>#REF!</v>
      </c>
      <c r="AZ2475" s="12">
        <f t="shared" si="538"/>
        <v>-681137261.65</v>
      </c>
      <c r="BA2475" s="12">
        <f t="shared" si="539"/>
        <v>88118229.8100001</v>
      </c>
      <c r="BB2475" s="12" t="e">
        <f t="shared" si="545"/>
        <v>#REF!</v>
      </c>
    </row>
    <row r="2476" spans="1:54">
      <c r="A2476" s="5" t="s">
        <v>5001</v>
      </c>
      <c r="B2476" s="5" t="s">
        <v>5002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546"/>
        <v>673166812.94</v>
      </c>
      <c r="AF2476" s="9">
        <f t="shared" si="547"/>
        <v>605218327.12</v>
      </c>
      <c r="AG2476" s="9">
        <f t="shared" si="548"/>
        <v>1983141.78000006</v>
      </c>
      <c r="AH2476" s="9">
        <f t="shared" si="549"/>
        <v>4390709.20000006</v>
      </c>
      <c r="AI2476" s="9">
        <f t="shared" si="550"/>
        <v>2810340.06000006</v>
      </c>
      <c r="AJ2476" s="12" t="e">
        <f>#REF!-A2476</f>
        <v>#REF!</v>
      </c>
      <c r="AK2476" s="16"/>
      <c r="AL2476" s="9">
        <f t="shared" si="540"/>
        <v>127164342.49</v>
      </c>
      <c r="AM2476" s="16"/>
      <c r="AN2476" s="16"/>
      <c r="AO2476" s="16"/>
      <c r="AP2476" s="16"/>
      <c r="AQ2476" s="12" t="e">
        <f>#REF!+#REF!+#REF!</f>
        <v>#REF!</v>
      </c>
      <c r="AR2476" s="12">
        <f t="shared" si="537"/>
        <v>-4437000.04</v>
      </c>
      <c r="AS2476" s="12" t="e">
        <f>#REF!-AU2476+#REF!+#REF!</f>
        <v>#REF!</v>
      </c>
      <c r="AT2476" s="12" t="e">
        <f>AS2476-VLOOKUP(A2476,[1]选股结果!$A$2:$BJ$3005,48,FALSE)*0.08</f>
        <v>#REF!</v>
      </c>
      <c r="AU2476" s="12">
        <f t="shared" si="541"/>
        <v>1580369.14</v>
      </c>
      <c r="AV2476" s="12" t="e">
        <f>#REF!+S2476+H2476</f>
        <v>#REF!</v>
      </c>
      <c r="AW2476" s="12" t="e">
        <f t="shared" si="542"/>
        <v>#REF!</v>
      </c>
      <c r="AX2476" s="12" t="e">
        <f t="shared" si="543"/>
        <v>#REF!</v>
      </c>
      <c r="AY2476" s="12" t="e">
        <f t="shared" si="544"/>
        <v>#REF!</v>
      </c>
      <c r="AZ2476" s="12">
        <f t="shared" si="538"/>
        <v>-671871087.59</v>
      </c>
      <c r="BA2476" s="12">
        <f t="shared" si="539"/>
        <v>1983141.78000006</v>
      </c>
      <c r="BB2476" s="12" t="e">
        <f t="shared" si="545"/>
        <v>#REF!</v>
      </c>
    </row>
    <row r="2477" spans="1:54">
      <c r="A2477" s="5" t="s">
        <v>5003</v>
      </c>
      <c r="B2477" s="5" t="s">
        <v>5004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546"/>
        <v>671952756.24</v>
      </c>
      <c r="AF2477" s="9">
        <f t="shared" si="547"/>
        <v>575914290.18</v>
      </c>
      <c r="AG2477" s="9">
        <f t="shared" si="548"/>
        <v>129390015.13</v>
      </c>
      <c r="AH2477" s="9">
        <f t="shared" si="549"/>
        <v>122604584.39</v>
      </c>
      <c r="AI2477" s="9">
        <f t="shared" si="550"/>
        <v>100098598.81</v>
      </c>
      <c r="AJ2477" s="12" t="e">
        <f>#REF!-A2477</f>
        <v>#REF!</v>
      </c>
      <c r="AK2477" s="16"/>
      <c r="AL2477" s="9">
        <f t="shared" si="540"/>
        <v>38131084.28</v>
      </c>
      <c r="AM2477" s="16"/>
      <c r="AN2477" s="16"/>
      <c r="AO2477" s="16"/>
      <c r="AP2477" s="16"/>
      <c r="AQ2477" s="12" t="e">
        <f>#REF!+#REF!+#REF!</f>
        <v>#REF!</v>
      </c>
      <c r="AR2477" s="12">
        <f t="shared" si="537"/>
        <v>-4314.15</v>
      </c>
      <c r="AS2477" s="12" t="e">
        <f>#REF!-AU2477+#REF!+#REF!</f>
        <v>#REF!</v>
      </c>
      <c r="AT2477" s="12" t="e">
        <f>AS2477-VLOOKUP(A2477,[1]选股结果!$A$2:$BJ$3005,48,FALSE)*0.08</f>
        <v>#REF!</v>
      </c>
      <c r="AU2477" s="12">
        <f t="shared" si="541"/>
        <v>22505985.58</v>
      </c>
      <c r="AV2477" s="12" t="e">
        <f>#REF!+S2477+H2477</f>
        <v>#REF!</v>
      </c>
      <c r="AW2477" s="12" t="e">
        <f t="shared" si="542"/>
        <v>#REF!</v>
      </c>
      <c r="AX2477" s="12" t="e">
        <f t="shared" si="543"/>
        <v>#REF!</v>
      </c>
      <c r="AY2477" s="12" t="e">
        <f t="shared" si="544"/>
        <v>#REF!</v>
      </c>
      <c r="AZ2477" s="12">
        <f t="shared" si="538"/>
        <v>-702638073.87</v>
      </c>
      <c r="BA2477" s="12">
        <f t="shared" si="539"/>
        <v>129390015.13</v>
      </c>
      <c r="BB2477" s="12" t="e">
        <f t="shared" si="545"/>
        <v>#REF!</v>
      </c>
    </row>
    <row r="2478" spans="1:54">
      <c r="A2478" s="5" t="s">
        <v>5005</v>
      </c>
      <c r="B2478" s="5" t="s">
        <v>5006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546"/>
        <v>670885756.52</v>
      </c>
      <c r="AF2478" s="9">
        <f t="shared" si="547"/>
        <v>600587464.88</v>
      </c>
      <c r="AG2478" s="9">
        <f t="shared" si="548"/>
        <v>3675859.49999988</v>
      </c>
      <c r="AH2478" s="9">
        <f t="shared" si="549"/>
        <v>13286745.1099999</v>
      </c>
      <c r="AI2478" s="9">
        <f t="shared" si="550"/>
        <v>88100349.7799999</v>
      </c>
      <c r="AJ2478" s="12" t="e">
        <f>#REF!-A2478</f>
        <v>#REF!</v>
      </c>
      <c r="AK2478" s="16"/>
      <c r="AL2478" s="9">
        <f t="shared" si="540"/>
        <v>192934371.31</v>
      </c>
      <c r="AM2478" s="16"/>
      <c r="AN2478" s="16"/>
      <c r="AO2478" s="16"/>
      <c r="AP2478" s="16"/>
      <c r="AQ2478" s="12" t="e">
        <f>#REF!+#REF!+#REF!</f>
        <v>#REF!</v>
      </c>
      <c r="AR2478" s="12">
        <f t="shared" si="537"/>
        <v>-10483353.81</v>
      </c>
      <c r="AS2478" s="12" t="e">
        <f>#REF!-AU2478+#REF!+#REF!</f>
        <v>#REF!</v>
      </c>
      <c r="AT2478" s="12" t="e">
        <f>AS2478-VLOOKUP(A2478,[1]选股结果!$A$2:$BJ$3005,48,FALSE)*0.08</f>
        <v>#REF!</v>
      </c>
      <c r="AU2478" s="12">
        <f t="shared" si="541"/>
        <v>-74813604.67</v>
      </c>
      <c r="AV2478" s="12" t="e">
        <f>#REF!+S2478+H2478</f>
        <v>#REF!</v>
      </c>
      <c r="AW2478" s="12" t="e">
        <f t="shared" si="542"/>
        <v>#REF!</v>
      </c>
      <c r="AX2478" s="12" t="e">
        <f t="shared" si="543"/>
        <v>#REF!</v>
      </c>
      <c r="AY2478" s="12" t="e">
        <f t="shared" si="544"/>
        <v>#REF!</v>
      </c>
      <c r="AZ2478" s="12">
        <f t="shared" si="538"/>
        <v>-602468053.21</v>
      </c>
      <c r="BA2478" s="12">
        <f t="shared" si="539"/>
        <v>3675859.49999988</v>
      </c>
      <c r="BB2478" s="12" t="e">
        <f t="shared" si="545"/>
        <v>#REF!</v>
      </c>
    </row>
    <row r="2479" spans="1:54">
      <c r="A2479" s="5" t="s">
        <v>5007</v>
      </c>
      <c r="B2479" s="5" t="s">
        <v>5008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546"/>
        <v>669750882.85</v>
      </c>
      <c r="AF2479" s="9">
        <f t="shared" si="547"/>
        <v>574904672.35</v>
      </c>
      <c r="AG2479" s="9">
        <f t="shared" si="548"/>
        <v>101799773.07</v>
      </c>
      <c r="AH2479" s="9">
        <f t="shared" si="549"/>
        <v>101802948.32</v>
      </c>
      <c r="AI2479" s="9">
        <f t="shared" si="550"/>
        <v>84890672.02</v>
      </c>
      <c r="AJ2479" s="12" t="e">
        <f>#REF!-A2479</f>
        <v>#REF!</v>
      </c>
      <c r="AK2479" s="16"/>
      <c r="AL2479" s="9">
        <f t="shared" si="540"/>
        <v>39549736.03</v>
      </c>
      <c r="AM2479" s="16"/>
      <c r="AN2479" s="16"/>
      <c r="AO2479" s="16"/>
      <c r="AP2479" s="16"/>
      <c r="AQ2479" s="12" t="e">
        <f>#REF!+#REF!+#REF!</f>
        <v>#REF!</v>
      </c>
      <c r="AR2479" s="12">
        <f t="shared" si="537"/>
        <v>-9566.25</v>
      </c>
      <c r="AS2479" s="12" t="e">
        <f>#REF!-AU2479+#REF!+#REF!</f>
        <v>#REF!</v>
      </c>
      <c r="AT2479" s="12" t="e">
        <f>AS2479-VLOOKUP(A2479,[1]选股结果!$A$2:$BJ$3005,48,FALSE)*0.08</f>
        <v>#REF!</v>
      </c>
      <c r="AU2479" s="12">
        <f t="shared" si="541"/>
        <v>16912276.3</v>
      </c>
      <c r="AV2479" s="12" t="e">
        <f>#REF!+S2479+H2479</f>
        <v>#REF!</v>
      </c>
      <c r="AW2479" s="12" t="e">
        <f t="shared" si="542"/>
        <v>#REF!</v>
      </c>
      <c r="AX2479" s="12" t="e">
        <f t="shared" si="543"/>
        <v>#REF!</v>
      </c>
      <c r="AY2479" s="12" t="e">
        <f t="shared" si="544"/>
        <v>#REF!</v>
      </c>
      <c r="AZ2479" s="12">
        <f t="shared" si="538"/>
        <v>-690693554.96</v>
      </c>
      <c r="BA2479" s="12">
        <f t="shared" si="539"/>
        <v>101799773.07</v>
      </c>
      <c r="BB2479" s="12" t="e">
        <f t="shared" si="545"/>
        <v>#REF!</v>
      </c>
    </row>
    <row r="2480" spans="1:54">
      <c r="A2480" s="5" t="s">
        <v>5009</v>
      </c>
      <c r="B2480" s="5" t="s">
        <v>5010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546"/>
        <v>668971623.37</v>
      </c>
      <c r="AF2480" s="9">
        <f t="shared" si="547"/>
        <v>652124887.75</v>
      </c>
      <c r="AG2480" s="9">
        <f t="shared" si="548"/>
        <v>32536791.18</v>
      </c>
      <c r="AH2480" s="9">
        <f t="shared" si="549"/>
        <v>36614727.38</v>
      </c>
      <c r="AI2480" s="9">
        <f t="shared" si="550"/>
        <v>22297785.38</v>
      </c>
      <c r="AJ2480" s="12" t="e">
        <f>#REF!-A2480</f>
        <v>#REF!</v>
      </c>
      <c r="AK2480" s="16"/>
      <c r="AL2480" s="9">
        <f t="shared" si="540"/>
        <v>228825969.88</v>
      </c>
      <c r="AM2480" s="16"/>
      <c r="AN2480" s="16"/>
      <c r="AO2480" s="16"/>
      <c r="AP2480" s="16"/>
      <c r="AQ2480" s="12" t="e">
        <f>#REF!+#REF!+#REF!</f>
        <v>#REF!</v>
      </c>
      <c r="AR2480" s="12">
        <f t="shared" si="537"/>
        <v>-6541731.06</v>
      </c>
      <c r="AS2480" s="12" t="e">
        <f>#REF!-AU2480+#REF!+#REF!</f>
        <v>#REF!</v>
      </c>
      <c r="AT2480" s="12" t="e">
        <f>AS2480-VLOOKUP(A2480,[1]选股结果!$A$2:$BJ$3005,48,FALSE)*0.08</f>
        <v>#REF!</v>
      </c>
      <c r="AU2480" s="12">
        <f t="shared" si="541"/>
        <v>14316942</v>
      </c>
      <c r="AV2480" s="12" t="e">
        <f>#REF!+S2480+H2480</f>
        <v>#REF!</v>
      </c>
      <c r="AW2480" s="12" t="e">
        <f t="shared" si="542"/>
        <v>#REF!</v>
      </c>
      <c r="AX2480" s="12" t="e">
        <f t="shared" si="543"/>
        <v>#REF!</v>
      </c>
      <c r="AY2480" s="12" t="e">
        <f t="shared" si="544"/>
        <v>#REF!</v>
      </c>
      <c r="AZ2480" s="12">
        <f t="shared" si="538"/>
        <v>-676691811.52</v>
      </c>
      <c r="BA2480" s="12">
        <f t="shared" si="539"/>
        <v>32536791.18</v>
      </c>
      <c r="BB2480" s="12" t="e">
        <f t="shared" si="545"/>
        <v>#REF!</v>
      </c>
    </row>
    <row r="2481" spans="1:54">
      <c r="A2481" s="5" t="s">
        <v>5011</v>
      </c>
      <c r="B2481" s="5" t="s">
        <v>5012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546"/>
        <v>668947074.2</v>
      </c>
      <c r="AF2481" s="9">
        <f t="shared" si="547"/>
        <v>734402184.41</v>
      </c>
      <c r="AG2481" s="9">
        <f t="shared" si="548"/>
        <v>70543247.9500001</v>
      </c>
      <c r="AH2481" s="9">
        <f t="shared" si="549"/>
        <v>66545629.8800001</v>
      </c>
      <c r="AI2481" s="9">
        <f t="shared" si="550"/>
        <v>54492649.2000001</v>
      </c>
      <c r="AJ2481" s="12" t="e">
        <f>#REF!-A2481</f>
        <v>#REF!</v>
      </c>
      <c r="AK2481" s="16"/>
      <c r="AL2481" s="9">
        <f t="shared" si="540"/>
        <v>61847146.72</v>
      </c>
      <c r="AM2481" s="16"/>
      <c r="AN2481" s="16"/>
      <c r="AO2481" s="16"/>
      <c r="AP2481" s="16"/>
      <c r="AQ2481" s="12" t="e">
        <f>#REF!+#REF!+#REF!</f>
        <v>#REF!</v>
      </c>
      <c r="AR2481" s="12">
        <f t="shared" si="537"/>
        <v>-1310059.37</v>
      </c>
      <c r="AS2481" s="12" t="e">
        <f>#REF!-AU2481+#REF!+#REF!</f>
        <v>#REF!</v>
      </c>
      <c r="AT2481" s="12" t="e">
        <f>AS2481-VLOOKUP(A2481,[1]选股结果!$A$2:$BJ$3005,48,FALSE)*0.08</f>
        <v>#REF!</v>
      </c>
      <c r="AU2481" s="12">
        <f t="shared" si="541"/>
        <v>12052980.68</v>
      </c>
      <c r="AV2481" s="12" t="e">
        <f>#REF!+S2481+H2481</f>
        <v>#REF!</v>
      </c>
      <c r="AW2481" s="12" t="e">
        <f t="shared" si="542"/>
        <v>#REF!</v>
      </c>
      <c r="AX2481" s="12" t="e">
        <f t="shared" si="543"/>
        <v>#REF!</v>
      </c>
      <c r="AY2481" s="12" t="e">
        <f t="shared" si="544"/>
        <v>#REF!</v>
      </c>
      <c r="AZ2481" s="12">
        <f t="shared" si="538"/>
        <v>-703644605.17</v>
      </c>
      <c r="BA2481" s="12">
        <f t="shared" si="539"/>
        <v>70543247.9500001</v>
      </c>
      <c r="BB2481" s="12" t="e">
        <f t="shared" si="545"/>
        <v>#REF!</v>
      </c>
    </row>
    <row r="2482" spans="1:54">
      <c r="A2482" s="5" t="s">
        <v>5013</v>
      </c>
      <c r="B2482" s="5" t="s">
        <v>5014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546"/>
        <v>668589589.52</v>
      </c>
      <c r="AF2482" s="9">
        <f t="shared" si="547"/>
        <v>683366424.49</v>
      </c>
      <c r="AG2482" s="9">
        <f t="shared" si="548"/>
        <v>-12970908.44</v>
      </c>
      <c r="AH2482" s="9">
        <f t="shared" si="549"/>
        <v>-11626467.96</v>
      </c>
      <c r="AI2482" s="9">
        <f t="shared" si="550"/>
        <v>-22284000.78</v>
      </c>
      <c r="AJ2482" s="12" t="e">
        <f>#REF!-A2482</f>
        <v>#REF!</v>
      </c>
      <c r="AK2482" s="16"/>
      <c r="AL2482" s="9">
        <f t="shared" si="540"/>
        <v>174499353.39</v>
      </c>
      <c r="AM2482" s="16"/>
      <c r="AN2482" s="16"/>
      <c r="AO2482" s="16"/>
      <c r="AP2482" s="16"/>
      <c r="AQ2482" s="12" t="e">
        <f>#REF!+#REF!+#REF!</f>
        <v>#REF!</v>
      </c>
      <c r="AR2482" s="12">
        <f t="shared" si="537"/>
        <v>-1654500</v>
      </c>
      <c r="AS2482" s="12" t="e">
        <f>#REF!-AU2482+#REF!+#REF!</f>
        <v>#REF!</v>
      </c>
      <c r="AT2482" s="12" t="e">
        <f>AS2482-VLOOKUP(A2482,[1]选股结果!$A$2:$BJ$3005,48,FALSE)*0.08</f>
        <v>#REF!</v>
      </c>
      <c r="AU2482" s="12">
        <f t="shared" si="541"/>
        <v>10657532.82</v>
      </c>
      <c r="AV2482" s="12" t="e">
        <f>#REF!+S2482+H2482</f>
        <v>#REF!</v>
      </c>
      <c r="AW2482" s="12" t="e">
        <f t="shared" si="542"/>
        <v>#REF!</v>
      </c>
      <c r="AX2482" s="12" t="e">
        <f t="shared" si="543"/>
        <v>#REF!</v>
      </c>
      <c r="AY2482" s="12" t="e">
        <f t="shared" si="544"/>
        <v>#REF!</v>
      </c>
      <c r="AZ2482" s="12">
        <f t="shared" si="538"/>
        <v>-677401259.67</v>
      </c>
      <c r="BA2482" s="12">
        <f t="shared" si="539"/>
        <v>-12970908.44</v>
      </c>
      <c r="BB2482" s="12" t="e">
        <f t="shared" si="545"/>
        <v>#REF!</v>
      </c>
    </row>
    <row r="2483" spans="1:54">
      <c r="A2483" s="5" t="s">
        <v>5015</v>
      </c>
      <c r="B2483" s="5" t="s">
        <v>5016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546"/>
        <v>668438698.1</v>
      </c>
      <c r="AF2483" s="9">
        <f t="shared" si="547"/>
        <v>647955851.05</v>
      </c>
      <c r="AG2483" s="9">
        <f t="shared" si="548"/>
        <v>23773104.5</v>
      </c>
      <c r="AH2483" s="9">
        <f t="shared" si="549"/>
        <v>23307581</v>
      </c>
      <c r="AI2483" s="9">
        <f t="shared" si="550"/>
        <v>19041350.87</v>
      </c>
      <c r="AJ2483" s="12" t="e">
        <f>#REF!-A2483</f>
        <v>#REF!</v>
      </c>
      <c r="AK2483" s="16"/>
      <c r="AL2483" s="9">
        <f t="shared" si="540"/>
        <v>73663663.08</v>
      </c>
      <c r="AM2483" s="16"/>
      <c r="AN2483" s="16"/>
      <c r="AO2483" s="16"/>
      <c r="AP2483" s="16"/>
      <c r="AQ2483" s="12" t="e">
        <f>#REF!+#REF!+#REF!</f>
        <v>#REF!</v>
      </c>
      <c r="AR2483" s="12">
        <f t="shared" si="537"/>
        <v>-12525.42</v>
      </c>
      <c r="AS2483" s="12" t="e">
        <f>#REF!-AU2483+#REF!+#REF!</f>
        <v>#REF!</v>
      </c>
      <c r="AT2483" s="12" t="e">
        <f>AS2483-VLOOKUP(A2483,[1]选股结果!$A$2:$BJ$3005,48,FALSE)*0.08</f>
        <v>#REF!</v>
      </c>
      <c r="AU2483" s="12">
        <f t="shared" si="541"/>
        <v>4266230.13</v>
      </c>
      <c r="AV2483" s="12" t="e">
        <f>#REF!+S2483+H2483</f>
        <v>#REF!</v>
      </c>
      <c r="AW2483" s="12" t="e">
        <f t="shared" si="542"/>
        <v>#REF!</v>
      </c>
      <c r="AX2483" s="12" t="e">
        <f t="shared" si="543"/>
        <v>#REF!</v>
      </c>
      <c r="AY2483" s="12" t="e">
        <f t="shared" si="544"/>
        <v>#REF!</v>
      </c>
      <c r="AZ2483" s="12">
        <f t="shared" si="538"/>
        <v>-683513987.45</v>
      </c>
      <c r="BA2483" s="12">
        <f t="shared" si="539"/>
        <v>23773104.5</v>
      </c>
      <c r="BB2483" s="12" t="e">
        <f t="shared" si="545"/>
        <v>#REF!</v>
      </c>
    </row>
    <row r="2484" spans="1:54">
      <c r="A2484" s="5" t="s">
        <v>5017</v>
      </c>
      <c r="B2484" s="5" t="s">
        <v>5018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546"/>
        <v>668026411.03</v>
      </c>
      <c r="AF2484" s="9">
        <f t="shared" si="547"/>
        <v>527881724.12</v>
      </c>
      <c r="AG2484" s="9">
        <f t="shared" si="548"/>
        <v>145640861.55</v>
      </c>
      <c r="AH2484" s="9">
        <f t="shared" si="549"/>
        <v>145120202.38</v>
      </c>
      <c r="AI2484" s="9">
        <f t="shared" si="550"/>
        <v>125361362.99</v>
      </c>
      <c r="AJ2484" s="12" t="e">
        <f>#REF!-A2484</f>
        <v>#REF!</v>
      </c>
      <c r="AK2484" s="16"/>
      <c r="AL2484" s="9">
        <f t="shared" si="540"/>
        <v>65744471.12</v>
      </c>
      <c r="AM2484" s="16"/>
      <c r="AN2484" s="16"/>
      <c r="AO2484" s="16"/>
      <c r="AP2484" s="16"/>
      <c r="AQ2484" s="12" t="e">
        <f>#REF!+#REF!+#REF!</f>
        <v>#REF!</v>
      </c>
      <c r="AR2484" s="12">
        <f t="shared" si="537"/>
        <v>-280</v>
      </c>
      <c r="AS2484" s="12" t="e">
        <f>#REF!-AU2484+#REF!+#REF!</f>
        <v>#REF!</v>
      </c>
      <c r="AT2484" s="12" t="e">
        <f>AS2484-VLOOKUP(A2484,[1]选股结果!$A$2:$BJ$3005,48,FALSE)*0.08</f>
        <v>#REF!</v>
      </c>
      <c r="AU2484" s="12">
        <f t="shared" si="541"/>
        <v>19758839.39</v>
      </c>
      <c r="AV2484" s="12" t="e">
        <f>#REF!+S2484+H2484</f>
        <v>#REF!</v>
      </c>
      <c r="AW2484" s="12" t="e">
        <f t="shared" si="542"/>
        <v>#REF!</v>
      </c>
      <c r="AX2484" s="12" t="e">
        <f t="shared" si="543"/>
        <v>#REF!</v>
      </c>
      <c r="AY2484" s="12" t="e">
        <f t="shared" si="544"/>
        <v>#REF!</v>
      </c>
      <c r="AZ2484" s="12">
        <f t="shared" si="538"/>
        <v>-698855764.5</v>
      </c>
      <c r="BA2484" s="12">
        <f t="shared" si="539"/>
        <v>145640861.55</v>
      </c>
      <c r="BB2484" s="12" t="e">
        <f t="shared" si="545"/>
        <v>#REF!</v>
      </c>
    </row>
    <row r="2485" spans="1:54">
      <c r="A2485" s="5" t="s">
        <v>5019</v>
      </c>
      <c r="B2485" s="5" t="s">
        <v>5020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546"/>
        <v>667298650.78</v>
      </c>
      <c r="AF2485" s="9">
        <f t="shared" si="547"/>
        <v>591212911.52</v>
      </c>
      <c r="AG2485" s="9">
        <f t="shared" si="548"/>
        <v>81559272.57</v>
      </c>
      <c r="AH2485" s="9">
        <f t="shared" si="549"/>
        <v>114844134.45</v>
      </c>
      <c r="AI2485" s="9">
        <f t="shared" si="550"/>
        <v>86812502.86</v>
      </c>
      <c r="AJ2485" s="12" t="e">
        <f>#REF!-A2485</f>
        <v>#REF!</v>
      </c>
      <c r="AK2485" s="16"/>
      <c r="AL2485" s="9">
        <f t="shared" si="540"/>
        <v>54304369.81</v>
      </c>
      <c r="AM2485" s="16"/>
      <c r="AN2485" s="16"/>
      <c r="AO2485" s="16"/>
      <c r="AP2485" s="16"/>
      <c r="AQ2485" s="12" t="e">
        <f>#REF!+#REF!+#REF!</f>
        <v>#REF!</v>
      </c>
      <c r="AR2485" s="12">
        <f t="shared" si="537"/>
        <v>-39014032.11</v>
      </c>
      <c r="AS2485" s="12" t="e">
        <f>#REF!-AU2485+#REF!+#REF!</f>
        <v>#REF!</v>
      </c>
      <c r="AT2485" s="12" t="e">
        <f>AS2485-VLOOKUP(A2485,[1]选股结果!$A$2:$BJ$3005,48,FALSE)*0.08</f>
        <v>#REF!</v>
      </c>
      <c r="AU2485" s="12">
        <f t="shared" si="541"/>
        <v>28031631.59</v>
      </c>
      <c r="AV2485" s="12" t="e">
        <f>#REF!+S2485+H2485</f>
        <v>#REF!</v>
      </c>
      <c r="AW2485" s="12" t="e">
        <f t="shared" si="542"/>
        <v>#REF!</v>
      </c>
      <c r="AX2485" s="12" t="e">
        <f t="shared" si="543"/>
        <v>#REF!</v>
      </c>
      <c r="AY2485" s="12" t="e">
        <f t="shared" si="544"/>
        <v>#REF!</v>
      </c>
      <c r="AZ2485" s="12">
        <f t="shared" si="538"/>
        <v>-844869766.9</v>
      </c>
      <c r="BA2485" s="12">
        <f t="shared" si="539"/>
        <v>81559272.57</v>
      </c>
      <c r="BB2485" s="12" t="e">
        <f t="shared" si="545"/>
        <v>#REF!</v>
      </c>
    </row>
    <row r="2486" spans="1:54">
      <c r="A2486" s="5" t="s">
        <v>5021</v>
      </c>
      <c r="B2486" s="5" t="s">
        <v>5022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546"/>
        <v>666193048.87</v>
      </c>
      <c r="AF2486" s="9">
        <f t="shared" si="547"/>
        <v>668841737.91</v>
      </c>
      <c r="AG2486" s="9">
        <f t="shared" si="548"/>
        <v>-20346753.47</v>
      </c>
      <c r="AH2486" s="9">
        <f t="shared" si="549"/>
        <v>-21970434.14</v>
      </c>
      <c r="AI2486" s="9">
        <f t="shared" si="550"/>
        <v>-17311282.24</v>
      </c>
      <c r="AJ2486" s="12" t="e">
        <f>#REF!-A2486</f>
        <v>#REF!</v>
      </c>
      <c r="AK2486" s="16"/>
      <c r="AL2486" s="9">
        <f t="shared" si="540"/>
        <v>400861897.69</v>
      </c>
      <c r="AM2486" s="16"/>
      <c r="AN2486" s="16"/>
      <c r="AO2486" s="16"/>
      <c r="AP2486" s="16"/>
      <c r="AQ2486" s="12" t="e">
        <f>#REF!+#REF!+#REF!</f>
        <v>#REF!</v>
      </c>
      <c r="AR2486" s="12">
        <f t="shared" si="537"/>
        <v>-45110.5</v>
      </c>
      <c r="AS2486" s="12" t="e">
        <f>#REF!-AU2486+#REF!+#REF!</f>
        <v>#REF!</v>
      </c>
      <c r="AT2486" s="12" t="e">
        <f>AS2486-VLOOKUP(A2486,[1]选股结果!$A$2:$BJ$3005,48,FALSE)*0.08</f>
        <v>#REF!</v>
      </c>
      <c r="AU2486" s="12">
        <f t="shared" si="541"/>
        <v>-4659151.9</v>
      </c>
      <c r="AV2486" s="12" t="e">
        <f>#REF!+S2486+H2486</f>
        <v>#REF!</v>
      </c>
      <c r="AW2486" s="12" t="e">
        <f t="shared" si="542"/>
        <v>#REF!</v>
      </c>
      <c r="AX2486" s="12" t="e">
        <f t="shared" si="543"/>
        <v>#REF!</v>
      </c>
      <c r="AY2486" s="12" t="e">
        <f t="shared" si="544"/>
        <v>#REF!</v>
      </c>
      <c r="AZ2486" s="12">
        <f t="shared" si="538"/>
        <v>-654228082.12</v>
      </c>
      <c r="BA2486" s="12">
        <f t="shared" si="539"/>
        <v>-20346753.47</v>
      </c>
      <c r="BB2486" s="12" t="e">
        <f t="shared" si="545"/>
        <v>#REF!</v>
      </c>
    </row>
    <row r="2487" spans="1:54">
      <c r="A2487" s="5" t="s">
        <v>5023</v>
      </c>
      <c r="B2487" s="5" t="s">
        <v>5024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546"/>
        <v>665328026.19</v>
      </c>
      <c r="AF2487" s="9">
        <f t="shared" si="547"/>
        <v>599439796.2</v>
      </c>
      <c r="AG2487" s="9">
        <f t="shared" si="548"/>
        <v>67338865.2200001</v>
      </c>
      <c r="AH2487" s="9">
        <f t="shared" si="549"/>
        <v>67284696.6400001</v>
      </c>
      <c r="AI2487" s="9">
        <f t="shared" si="550"/>
        <v>56587349.6700001</v>
      </c>
      <c r="AJ2487" s="12" t="e">
        <f>#REF!-A2487</f>
        <v>#REF!</v>
      </c>
      <c r="AK2487" s="16"/>
      <c r="AL2487" s="9">
        <f t="shared" si="540"/>
        <v>60379362.95</v>
      </c>
      <c r="AM2487" s="16"/>
      <c r="AN2487" s="16"/>
      <c r="AO2487" s="16"/>
      <c r="AP2487" s="16"/>
      <c r="AQ2487" s="12" t="e">
        <f>#REF!+#REF!+#REF!</f>
        <v>#REF!</v>
      </c>
      <c r="AR2487" s="12">
        <f t="shared" si="537"/>
        <v>-27403.95</v>
      </c>
      <c r="AS2487" s="12" t="e">
        <f>#REF!-AU2487+#REF!+#REF!</f>
        <v>#REF!</v>
      </c>
      <c r="AT2487" s="12" t="e">
        <f>AS2487-VLOOKUP(A2487,[1]选股结果!$A$2:$BJ$3005,48,FALSE)*0.08</f>
        <v>#REF!</v>
      </c>
      <c r="AU2487" s="12">
        <f t="shared" si="541"/>
        <v>10697346.97</v>
      </c>
      <c r="AV2487" s="12" t="e">
        <f>#REF!+S2487+H2487</f>
        <v>#REF!</v>
      </c>
      <c r="AW2487" s="12" t="e">
        <f t="shared" si="542"/>
        <v>#REF!</v>
      </c>
      <c r="AX2487" s="12" t="e">
        <f t="shared" si="543"/>
        <v>#REF!</v>
      </c>
      <c r="AY2487" s="12" t="e">
        <f t="shared" si="544"/>
        <v>#REF!</v>
      </c>
      <c r="AZ2487" s="12">
        <f t="shared" si="538"/>
        <v>-675226767.22</v>
      </c>
      <c r="BA2487" s="12">
        <f t="shared" si="539"/>
        <v>67338865.2200001</v>
      </c>
      <c r="BB2487" s="12" t="e">
        <f t="shared" si="545"/>
        <v>#REF!</v>
      </c>
    </row>
    <row r="2488" spans="1:54">
      <c r="A2488" s="5" t="s">
        <v>5025</v>
      </c>
      <c r="B2488" s="5" t="s">
        <v>5026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546"/>
        <v>664962570.11</v>
      </c>
      <c r="AF2488" s="9">
        <f t="shared" si="547"/>
        <v>462813326.9</v>
      </c>
      <c r="AG2488" s="9">
        <f t="shared" si="548"/>
        <v>209662770.93</v>
      </c>
      <c r="AH2488" s="9">
        <f t="shared" si="549"/>
        <v>213515815.16</v>
      </c>
      <c r="AI2488" s="9">
        <f t="shared" si="550"/>
        <v>182658871.96</v>
      </c>
      <c r="AJ2488" s="12" t="e">
        <f>#REF!-A2488</f>
        <v>#REF!</v>
      </c>
      <c r="AK2488" s="16"/>
      <c r="AL2488" s="9">
        <f t="shared" si="540"/>
        <v>47911323.09</v>
      </c>
      <c r="AM2488" s="16"/>
      <c r="AN2488" s="16"/>
      <c r="AO2488" s="16"/>
      <c r="AP2488" s="16"/>
      <c r="AQ2488" s="12" t="e">
        <f>#REF!+#REF!+#REF!</f>
        <v>#REF!</v>
      </c>
      <c r="AR2488" s="12">
        <f t="shared" si="537"/>
        <v>-4339455.34</v>
      </c>
      <c r="AS2488" s="12" t="e">
        <f>#REF!-AU2488+#REF!+#REF!</f>
        <v>#REF!</v>
      </c>
      <c r="AT2488" s="12" t="e">
        <f>AS2488-VLOOKUP(A2488,[1]选股结果!$A$2:$BJ$3005,48,FALSE)*0.08</f>
        <v>#REF!</v>
      </c>
      <c r="AU2488" s="12">
        <f t="shared" si="541"/>
        <v>30856943.2</v>
      </c>
      <c r="AV2488" s="12" t="e">
        <f>#REF!+S2488+H2488</f>
        <v>#REF!</v>
      </c>
      <c r="AW2488" s="12" t="e">
        <f t="shared" si="542"/>
        <v>#REF!</v>
      </c>
      <c r="AX2488" s="12" t="e">
        <f t="shared" si="543"/>
        <v>#REF!</v>
      </c>
      <c r="AY2488" s="12" t="e">
        <f t="shared" si="544"/>
        <v>#REF!</v>
      </c>
      <c r="AZ2488" s="12">
        <f t="shared" si="538"/>
        <v>-693734481.68</v>
      </c>
      <c r="BA2488" s="12">
        <f t="shared" si="539"/>
        <v>209662770.93</v>
      </c>
      <c r="BB2488" s="12" t="e">
        <f t="shared" si="545"/>
        <v>#REF!</v>
      </c>
    </row>
    <row r="2489" spans="1:54">
      <c r="A2489" s="5" t="s">
        <v>5027</v>
      </c>
      <c r="B2489" s="5" t="s">
        <v>5028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546"/>
        <v>664943307.3</v>
      </c>
      <c r="AF2489" s="9">
        <f t="shared" si="547"/>
        <v>625729737.22</v>
      </c>
      <c r="AG2489" s="9">
        <f t="shared" si="548"/>
        <v>52631530.7400002</v>
      </c>
      <c r="AH2489" s="9">
        <f t="shared" si="549"/>
        <v>52672463.9900002</v>
      </c>
      <c r="AI2489" s="9">
        <f t="shared" si="550"/>
        <v>45402032.1900002</v>
      </c>
      <c r="AJ2489" s="12" t="e">
        <f>#REF!-A2489</f>
        <v>#REF!</v>
      </c>
      <c r="AK2489" s="16"/>
      <c r="AL2489" s="9">
        <f t="shared" si="540"/>
        <v>20533660.12</v>
      </c>
      <c r="AM2489" s="16"/>
      <c r="AN2489" s="16"/>
      <c r="AO2489" s="16"/>
      <c r="AP2489" s="16"/>
      <c r="AQ2489" s="12" t="e">
        <f>#REF!+#REF!+#REF!</f>
        <v>#REF!</v>
      </c>
      <c r="AR2489" s="12">
        <f t="shared" si="537"/>
        <v>-49533.8</v>
      </c>
      <c r="AS2489" s="12" t="e">
        <f>#REF!-AU2489+#REF!+#REF!</f>
        <v>#REF!</v>
      </c>
      <c r="AT2489" s="12" t="e">
        <f>AS2489-VLOOKUP(A2489,[1]选股结果!$A$2:$BJ$3005,48,FALSE)*0.08</f>
        <v>#REF!</v>
      </c>
      <c r="AU2489" s="12">
        <f t="shared" si="541"/>
        <v>7270431.8</v>
      </c>
      <c r="AV2489" s="12" t="e">
        <f>#REF!+S2489+H2489</f>
        <v>#REF!</v>
      </c>
      <c r="AW2489" s="12" t="e">
        <f t="shared" si="542"/>
        <v>#REF!</v>
      </c>
      <c r="AX2489" s="12" t="e">
        <f t="shared" si="543"/>
        <v>#REF!</v>
      </c>
      <c r="AY2489" s="12" t="e">
        <f t="shared" si="544"/>
        <v>#REF!</v>
      </c>
      <c r="AZ2489" s="12">
        <f t="shared" si="538"/>
        <v>-656115939.45</v>
      </c>
      <c r="BA2489" s="12">
        <f t="shared" si="539"/>
        <v>52631530.7400002</v>
      </c>
      <c r="BB2489" s="12" t="e">
        <f t="shared" si="545"/>
        <v>#REF!</v>
      </c>
    </row>
    <row r="2490" spans="1:54">
      <c r="A2490" s="5" t="s">
        <v>5029</v>
      </c>
      <c r="B2490" s="5" t="s">
        <v>5030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546"/>
        <v>664170475.25</v>
      </c>
      <c r="AF2490" s="9">
        <f t="shared" si="547"/>
        <v>609281078.12</v>
      </c>
      <c r="AG2490" s="9">
        <f t="shared" si="548"/>
        <v>56622892.85</v>
      </c>
      <c r="AH2490" s="9">
        <f t="shared" si="549"/>
        <v>56910588.69</v>
      </c>
      <c r="AI2490" s="9">
        <f t="shared" si="550"/>
        <v>44190023.05</v>
      </c>
      <c r="AJ2490" s="12" t="e">
        <f>#REF!-A2490</f>
        <v>#REF!</v>
      </c>
      <c r="AK2490" s="16"/>
      <c r="AL2490" s="9">
        <f t="shared" si="540"/>
        <v>138689261.67</v>
      </c>
      <c r="AM2490" s="16"/>
      <c r="AN2490" s="16"/>
      <c r="AO2490" s="16"/>
      <c r="AP2490" s="16"/>
      <c r="AQ2490" s="12" t="e">
        <f>#REF!+#REF!+#REF!</f>
        <v>#REF!</v>
      </c>
      <c r="AR2490" s="12">
        <f t="shared" si="537"/>
        <v>-379217.14</v>
      </c>
      <c r="AS2490" s="12" t="e">
        <f>#REF!-AU2490+#REF!+#REF!</f>
        <v>#REF!</v>
      </c>
      <c r="AT2490" s="12" t="e">
        <f>AS2490-VLOOKUP(A2490,[1]选股结果!$A$2:$BJ$3005,48,FALSE)*0.08</f>
        <v>#REF!</v>
      </c>
      <c r="AU2490" s="12">
        <f t="shared" si="541"/>
        <v>12720565.64</v>
      </c>
      <c r="AV2490" s="12" t="e">
        <f>#REF!+S2490+H2490</f>
        <v>#REF!</v>
      </c>
      <c r="AW2490" s="12" t="e">
        <f t="shared" si="542"/>
        <v>#REF!</v>
      </c>
      <c r="AX2490" s="12" t="e">
        <f t="shared" si="543"/>
        <v>#REF!</v>
      </c>
      <c r="AY2490" s="12" t="e">
        <f t="shared" si="544"/>
        <v>#REF!</v>
      </c>
      <c r="AZ2490" s="12">
        <f t="shared" si="538"/>
        <v>-659550118.82</v>
      </c>
      <c r="BA2490" s="12">
        <f t="shared" si="539"/>
        <v>56622892.85</v>
      </c>
      <c r="BB2490" s="12" t="e">
        <f t="shared" si="545"/>
        <v>#REF!</v>
      </c>
    </row>
    <row r="2491" spans="1:54">
      <c r="A2491" s="5" t="s">
        <v>5031</v>
      </c>
      <c r="B2491" s="5" t="s">
        <v>5032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546"/>
        <v>663527474.35</v>
      </c>
      <c r="AF2491" s="9">
        <f t="shared" si="547"/>
        <v>490064582.1</v>
      </c>
      <c r="AG2491" s="9">
        <f t="shared" si="548"/>
        <v>180349436.53</v>
      </c>
      <c r="AH2491" s="9">
        <f t="shared" si="549"/>
        <v>177872327.28</v>
      </c>
      <c r="AI2491" s="9">
        <f t="shared" si="550"/>
        <v>143733440.31</v>
      </c>
      <c r="AJ2491" s="12" t="e">
        <f>#REF!-A2491</f>
        <v>#REF!</v>
      </c>
      <c r="AK2491" s="16"/>
      <c r="AL2491" s="9">
        <f t="shared" si="540"/>
        <v>159924151.26</v>
      </c>
      <c r="AM2491" s="16"/>
      <c r="AN2491" s="16"/>
      <c r="AO2491" s="16"/>
      <c r="AP2491" s="16"/>
      <c r="AQ2491" s="12" t="e">
        <f>#REF!+#REF!+#REF!</f>
        <v>#REF!</v>
      </c>
      <c r="AR2491" s="12">
        <f t="shared" si="537"/>
        <v>-281657.15</v>
      </c>
      <c r="AS2491" s="12" t="e">
        <f>#REF!-AU2491+#REF!+#REF!</f>
        <v>#REF!</v>
      </c>
      <c r="AT2491" s="12" t="e">
        <f>AS2491-VLOOKUP(A2491,[1]选股结果!$A$2:$BJ$3005,48,FALSE)*0.08</f>
        <v>#REF!</v>
      </c>
      <c r="AU2491" s="12">
        <f t="shared" si="541"/>
        <v>34138886.97</v>
      </c>
      <c r="AV2491" s="12" t="e">
        <f>#REF!+S2491+H2491</f>
        <v>#REF!</v>
      </c>
      <c r="AW2491" s="12" t="e">
        <f t="shared" si="542"/>
        <v>#REF!</v>
      </c>
      <c r="AX2491" s="12" t="e">
        <f t="shared" si="543"/>
        <v>#REF!</v>
      </c>
      <c r="AY2491" s="12" t="e">
        <f t="shared" si="544"/>
        <v>#REF!</v>
      </c>
      <c r="AZ2491" s="12">
        <f t="shared" si="538"/>
        <v>-692860655.31</v>
      </c>
      <c r="BA2491" s="12">
        <f t="shared" si="539"/>
        <v>180349436.53</v>
      </c>
      <c r="BB2491" s="12" t="e">
        <f t="shared" si="545"/>
        <v>#REF!</v>
      </c>
    </row>
    <row r="2492" spans="1:54">
      <c r="A2492" s="5" t="s">
        <v>5033</v>
      </c>
      <c r="B2492" s="5" t="s">
        <v>5034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546"/>
        <v>661881124.88</v>
      </c>
      <c r="AF2492" s="9">
        <f t="shared" si="547"/>
        <v>624389062.68</v>
      </c>
      <c r="AG2492" s="9">
        <f t="shared" si="548"/>
        <v>37147873.0800001</v>
      </c>
      <c r="AH2492" s="9">
        <f t="shared" si="549"/>
        <v>37348933.4800001</v>
      </c>
      <c r="AI2492" s="9">
        <f t="shared" si="550"/>
        <v>31558435.0100001</v>
      </c>
      <c r="AJ2492" s="12" t="e">
        <f>#REF!-A2492</f>
        <v>#REF!</v>
      </c>
      <c r="AK2492" s="16"/>
      <c r="AL2492" s="9">
        <f t="shared" si="540"/>
        <v>52916925.94</v>
      </c>
      <c r="AM2492" s="16"/>
      <c r="AN2492" s="16"/>
      <c r="AO2492" s="16"/>
      <c r="AP2492" s="16"/>
      <c r="AQ2492" s="12" t="e">
        <f>#REF!+#REF!+#REF!</f>
        <v>#REF!</v>
      </c>
      <c r="AR2492" s="12">
        <f t="shared" si="537"/>
        <v>-325663.06</v>
      </c>
      <c r="AS2492" s="12" t="e">
        <f>#REF!-AU2492+#REF!+#REF!</f>
        <v>#REF!</v>
      </c>
      <c r="AT2492" s="12" t="e">
        <f>AS2492-VLOOKUP(A2492,[1]选股结果!$A$2:$BJ$3005,48,FALSE)*0.08</f>
        <v>#REF!</v>
      </c>
      <c r="AU2492" s="12">
        <f t="shared" si="541"/>
        <v>5790498.47</v>
      </c>
      <c r="AV2492" s="12" t="e">
        <f>#REF!+S2492+H2492</f>
        <v>#REF!</v>
      </c>
      <c r="AW2492" s="12" t="e">
        <f t="shared" si="542"/>
        <v>#REF!</v>
      </c>
      <c r="AX2492" s="12" t="e">
        <f t="shared" si="543"/>
        <v>#REF!</v>
      </c>
      <c r="AY2492" s="12" t="e">
        <f t="shared" si="544"/>
        <v>#REF!</v>
      </c>
      <c r="AZ2492" s="12">
        <f t="shared" si="538"/>
        <v>-668092709.88</v>
      </c>
      <c r="BA2492" s="12">
        <f t="shared" si="539"/>
        <v>37147873.0800001</v>
      </c>
      <c r="BB2492" s="12" t="e">
        <f t="shared" si="545"/>
        <v>#REF!</v>
      </c>
    </row>
    <row r="2493" spans="1:54">
      <c r="A2493" s="5" t="s">
        <v>5035</v>
      </c>
      <c r="B2493" s="5" t="s">
        <v>5036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546"/>
        <v>661472226.9</v>
      </c>
      <c r="AF2493" s="9">
        <f t="shared" si="547"/>
        <v>660339257.73</v>
      </c>
      <c r="AG2493" s="9">
        <f t="shared" si="548"/>
        <v>-3920444.98000004</v>
      </c>
      <c r="AH2493" s="9">
        <f t="shared" si="549"/>
        <v>-5877178.74000004</v>
      </c>
      <c r="AI2493" s="9">
        <f t="shared" si="550"/>
        <v>-1938400.92000004</v>
      </c>
      <c r="AJ2493" s="12" t="e">
        <f>#REF!-A2493</f>
        <v>#REF!</v>
      </c>
      <c r="AK2493" s="16"/>
      <c r="AL2493" s="9">
        <f t="shared" si="540"/>
        <v>39964090.62</v>
      </c>
      <c r="AM2493" s="16"/>
      <c r="AN2493" s="16"/>
      <c r="AO2493" s="16"/>
      <c r="AP2493" s="16"/>
      <c r="AQ2493" s="12" t="e">
        <f>#REF!+#REF!+#REF!</f>
        <v>#REF!</v>
      </c>
      <c r="AR2493" s="12">
        <f t="shared" si="537"/>
        <v>-10100</v>
      </c>
      <c r="AS2493" s="12" t="e">
        <f>#REF!-AU2493+#REF!+#REF!</f>
        <v>#REF!</v>
      </c>
      <c r="AT2493" s="12" t="e">
        <f>AS2493-VLOOKUP(A2493,[1]选股结果!$A$2:$BJ$3005,48,FALSE)*0.08</f>
        <v>#REF!</v>
      </c>
      <c r="AU2493" s="12">
        <f t="shared" si="541"/>
        <v>-3938777.82</v>
      </c>
      <c r="AV2493" s="12" t="e">
        <f>#REF!+S2493+H2493</f>
        <v>#REF!</v>
      </c>
      <c r="AW2493" s="12" t="e">
        <f t="shared" si="542"/>
        <v>#REF!</v>
      </c>
      <c r="AX2493" s="12" t="e">
        <f t="shared" si="543"/>
        <v>#REF!</v>
      </c>
      <c r="AY2493" s="12" t="e">
        <f t="shared" si="544"/>
        <v>#REF!</v>
      </c>
      <c r="AZ2493" s="12">
        <f t="shared" si="538"/>
        <v>-659188840.09</v>
      </c>
      <c r="BA2493" s="12">
        <f t="shared" si="539"/>
        <v>-3920444.98000004</v>
      </c>
      <c r="BB2493" s="12" t="e">
        <f t="shared" si="545"/>
        <v>#REF!</v>
      </c>
    </row>
    <row r="2494" spans="1:54">
      <c r="A2494" s="5" t="s">
        <v>5037</v>
      </c>
      <c r="B2494" s="5" t="s">
        <v>5038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546"/>
        <v>660328493.68</v>
      </c>
      <c r="AF2494" s="9">
        <f t="shared" si="547"/>
        <v>568631270.15</v>
      </c>
      <c r="AG2494" s="9">
        <f t="shared" si="548"/>
        <v>110640711.4</v>
      </c>
      <c r="AH2494" s="9">
        <f t="shared" si="549"/>
        <v>110881797.88</v>
      </c>
      <c r="AI2494" s="9">
        <f t="shared" si="550"/>
        <v>82427306.69</v>
      </c>
      <c r="AJ2494" s="12" t="e">
        <f>#REF!-A2494</f>
        <v>#REF!</v>
      </c>
      <c r="AK2494" s="16"/>
      <c r="AL2494" s="9">
        <f t="shared" si="540"/>
        <v>266455257.98</v>
      </c>
      <c r="AM2494" s="16"/>
      <c r="AN2494" s="16"/>
      <c r="AO2494" s="16"/>
      <c r="AP2494" s="16"/>
      <c r="AQ2494" s="12" t="e">
        <f>#REF!+#REF!+#REF!</f>
        <v>#REF!</v>
      </c>
      <c r="AR2494" s="12">
        <f t="shared" si="537"/>
        <v>-1471385.5</v>
      </c>
      <c r="AS2494" s="12" t="e">
        <f>#REF!-AU2494+#REF!+#REF!</f>
        <v>#REF!</v>
      </c>
      <c r="AT2494" s="12" t="e">
        <f>AS2494-VLOOKUP(A2494,[1]选股结果!$A$2:$BJ$3005,48,FALSE)*0.08</f>
        <v>#REF!</v>
      </c>
      <c r="AU2494" s="12">
        <f t="shared" si="541"/>
        <v>28454491.19</v>
      </c>
      <c r="AV2494" s="12" t="e">
        <f>#REF!+S2494+H2494</f>
        <v>#REF!</v>
      </c>
      <c r="AW2494" s="12" t="e">
        <f t="shared" si="542"/>
        <v>#REF!</v>
      </c>
      <c r="AX2494" s="12" t="e">
        <f t="shared" si="543"/>
        <v>#REF!</v>
      </c>
      <c r="AY2494" s="12" t="e">
        <f t="shared" si="544"/>
        <v>#REF!</v>
      </c>
      <c r="AZ2494" s="12">
        <f t="shared" si="538"/>
        <v>-666271997.44</v>
      </c>
      <c r="BA2494" s="12">
        <f t="shared" si="539"/>
        <v>110640711.4</v>
      </c>
      <c r="BB2494" s="12" t="e">
        <f t="shared" si="545"/>
        <v>#REF!</v>
      </c>
    </row>
    <row r="2495" spans="1:54">
      <c r="A2495" s="5" t="s">
        <v>5039</v>
      </c>
      <c r="B2495" s="5" t="s">
        <v>5040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546"/>
        <v>659918134.34</v>
      </c>
      <c r="AF2495" s="9">
        <f t="shared" si="547"/>
        <v>593900655.92</v>
      </c>
      <c r="AG2495" s="9">
        <f t="shared" si="548"/>
        <v>120508093.68</v>
      </c>
      <c r="AH2495" s="9">
        <f t="shared" si="549"/>
        <v>120452537.15</v>
      </c>
      <c r="AI2495" s="9">
        <f t="shared" si="550"/>
        <v>111506207.13</v>
      </c>
      <c r="AJ2495" s="12" t="e">
        <f>#REF!-A2495</f>
        <v>#REF!</v>
      </c>
      <c r="AK2495" s="16"/>
      <c r="AL2495" s="9">
        <f t="shared" si="540"/>
        <v>382418642.18</v>
      </c>
      <c r="AM2495" s="16"/>
      <c r="AN2495" s="16"/>
      <c r="AO2495" s="16"/>
      <c r="AP2495" s="16"/>
      <c r="AQ2495" s="12" t="e">
        <f>#REF!+#REF!+#REF!</f>
        <v>#REF!</v>
      </c>
      <c r="AR2495" s="12">
        <f t="shared" si="537"/>
        <v>-242747.85</v>
      </c>
      <c r="AS2495" s="12" t="e">
        <f>#REF!-AU2495+#REF!+#REF!</f>
        <v>#REF!</v>
      </c>
      <c r="AT2495" s="12" t="e">
        <f>AS2495-VLOOKUP(A2495,[1]选股结果!$A$2:$BJ$3005,48,FALSE)*0.08</f>
        <v>#REF!</v>
      </c>
      <c r="AU2495" s="12">
        <f t="shared" si="541"/>
        <v>8946330.02000001</v>
      </c>
      <c r="AV2495" s="12" t="e">
        <f>#REF!+S2495+H2495</f>
        <v>#REF!</v>
      </c>
      <c r="AW2495" s="12" t="e">
        <f t="shared" si="542"/>
        <v>#REF!</v>
      </c>
      <c r="AX2495" s="12" t="e">
        <f t="shared" si="543"/>
        <v>#REF!</v>
      </c>
      <c r="AY2495" s="12" t="e">
        <f t="shared" si="544"/>
        <v>#REF!</v>
      </c>
      <c r="AZ2495" s="12">
        <f t="shared" si="538"/>
        <v>-660048162.01</v>
      </c>
      <c r="BA2495" s="12">
        <f t="shared" si="539"/>
        <v>120508093.68</v>
      </c>
      <c r="BB2495" s="12" t="e">
        <f t="shared" si="545"/>
        <v>#REF!</v>
      </c>
    </row>
    <row r="2496" spans="1:54">
      <c r="A2496" s="5" t="s">
        <v>5041</v>
      </c>
      <c r="B2496" s="5" t="s">
        <v>5042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546"/>
        <v>659853402.25</v>
      </c>
      <c r="AF2496" s="9">
        <f t="shared" si="547"/>
        <v>588433588.31</v>
      </c>
      <c r="AG2496" s="9">
        <f t="shared" si="548"/>
        <v>82162007.08</v>
      </c>
      <c r="AH2496" s="9">
        <f t="shared" si="549"/>
        <v>89106403.37</v>
      </c>
      <c r="AI2496" s="9">
        <f t="shared" si="550"/>
        <v>82138751.32</v>
      </c>
      <c r="AJ2496" s="12" t="e">
        <f>#REF!-A2496</f>
        <v>#REF!</v>
      </c>
      <c r="AK2496" s="16"/>
      <c r="AL2496" s="9">
        <f t="shared" si="540"/>
        <v>65958202.97</v>
      </c>
      <c r="AM2496" s="16"/>
      <c r="AN2496" s="16"/>
      <c r="AO2496" s="16"/>
      <c r="AP2496" s="16"/>
      <c r="AQ2496" s="12" t="e">
        <f>#REF!+#REF!+#REF!</f>
        <v>#REF!</v>
      </c>
      <c r="AR2496" s="12">
        <f t="shared" si="537"/>
        <v>-7316508.98</v>
      </c>
      <c r="AS2496" s="12" t="e">
        <f>#REF!-AU2496+#REF!+#REF!</f>
        <v>#REF!</v>
      </c>
      <c r="AT2496" s="12" t="e">
        <f>AS2496-VLOOKUP(A2496,[1]选股结果!$A$2:$BJ$3005,48,FALSE)*0.08</f>
        <v>#REF!</v>
      </c>
      <c r="AU2496" s="12">
        <f t="shared" si="541"/>
        <v>6967652.05000001</v>
      </c>
      <c r="AV2496" s="12" t="e">
        <f>#REF!+S2496+H2496</f>
        <v>#REF!</v>
      </c>
      <c r="AW2496" s="12" t="e">
        <f t="shared" si="542"/>
        <v>#REF!</v>
      </c>
      <c r="AX2496" s="12" t="e">
        <f t="shared" si="543"/>
        <v>#REF!</v>
      </c>
      <c r="AY2496" s="12" t="e">
        <f t="shared" si="544"/>
        <v>#REF!</v>
      </c>
      <c r="AZ2496" s="12">
        <f t="shared" si="538"/>
        <v>-662250312.09</v>
      </c>
      <c r="BA2496" s="12">
        <f t="shared" si="539"/>
        <v>82162007.08</v>
      </c>
      <c r="BB2496" s="12" t="e">
        <f t="shared" si="545"/>
        <v>#REF!</v>
      </c>
    </row>
    <row r="2497" spans="1:54">
      <c r="A2497" s="5" t="s">
        <v>5043</v>
      </c>
      <c r="B2497" s="5" t="s">
        <v>5044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546"/>
        <v>659672338.56</v>
      </c>
      <c r="AF2497" s="9">
        <f t="shared" si="547"/>
        <v>662354227.4</v>
      </c>
      <c r="AG2497" s="9">
        <f t="shared" si="548"/>
        <v>27078547.87</v>
      </c>
      <c r="AH2497" s="9">
        <f t="shared" si="549"/>
        <v>26601363.69</v>
      </c>
      <c r="AI2497" s="9">
        <f t="shared" si="550"/>
        <v>28418776.26</v>
      </c>
      <c r="AJ2497" s="12" t="e">
        <f>#REF!-A2497</f>
        <v>#REF!</v>
      </c>
      <c r="AK2497" s="16"/>
      <c r="AL2497" s="9">
        <f t="shared" si="540"/>
        <v>96288519.15</v>
      </c>
      <c r="AM2497" s="16"/>
      <c r="AN2497" s="16"/>
      <c r="AO2497" s="16"/>
      <c r="AP2497" s="16"/>
      <c r="AQ2497" s="12" t="e">
        <f>#REF!+#REF!+#REF!</f>
        <v>#REF!</v>
      </c>
      <c r="AR2497" s="12">
        <f t="shared" si="537"/>
        <v>-47889.91</v>
      </c>
      <c r="AS2497" s="12" t="e">
        <f>#REF!-AU2497+#REF!+#REF!</f>
        <v>#REF!</v>
      </c>
      <c r="AT2497" s="12" t="e">
        <f>AS2497-VLOOKUP(A2497,[1]选股结果!$A$2:$BJ$3005,48,FALSE)*0.08</f>
        <v>#REF!</v>
      </c>
      <c r="AU2497" s="12">
        <f t="shared" si="541"/>
        <v>-1817412.57</v>
      </c>
      <c r="AV2497" s="12" t="e">
        <f>#REF!+S2497+H2497</f>
        <v>#REF!</v>
      </c>
      <c r="AW2497" s="12" t="e">
        <f t="shared" si="542"/>
        <v>#REF!</v>
      </c>
      <c r="AX2497" s="12" t="e">
        <f t="shared" si="543"/>
        <v>#REF!</v>
      </c>
      <c r="AY2497" s="12" t="e">
        <f t="shared" si="544"/>
        <v>#REF!</v>
      </c>
      <c r="AZ2497" s="12">
        <f t="shared" si="538"/>
        <v>-654334226.83</v>
      </c>
      <c r="BA2497" s="12">
        <f t="shared" si="539"/>
        <v>27078547.87</v>
      </c>
      <c r="BB2497" s="12" t="e">
        <f t="shared" si="545"/>
        <v>#REF!</v>
      </c>
    </row>
    <row r="2498" spans="1:54">
      <c r="A2498" s="5" t="s">
        <v>5045</v>
      </c>
      <c r="B2498" s="5" t="s">
        <v>5046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546"/>
        <v>657874050.68</v>
      </c>
      <c r="AF2498" s="9">
        <f t="shared" si="547"/>
        <v>620513868.3</v>
      </c>
      <c r="AG2498" s="9">
        <f t="shared" si="548"/>
        <v>38408295.2399999</v>
      </c>
      <c r="AH2498" s="9">
        <f t="shared" si="549"/>
        <v>38434284.9299999</v>
      </c>
      <c r="AI2498" s="9">
        <f t="shared" si="550"/>
        <v>38962034.8699999</v>
      </c>
      <c r="AJ2498" s="12" t="e">
        <f>#REF!-A2498</f>
        <v>#REF!</v>
      </c>
      <c r="AK2498" s="16"/>
      <c r="AL2498" s="9">
        <f t="shared" si="540"/>
        <v>58825634.25</v>
      </c>
      <c r="AM2498" s="16"/>
      <c r="AN2498" s="16"/>
      <c r="AO2498" s="16"/>
      <c r="AP2498" s="16"/>
      <c r="AQ2498" s="12" t="e">
        <f>#REF!+#REF!+#REF!</f>
        <v>#REF!</v>
      </c>
      <c r="AR2498" s="12">
        <f t="shared" ref="AR2498:AR2561" si="551">AA2498-AB2498</f>
        <v>-38151.82</v>
      </c>
      <c r="AS2498" s="12" t="e">
        <f>#REF!-AU2498+#REF!+#REF!</f>
        <v>#REF!</v>
      </c>
      <c r="AT2498" s="12" t="e">
        <f>AS2498-VLOOKUP(A2498,[1]选股结果!$A$2:$BJ$3005,48,FALSE)*0.08</f>
        <v>#REF!</v>
      </c>
      <c r="AU2498" s="12">
        <f t="shared" si="541"/>
        <v>-527749.939999998</v>
      </c>
      <c r="AV2498" s="12" t="e">
        <f>#REF!+S2498+H2498</f>
        <v>#REF!</v>
      </c>
      <c r="AW2498" s="12" t="e">
        <f t="shared" si="542"/>
        <v>#REF!</v>
      </c>
      <c r="AX2498" s="12" t="e">
        <f t="shared" si="543"/>
        <v>#REF!</v>
      </c>
      <c r="AY2498" s="12" t="e">
        <f t="shared" si="544"/>
        <v>#REF!</v>
      </c>
      <c r="AZ2498" s="12">
        <f t="shared" ref="AZ2498:AZ2561" si="552">O2498-S2498-AA2498-AB2498-AC2498-AD2498+AK2498-AE2498</f>
        <v>-656461469.58</v>
      </c>
      <c r="BA2498" s="12">
        <f t="shared" ref="BA2498:BA2561" si="553">AG2498</f>
        <v>38408295.2399999</v>
      </c>
      <c r="BB2498" s="12" t="e">
        <f t="shared" si="545"/>
        <v>#REF!</v>
      </c>
    </row>
    <row r="2499" spans="1:54">
      <c r="A2499" s="5" t="s">
        <v>5047</v>
      </c>
      <c r="B2499" s="5" t="s">
        <v>5048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546"/>
        <v>655923069.71</v>
      </c>
      <c r="AF2499" s="9">
        <f t="shared" si="547"/>
        <v>582498808.08</v>
      </c>
      <c r="AG2499" s="9">
        <f t="shared" si="548"/>
        <v>86468874.54</v>
      </c>
      <c r="AH2499" s="9">
        <f t="shared" si="549"/>
        <v>86356793.62</v>
      </c>
      <c r="AI2499" s="9">
        <f t="shared" si="550"/>
        <v>72147230.77</v>
      </c>
      <c r="AJ2499" s="12" t="e">
        <f>#REF!-A2499</f>
        <v>#REF!</v>
      </c>
      <c r="AK2499" s="16"/>
      <c r="AL2499" s="9">
        <f t="shared" ref="AL2499:AL2562" si="554">O2499+P2499+Q2499+Y2499-AB2499+AC2499</f>
        <v>57642486.59</v>
      </c>
      <c r="AM2499" s="16"/>
      <c r="AN2499" s="16"/>
      <c r="AO2499" s="16"/>
      <c r="AP2499" s="16"/>
      <c r="AQ2499" s="12" t="e">
        <f>#REF!+#REF!+#REF!</f>
        <v>#REF!</v>
      </c>
      <c r="AR2499" s="12">
        <f t="shared" si="551"/>
        <v>-426713.65</v>
      </c>
      <c r="AS2499" s="12" t="e">
        <f>#REF!-AU2499+#REF!+#REF!</f>
        <v>#REF!</v>
      </c>
      <c r="AT2499" s="12" t="e">
        <f>AS2499-VLOOKUP(A2499,[1]选股结果!$A$2:$BJ$3005,48,FALSE)*0.08</f>
        <v>#REF!</v>
      </c>
      <c r="AU2499" s="12">
        <f t="shared" ref="AU2499:AU2562" si="555">AH2499-AI2499</f>
        <v>14209562.85</v>
      </c>
      <c r="AV2499" s="12" t="e">
        <f>#REF!+S2499+H2499</f>
        <v>#REF!</v>
      </c>
      <c r="AW2499" s="12" t="e">
        <f t="shared" ref="AW2499:AW2562" si="556">AV2499-AU2499</f>
        <v>#REF!</v>
      </c>
      <c r="AX2499" s="12" t="e">
        <f t="shared" ref="AX2499:AX2562" si="557">AV2499-H2499</f>
        <v>#REF!</v>
      </c>
      <c r="AY2499" s="12" t="e">
        <f t="shared" ref="AY2499:AY2562" si="558">AV2499-H2499-AU2499</f>
        <v>#REF!</v>
      </c>
      <c r="AZ2499" s="12">
        <f t="shared" si="552"/>
        <v>-671488682.01</v>
      </c>
      <c r="BA2499" s="12">
        <f t="shared" si="553"/>
        <v>86468874.54</v>
      </c>
      <c r="BB2499" s="12" t="e">
        <f t="shared" ref="BB2499:BB2562" si="559">AF2499-AG2499+AH2499+AI2499-AJ2499+AL2499+AM2499-AO2499+AN2499</f>
        <v>#REF!</v>
      </c>
    </row>
    <row r="2500" spans="1:54">
      <c r="A2500" s="5" t="s">
        <v>5049</v>
      </c>
      <c r="B2500" s="5" t="s">
        <v>5050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546"/>
        <v>655526335.57</v>
      </c>
      <c r="AF2500" s="9">
        <f t="shared" si="547"/>
        <v>579447572.84</v>
      </c>
      <c r="AG2500" s="9">
        <f t="shared" si="548"/>
        <v>76083953.52</v>
      </c>
      <c r="AH2500" s="9">
        <f t="shared" si="549"/>
        <v>76208448.07</v>
      </c>
      <c r="AI2500" s="9">
        <f t="shared" si="550"/>
        <v>59150171.46</v>
      </c>
      <c r="AJ2500" s="12" t="e">
        <f>#REF!-A2500</f>
        <v>#REF!</v>
      </c>
      <c r="AK2500" s="16"/>
      <c r="AL2500" s="9">
        <f t="shared" si="554"/>
        <v>57298049.69</v>
      </c>
      <c r="AM2500" s="16"/>
      <c r="AN2500" s="16"/>
      <c r="AO2500" s="16"/>
      <c r="AP2500" s="16"/>
      <c r="AQ2500" s="12" t="e">
        <f>#REF!+#REF!+#REF!</f>
        <v>#REF!</v>
      </c>
      <c r="AR2500" s="12">
        <f t="shared" si="551"/>
        <v>-204082.74</v>
      </c>
      <c r="AS2500" s="12" t="e">
        <f>#REF!-AU2500+#REF!+#REF!</f>
        <v>#REF!</v>
      </c>
      <c r="AT2500" s="12" t="e">
        <f>AS2500-VLOOKUP(A2500,[1]选股结果!$A$2:$BJ$3005,48,FALSE)*0.08</f>
        <v>#REF!</v>
      </c>
      <c r="AU2500" s="12">
        <f t="shared" si="555"/>
        <v>17058276.61</v>
      </c>
      <c r="AV2500" s="12" t="e">
        <f>#REF!+S2500+H2500</f>
        <v>#REF!</v>
      </c>
      <c r="AW2500" s="12" t="e">
        <f t="shared" si="556"/>
        <v>#REF!</v>
      </c>
      <c r="AX2500" s="12" t="e">
        <f t="shared" si="557"/>
        <v>#REF!</v>
      </c>
      <c r="AY2500" s="12" t="e">
        <f t="shared" si="558"/>
        <v>#REF!</v>
      </c>
      <c r="AZ2500" s="12">
        <f t="shared" si="552"/>
        <v>-673501061.07</v>
      </c>
      <c r="BA2500" s="12">
        <f t="shared" si="553"/>
        <v>76083953.52</v>
      </c>
      <c r="BB2500" s="12" t="e">
        <f t="shared" si="559"/>
        <v>#REF!</v>
      </c>
    </row>
    <row r="2501" spans="1:54">
      <c r="A2501" s="5" t="s">
        <v>5051</v>
      </c>
      <c r="B2501" s="5" t="s">
        <v>5052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546"/>
        <v>655380236.28</v>
      </c>
      <c r="AF2501" s="9">
        <f t="shared" si="547"/>
        <v>778575363.49</v>
      </c>
      <c r="AG2501" s="9">
        <f t="shared" si="548"/>
        <v>268916525.27</v>
      </c>
      <c r="AH2501" s="9">
        <f t="shared" si="549"/>
        <v>270180799.56</v>
      </c>
      <c r="AI2501" s="9">
        <f t="shared" si="550"/>
        <v>265059773.02</v>
      </c>
      <c r="AJ2501" s="12" t="e">
        <f>#REF!-A2501</f>
        <v>#REF!</v>
      </c>
      <c r="AK2501" s="16"/>
      <c r="AL2501" s="9">
        <f t="shared" si="554"/>
        <v>411867754.86</v>
      </c>
      <c r="AM2501" s="16"/>
      <c r="AN2501" s="16"/>
      <c r="AO2501" s="16"/>
      <c r="AP2501" s="16"/>
      <c r="AQ2501" s="12" t="e">
        <f>#REF!+#REF!+#REF!</f>
        <v>#REF!</v>
      </c>
      <c r="AR2501" s="12">
        <f t="shared" si="551"/>
        <v>-2367383.97</v>
      </c>
      <c r="AS2501" s="12" t="e">
        <f>#REF!-AU2501+#REF!+#REF!</f>
        <v>#REF!</v>
      </c>
      <c r="AT2501" s="12" t="e">
        <f>AS2501-VLOOKUP(A2501,[1]选股结果!$A$2:$BJ$3005,48,FALSE)*0.08</f>
        <v>#REF!</v>
      </c>
      <c r="AU2501" s="12">
        <f t="shared" si="555"/>
        <v>5121026.53999999</v>
      </c>
      <c r="AV2501" s="12" t="e">
        <f>#REF!+S2501+H2501</f>
        <v>#REF!</v>
      </c>
      <c r="AW2501" s="12" t="e">
        <f t="shared" si="556"/>
        <v>#REF!</v>
      </c>
      <c r="AX2501" s="12" t="e">
        <f t="shared" si="557"/>
        <v>#REF!</v>
      </c>
      <c r="AY2501" s="12" t="e">
        <f t="shared" si="558"/>
        <v>#REF!</v>
      </c>
      <c r="AZ2501" s="12">
        <f t="shared" si="552"/>
        <v>-655548488.8</v>
      </c>
      <c r="BA2501" s="12">
        <f t="shared" si="553"/>
        <v>268916525.27</v>
      </c>
      <c r="BB2501" s="12" t="e">
        <f t="shared" si="559"/>
        <v>#REF!</v>
      </c>
    </row>
    <row r="2502" spans="1:54">
      <c r="A2502" s="5" t="s">
        <v>5053</v>
      </c>
      <c r="B2502" s="5" t="s">
        <v>5054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546"/>
        <v>653972322.58</v>
      </c>
      <c r="AF2502" s="9">
        <f t="shared" si="547"/>
        <v>597230612.88</v>
      </c>
      <c r="AG2502" s="9">
        <f t="shared" si="548"/>
        <v>67365226.8300001</v>
      </c>
      <c r="AH2502" s="9">
        <f t="shared" si="549"/>
        <v>67004437.8200001</v>
      </c>
      <c r="AI2502" s="9">
        <f t="shared" si="550"/>
        <v>54632374.4800001</v>
      </c>
      <c r="AJ2502" s="12" t="e">
        <f>#REF!-A2502</f>
        <v>#REF!</v>
      </c>
      <c r="AK2502" s="16"/>
      <c r="AL2502" s="9">
        <f t="shared" si="554"/>
        <v>462262944.72</v>
      </c>
      <c r="AM2502" s="16"/>
      <c r="AN2502" s="16"/>
      <c r="AO2502" s="16"/>
      <c r="AP2502" s="16"/>
      <c r="AQ2502" s="12" t="e">
        <f>#REF!+#REF!+#REF!</f>
        <v>#REF!</v>
      </c>
      <c r="AR2502" s="12">
        <f t="shared" si="551"/>
        <v>0</v>
      </c>
      <c r="AS2502" s="12" t="e">
        <f>#REF!-AU2502+#REF!+#REF!</f>
        <v>#REF!</v>
      </c>
      <c r="AT2502" s="12" t="e">
        <f>AS2502-VLOOKUP(A2502,[1]选股结果!$A$2:$BJ$3005,48,FALSE)*0.08</f>
        <v>#REF!</v>
      </c>
      <c r="AU2502" s="12">
        <f t="shared" si="555"/>
        <v>12372063.34</v>
      </c>
      <c r="AV2502" s="12" t="e">
        <f>#REF!+S2502+H2502</f>
        <v>#REF!</v>
      </c>
      <c r="AW2502" s="12" t="e">
        <f t="shared" si="556"/>
        <v>#REF!</v>
      </c>
      <c r="AX2502" s="12" t="e">
        <f t="shared" si="557"/>
        <v>#REF!</v>
      </c>
      <c r="AY2502" s="12" t="e">
        <f t="shared" si="558"/>
        <v>#REF!</v>
      </c>
      <c r="AZ2502" s="12">
        <f t="shared" si="552"/>
        <v>-662123869.7</v>
      </c>
      <c r="BA2502" s="12">
        <f t="shared" si="553"/>
        <v>67365226.8300001</v>
      </c>
      <c r="BB2502" s="12" t="e">
        <f t="shared" si="559"/>
        <v>#REF!</v>
      </c>
    </row>
    <row r="2503" spans="1:54">
      <c r="A2503" s="5" t="s">
        <v>5055</v>
      </c>
      <c r="B2503" s="5" t="s">
        <v>5056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546"/>
        <v>653891538.95</v>
      </c>
      <c r="AF2503" s="9">
        <f t="shared" si="547"/>
        <v>566036263.65</v>
      </c>
      <c r="AG2503" s="9">
        <f t="shared" si="548"/>
        <v>85746179.3000001</v>
      </c>
      <c r="AH2503" s="9">
        <f t="shared" si="549"/>
        <v>85539709.3100001</v>
      </c>
      <c r="AI2503" s="9">
        <f t="shared" si="550"/>
        <v>74322483.9500001</v>
      </c>
      <c r="AJ2503" s="12" t="e">
        <f>#REF!-A2503</f>
        <v>#REF!</v>
      </c>
      <c r="AK2503" s="16"/>
      <c r="AL2503" s="9">
        <f t="shared" si="554"/>
        <v>39847475.98</v>
      </c>
      <c r="AM2503" s="16"/>
      <c r="AN2503" s="16"/>
      <c r="AO2503" s="16"/>
      <c r="AP2503" s="16"/>
      <c r="AQ2503" s="12" t="e">
        <f>#REF!+#REF!+#REF!</f>
        <v>#REF!</v>
      </c>
      <c r="AR2503" s="12">
        <f t="shared" si="551"/>
        <v>-13742.4</v>
      </c>
      <c r="AS2503" s="12" t="e">
        <f>#REF!-AU2503+#REF!+#REF!</f>
        <v>#REF!</v>
      </c>
      <c r="AT2503" s="12" t="e">
        <f>AS2503-VLOOKUP(A2503,[1]选股结果!$A$2:$BJ$3005,48,FALSE)*0.08</f>
        <v>#REF!</v>
      </c>
      <c r="AU2503" s="12">
        <f t="shared" si="555"/>
        <v>11217225.36</v>
      </c>
      <c r="AV2503" s="12" t="e">
        <f>#REF!+S2503+H2503</f>
        <v>#REF!</v>
      </c>
      <c r="AW2503" s="12" t="e">
        <f t="shared" si="556"/>
        <v>#REF!</v>
      </c>
      <c r="AX2503" s="12" t="e">
        <f t="shared" si="557"/>
        <v>#REF!</v>
      </c>
      <c r="AY2503" s="12" t="e">
        <f t="shared" si="558"/>
        <v>#REF!</v>
      </c>
      <c r="AZ2503" s="12">
        <f t="shared" si="552"/>
        <v>-659698800.19</v>
      </c>
      <c r="BA2503" s="12">
        <f t="shared" si="553"/>
        <v>85746179.3000001</v>
      </c>
      <c r="BB2503" s="12" t="e">
        <f t="shared" si="559"/>
        <v>#REF!</v>
      </c>
    </row>
    <row r="2504" spans="1:54">
      <c r="A2504" s="5" t="s">
        <v>5057</v>
      </c>
      <c r="B2504" s="5" t="s">
        <v>5058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546"/>
        <v>653615802.31</v>
      </c>
      <c r="AF2504" s="9">
        <f t="shared" si="547"/>
        <v>530369119.85</v>
      </c>
      <c r="AG2504" s="9">
        <f t="shared" si="548"/>
        <v>123453457.53</v>
      </c>
      <c r="AH2504" s="9">
        <f t="shared" si="549"/>
        <v>123740199.72</v>
      </c>
      <c r="AI2504" s="9">
        <f t="shared" si="550"/>
        <v>85298715.24</v>
      </c>
      <c r="AJ2504" s="12" t="e">
        <f>#REF!-A2504</f>
        <v>#REF!</v>
      </c>
      <c r="AK2504" s="16"/>
      <c r="AL2504" s="9">
        <f t="shared" si="554"/>
        <v>135208882.06</v>
      </c>
      <c r="AM2504" s="16"/>
      <c r="AN2504" s="16"/>
      <c r="AO2504" s="16"/>
      <c r="AP2504" s="16"/>
      <c r="AQ2504" s="12" t="e">
        <f>#REF!+#REF!+#REF!</f>
        <v>#REF!</v>
      </c>
      <c r="AR2504" s="12">
        <f t="shared" si="551"/>
        <v>-307743.8</v>
      </c>
      <c r="AS2504" s="12" t="e">
        <f>#REF!-AU2504+#REF!+#REF!</f>
        <v>#REF!</v>
      </c>
      <c r="AT2504" s="12" t="e">
        <f>AS2504-VLOOKUP(A2504,[1]选股结果!$A$2:$BJ$3005,48,FALSE)*0.08</f>
        <v>#REF!</v>
      </c>
      <c r="AU2504" s="12">
        <f t="shared" si="555"/>
        <v>38441484.48</v>
      </c>
      <c r="AV2504" s="12" t="e">
        <f>#REF!+S2504+H2504</f>
        <v>#REF!</v>
      </c>
      <c r="AW2504" s="12" t="e">
        <f t="shared" si="556"/>
        <v>#REF!</v>
      </c>
      <c r="AX2504" s="12" t="e">
        <f t="shared" si="557"/>
        <v>#REF!</v>
      </c>
      <c r="AY2504" s="12" t="e">
        <f t="shared" si="558"/>
        <v>#REF!</v>
      </c>
      <c r="AZ2504" s="12">
        <f t="shared" si="552"/>
        <v>-625667144.44</v>
      </c>
      <c r="BA2504" s="12">
        <f t="shared" si="553"/>
        <v>123453457.53</v>
      </c>
      <c r="BB2504" s="12" t="e">
        <f t="shared" si="559"/>
        <v>#REF!</v>
      </c>
    </row>
    <row r="2505" spans="1:54">
      <c r="A2505" s="5" t="s">
        <v>5059</v>
      </c>
      <c r="B2505" s="5" t="s">
        <v>5060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546"/>
        <v>652902760.26</v>
      </c>
      <c r="AF2505" s="9">
        <f t="shared" si="547"/>
        <v>583218762.37</v>
      </c>
      <c r="AG2505" s="9">
        <f t="shared" si="548"/>
        <v>60722787.9199999</v>
      </c>
      <c r="AH2505" s="9">
        <f t="shared" si="549"/>
        <v>57757160.2999999</v>
      </c>
      <c r="AI2505" s="9">
        <f t="shared" si="550"/>
        <v>45535809.5799999</v>
      </c>
      <c r="AJ2505" s="12" t="e">
        <f>#REF!-A2505</f>
        <v>#REF!</v>
      </c>
      <c r="AK2505" s="16"/>
      <c r="AL2505" s="9">
        <f t="shared" si="554"/>
        <v>132936309.71</v>
      </c>
      <c r="AM2505" s="16"/>
      <c r="AN2505" s="16"/>
      <c r="AO2505" s="16"/>
      <c r="AP2505" s="16"/>
      <c r="AQ2505" s="12" t="e">
        <f>#REF!+#REF!+#REF!</f>
        <v>#REF!</v>
      </c>
      <c r="AR2505" s="12">
        <f t="shared" si="551"/>
        <v>-126241.5</v>
      </c>
      <c r="AS2505" s="12" t="e">
        <f>#REF!-AU2505+#REF!+#REF!</f>
        <v>#REF!</v>
      </c>
      <c r="AT2505" s="12" t="e">
        <f>AS2505-VLOOKUP(A2505,[1]选股结果!$A$2:$BJ$3005,48,FALSE)*0.08</f>
        <v>#REF!</v>
      </c>
      <c r="AU2505" s="12">
        <f t="shared" si="555"/>
        <v>12221350.72</v>
      </c>
      <c r="AV2505" s="12" t="e">
        <f>#REF!+S2505+H2505</f>
        <v>#REF!</v>
      </c>
      <c r="AW2505" s="12" t="e">
        <f t="shared" si="556"/>
        <v>#REF!</v>
      </c>
      <c r="AX2505" s="12" t="e">
        <f t="shared" si="557"/>
        <v>#REF!</v>
      </c>
      <c r="AY2505" s="12" t="e">
        <f t="shared" si="558"/>
        <v>#REF!</v>
      </c>
      <c r="AZ2505" s="12">
        <f t="shared" si="552"/>
        <v>-671570038.57</v>
      </c>
      <c r="BA2505" s="12">
        <f t="shared" si="553"/>
        <v>60722787.9199999</v>
      </c>
      <c r="BB2505" s="12" t="e">
        <f t="shared" si="559"/>
        <v>#REF!</v>
      </c>
    </row>
    <row r="2506" spans="1:54">
      <c r="A2506" s="5" t="s">
        <v>5061</v>
      </c>
      <c r="B2506" s="5" t="s">
        <v>5062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546"/>
        <v>652153796.98</v>
      </c>
      <c r="AF2506" s="9">
        <f t="shared" si="547"/>
        <v>659916512.74</v>
      </c>
      <c r="AG2506" s="9">
        <f t="shared" si="548"/>
        <v>-38360860.9799999</v>
      </c>
      <c r="AH2506" s="9">
        <f t="shared" si="549"/>
        <v>-35662618.1099999</v>
      </c>
      <c r="AI2506" s="9">
        <f t="shared" si="550"/>
        <v>-32845807.5999999</v>
      </c>
      <c r="AJ2506" s="12" t="e">
        <f>#REF!-A2506</f>
        <v>#REF!</v>
      </c>
      <c r="AK2506" s="16"/>
      <c r="AL2506" s="9">
        <f t="shared" si="554"/>
        <v>213733147.72</v>
      </c>
      <c r="AM2506" s="16"/>
      <c r="AN2506" s="16"/>
      <c r="AO2506" s="16"/>
      <c r="AP2506" s="16"/>
      <c r="AQ2506" s="12" t="e">
        <f>#REF!+#REF!+#REF!</f>
        <v>#REF!</v>
      </c>
      <c r="AR2506" s="12">
        <f t="shared" si="551"/>
        <v>-3349218.43</v>
      </c>
      <c r="AS2506" s="12" t="e">
        <f>#REF!-AU2506+#REF!+#REF!</f>
        <v>#REF!</v>
      </c>
      <c r="AT2506" s="12" t="e">
        <f>AS2506-VLOOKUP(A2506,[1]选股结果!$A$2:$BJ$3005,48,FALSE)*0.08</f>
        <v>#REF!</v>
      </c>
      <c r="AU2506" s="12">
        <f t="shared" si="555"/>
        <v>-2816810.51</v>
      </c>
      <c r="AV2506" s="12" t="e">
        <f>#REF!+S2506+H2506</f>
        <v>#REF!</v>
      </c>
      <c r="AW2506" s="12" t="e">
        <f t="shared" si="556"/>
        <v>#REF!</v>
      </c>
      <c r="AX2506" s="12" t="e">
        <f t="shared" si="557"/>
        <v>#REF!</v>
      </c>
      <c r="AY2506" s="12" t="e">
        <f t="shared" si="558"/>
        <v>#REF!</v>
      </c>
      <c r="AZ2506" s="12">
        <f t="shared" si="552"/>
        <v>-621023617.94</v>
      </c>
      <c r="BA2506" s="12">
        <f t="shared" si="553"/>
        <v>-38360860.9799999</v>
      </c>
      <c r="BB2506" s="12" t="e">
        <f t="shared" si="559"/>
        <v>#REF!</v>
      </c>
    </row>
    <row r="2507" spans="1:54">
      <c r="A2507" s="5" t="s">
        <v>5063</v>
      </c>
      <c r="B2507" s="5" t="s">
        <v>5064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560">C2507</f>
        <v>651250920.39</v>
      </c>
      <c r="AF2507" s="9">
        <f t="shared" ref="AF2507:AF2570" si="561">(G2507+O2507+P2507+Q2507+R2507)+S2507</f>
        <v>784602371.07</v>
      </c>
      <c r="AG2507" s="9">
        <f t="shared" ref="AG2507:AG2570" si="562">AE2507-AF2507+T2507+V2507+W2507-X2507-Y2507+Z2507+AA2507</f>
        <v>-124327428.37</v>
      </c>
      <c r="AH2507" s="9">
        <f t="shared" ref="AH2507:AH2570" si="563">AG2507+AB2507-AC2507</f>
        <v>-113167932.15</v>
      </c>
      <c r="AI2507" s="9">
        <f t="shared" ref="AI2507:AI2570" si="564">AH2507-AD2507</f>
        <v>-113167932.15</v>
      </c>
      <c r="AJ2507" s="12" t="e">
        <f>#REF!-A2507</f>
        <v>#REF!</v>
      </c>
      <c r="AK2507" s="16"/>
      <c r="AL2507" s="9">
        <f t="shared" si="554"/>
        <v>62746565.66</v>
      </c>
      <c r="AM2507" s="16"/>
      <c r="AN2507" s="16"/>
      <c r="AO2507" s="16"/>
      <c r="AP2507" s="16"/>
      <c r="AQ2507" s="12" t="e">
        <f>#REF!+#REF!+#REF!</f>
        <v>#REF!</v>
      </c>
      <c r="AR2507" s="12">
        <f t="shared" si="551"/>
        <v>-11193798.49</v>
      </c>
      <c r="AS2507" s="12" t="e">
        <f>#REF!-AU2507+#REF!+#REF!</f>
        <v>#REF!</v>
      </c>
      <c r="AT2507" s="12" t="e">
        <f>AS2507-VLOOKUP(A2507,[1]选股结果!$A$2:$BJ$3005,48,FALSE)*0.08</f>
        <v>#REF!</v>
      </c>
      <c r="AU2507" s="12">
        <f t="shared" si="555"/>
        <v>0</v>
      </c>
      <c r="AV2507" s="12" t="e">
        <f>#REF!+S2507+H2507</f>
        <v>#REF!</v>
      </c>
      <c r="AW2507" s="12" t="e">
        <f t="shared" si="556"/>
        <v>#REF!</v>
      </c>
      <c r="AX2507" s="12" t="e">
        <f t="shared" si="557"/>
        <v>#REF!</v>
      </c>
      <c r="AY2507" s="12" t="e">
        <f t="shared" si="558"/>
        <v>#REF!</v>
      </c>
      <c r="AZ2507" s="12">
        <f t="shared" si="552"/>
        <v>-720057031.41</v>
      </c>
      <c r="BA2507" s="12">
        <f t="shared" si="553"/>
        <v>-124327428.37</v>
      </c>
      <c r="BB2507" s="12" t="e">
        <f t="shared" si="559"/>
        <v>#REF!</v>
      </c>
    </row>
    <row r="2508" spans="1:54">
      <c r="A2508" s="5" t="s">
        <v>5065</v>
      </c>
      <c r="B2508" s="5" t="s">
        <v>5066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560"/>
        <v>650547012.2</v>
      </c>
      <c r="AF2508" s="9">
        <f t="shared" si="561"/>
        <v>645076719.71</v>
      </c>
      <c r="AG2508" s="9">
        <f t="shared" si="562"/>
        <v>53504907.9400001</v>
      </c>
      <c r="AH2508" s="9">
        <f t="shared" si="563"/>
        <v>57948775.1500001</v>
      </c>
      <c r="AI2508" s="9">
        <f t="shared" si="564"/>
        <v>48947542.4300001</v>
      </c>
      <c r="AJ2508" s="12" t="e">
        <f>#REF!-A2508</f>
        <v>#REF!</v>
      </c>
      <c r="AK2508" s="16"/>
      <c r="AL2508" s="9">
        <f t="shared" si="554"/>
        <v>83691971.82</v>
      </c>
      <c r="AM2508" s="16"/>
      <c r="AN2508" s="16"/>
      <c r="AO2508" s="16"/>
      <c r="AP2508" s="16"/>
      <c r="AQ2508" s="12" t="e">
        <f>#REF!+#REF!+#REF!</f>
        <v>#REF!</v>
      </c>
      <c r="AR2508" s="12">
        <f t="shared" si="551"/>
        <v>-165694.96</v>
      </c>
      <c r="AS2508" s="12" t="e">
        <f>#REF!-AU2508+#REF!+#REF!</f>
        <v>#REF!</v>
      </c>
      <c r="AT2508" s="12" t="e">
        <f>AS2508-VLOOKUP(A2508,[1]选股结果!$A$2:$BJ$3005,48,FALSE)*0.08</f>
        <v>#REF!</v>
      </c>
      <c r="AU2508" s="12">
        <f t="shared" si="555"/>
        <v>9001232.72000001</v>
      </c>
      <c r="AV2508" s="12" t="e">
        <f>#REF!+S2508+H2508</f>
        <v>#REF!</v>
      </c>
      <c r="AW2508" s="12" t="e">
        <f t="shared" si="556"/>
        <v>#REF!</v>
      </c>
      <c r="AX2508" s="12" t="e">
        <f t="shared" si="557"/>
        <v>#REF!</v>
      </c>
      <c r="AY2508" s="12" t="e">
        <f t="shared" si="558"/>
        <v>#REF!</v>
      </c>
      <c r="AZ2508" s="12">
        <f t="shared" si="552"/>
        <v>-678070051.03</v>
      </c>
      <c r="BA2508" s="12">
        <f t="shared" si="553"/>
        <v>53504907.9400001</v>
      </c>
      <c r="BB2508" s="12" t="e">
        <f t="shared" si="559"/>
        <v>#REF!</v>
      </c>
    </row>
    <row r="2509" spans="1:54">
      <c r="A2509" s="5" t="s">
        <v>5067</v>
      </c>
      <c r="B2509" s="5" t="s">
        <v>5068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560"/>
        <v>646251713.57</v>
      </c>
      <c r="AF2509" s="9">
        <f t="shared" si="561"/>
        <v>440065631.24</v>
      </c>
      <c r="AG2509" s="9">
        <f t="shared" si="562"/>
        <v>391826544.06</v>
      </c>
      <c r="AH2509" s="9">
        <f t="shared" si="563"/>
        <v>393145858.54</v>
      </c>
      <c r="AI2509" s="9">
        <f t="shared" si="564"/>
        <v>298379145.67</v>
      </c>
      <c r="AJ2509" s="12" t="e">
        <f>#REF!-A2509</f>
        <v>#REF!</v>
      </c>
      <c r="AK2509" s="16"/>
      <c r="AL2509" s="9">
        <f t="shared" si="554"/>
        <v>140691843.32</v>
      </c>
      <c r="AM2509" s="16"/>
      <c r="AN2509" s="16"/>
      <c r="AO2509" s="16"/>
      <c r="AP2509" s="16"/>
      <c r="AQ2509" s="12" t="e">
        <f>#REF!+#REF!+#REF!</f>
        <v>#REF!</v>
      </c>
      <c r="AR2509" s="12">
        <f t="shared" si="551"/>
        <v>-1373779.81</v>
      </c>
      <c r="AS2509" s="12" t="e">
        <f>#REF!-AU2509+#REF!+#REF!</f>
        <v>#REF!</v>
      </c>
      <c r="AT2509" s="12" t="e">
        <f>AS2509-VLOOKUP(A2509,[1]选股结果!$A$2:$BJ$3005,48,FALSE)*0.08</f>
        <v>#REF!</v>
      </c>
      <c r="AU2509" s="12">
        <f t="shared" si="555"/>
        <v>94766712.87</v>
      </c>
      <c r="AV2509" s="12" t="e">
        <f>#REF!+S2509+H2509</f>
        <v>#REF!</v>
      </c>
      <c r="AW2509" s="12" t="e">
        <f t="shared" si="556"/>
        <v>#REF!</v>
      </c>
      <c r="AX2509" s="12" t="e">
        <f t="shared" si="557"/>
        <v>#REF!</v>
      </c>
      <c r="AY2509" s="12" t="e">
        <f t="shared" si="558"/>
        <v>#REF!</v>
      </c>
      <c r="AZ2509" s="12">
        <f t="shared" si="552"/>
        <v>-667856013.39</v>
      </c>
      <c r="BA2509" s="12">
        <f t="shared" si="553"/>
        <v>391826544.06</v>
      </c>
      <c r="BB2509" s="12" t="e">
        <f t="shared" si="559"/>
        <v>#REF!</v>
      </c>
    </row>
    <row r="2510" spans="1:54">
      <c r="A2510" s="5" t="s">
        <v>5069</v>
      </c>
      <c r="B2510" s="5" t="s">
        <v>5070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560"/>
        <v>645508768.03</v>
      </c>
      <c r="AF2510" s="9">
        <f t="shared" si="561"/>
        <v>628793367.64</v>
      </c>
      <c r="AG2510" s="9">
        <f t="shared" si="562"/>
        <v>36568323.8399999</v>
      </c>
      <c r="AH2510" s="9">
        <f t="shared" si="563"/>
        <v>36693692.4499999</v>
      </c>
      <c r="AI2510" s="9">
        <f t="shared" si="564"/>
        <v>30754377.4299999</v>
      </c>
      <c r="AJ2510" s="12" t="e">
        <f>#REF!-A2510</f>
        <v>#REF!</v>
      </c>
      <c r="AK2510" s="16"/>
      <c r="AL2510" s="9">
        <f t="shared" si="554"/>
        <v>40872550.04</v>
      </c>
      <c r="AM2510" s="16"/>
      <c r="AN2510" s="16"/>
      <c r="AO2510" s="16"/>
      <c r="AP2510" s="16"/>
      <c r="AQ2510" s="12" t="e">
        <f>#REF!+#REF!+#REF!</f>
        <v>#REF!</v>
      </c>
      <c r="AR2510" s="12">
        <f t="shared" si="551"/>
        <v>-256423.14</v>
      </c>
      <c r="AS2510" s="12" t="e">
        <f>#REF!-AU2510+#REF!+#REF!</f>
        <v>#REF!</v>
      </c>
      <c r="AT2510" s="12" t="e">
        <f>AS2510-VLOOKUP(A2510,[1]选股结果!$A$2:$BJ$3005,48,FALSE)*0.08</f>
        <v>#REF!</v>
      </c>
      <c r="AU2510" s="12">
        <f t="shared" si="555"/>
        <v>5939315.02</v>
      </c>
      <c r="AV2510" s="12" t="e">
        <f>#REF!+S2510+H2510</f>
        <v>#REF!</v>
      </c>
      <c r="AW2510" s="12" t="e">
        <f t="shared" si="556"/>
        <v>#REF!</v>
      </c>
      <c r="AX2510" s="12" t="e">
        <f t="shared" si="557"/>
        <v>#REF!</v>
      </c>
      <c r="AY2510" s="12" t="e">
        <f t="shared" si="558"/>
        <v>#REF!</v>
      </c>
      <c r="AZ2510" s="12">
        <f t="shared" si="552"/>
        <v>-644034022.75</v>
      </c>
      <c r="BA2510" s="12">
        <f t="shared" si="553"/>
        <v>36568323.8399999</v>
      </c>
      <c r="BB2510" s="12" t="e">
        <f t="shared" si="559"/>
        <v>#REF!</v>
      </c>
    </row>
    <row r="2511" spans="1:54">
      <c r="A2511" s="5" t="s">
        <v>5071</v>
      </c>
      <c r="B2511" s="5" t="s">
        <v>5072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560"/>
        <v>645340755.2</v>
      </c>
      <c r="AF2511" s="9">
        <f t="shared" si="561"/>
        <v>541078600.55</v>
      </c>
      <c r="AG2511" s="9">
        <f t="shared" si="562"/>
        <v>100212396.22</v>
      </c>
      <c r="AH2511" s="9">
        <f t="shared" si="563"/>
        <v>100292957.75</v>
      </c>
      <c r="AI2511" s="9">
        <f t="shared" si="564"/>
        <v>84745140.39</v>
      </c>
      <c r="AJ2511" s="12" t="e">
        <f>#REF!-A2511</f>
        <v>#REF!</v>
      </c>
      <c r="AK2511" s="16"/>
      <c r="AL2511" s="9">
        <f t="shared" si="554"/>
        <v>216787274.18</v>
      </c>
      <c r="AM2511" s="16"/>
      <c r="AN2511" s="16"/>
      <c r="AO2511" s="16"/>
      <c r="AP2511" s="16"/>
      <c r="AQ2511" s="12" t="e">
        <f>#REF!+#REF!+#REF!</f>
        <v>#REF!</v>
      </c>
      <c r="AR2511" s="12">
        <f t="shared" si="551"/>
        <v>-135298.3</v>
      </c>
      <c r="AS2511" s="12" t="e">
        <f>#REF!-AU2511+#REF!+#REF!</f>
        <v>#REF!</v>
      </c>
      <c r="AT2511" s="12" t="e">
        <f>AS2511-VLOOKUP(A2511,[1]选股结果!$A$2:$BJ$3005,48,FALSE)*0.08</f>
        <v>#REF!</v>
      </c>
      <c r="AU2511" s="12">
        <f t="shared" si="555"/>
        <v>15547817.36</v>
      </c>
      <c r="AV2511" s="12" t="e">
        <f>#REF!+S2511+H2511</f>
        <v>#REF!</v>
      </c>
      <c r="AW2511" s="12" t="e">
        <f t="shared" si="556"/>
        <v>#REF!</v>
      </c>
      <c r="AX2511" s="12" t="e">
        <f t="shared" si="557"/>
        <v>#REF!</v>
      </c>
      <c r="AY2511" s="12" t="e">
        <f t="shared" si="558"/>
        <v>#REF!</v>
      </c>
      <c r="AZ2511" s="12">
        <f t="shared" si="552"/>
        <v>-654686508.46</v>
      </c>
      <c r="BA2511" s="12">
        <f t="shared" si="553"/>
        <v>100212396.22</v>
      </c>
      <c r="BB2511" s="12" t="e">
        <f t="shared" si="559"/>
        <v>#REF!</v>
      </c>
    </row>
    <row r="2512" spans="1:54">
      <c r="A2512" s="5" t="s">
        <v>5073</v>
      </c>
      <c r="B2512" s="5" t="s">
        <v>5074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560"/>
        <v>643929450.14</v>
      </c>
      <c r="AF2512" s="9">
        <f t="shared" si="561"/>
        <v>431961611.28</v>
      </c>
      <c r="AG2512" s="9">
        <f t="shared" si="562"/>
        <v>207876722.53</v>
      </c>
      <c r="AH2512" s="9">
        <f t="shared" si="563"/>
        <v>202240355.89</v>
      </c>
      <c r="AI2512" s="9">
        <f t="shared" si="564"/>
        <v>169536164.45</v>
      </c>
      <c r="AJ2512" s="12" t="e">
        <f>#REF!-A2512</f>
        <v>#REF!</v>
      </c>
      <c r="AK2512" s="16"/>
      <c r="AL2512" s="9">
        <f t="shared" si="554"/>
        <v>95590706.63</v>
      </c>
      <c r="AM2512" s="16"/>
      <c r="AN2512" s="16"/>
      <c r="AO2512" s="16"/>
      <c r="AP2512" s="16"/>
      <c r="AQ2512" s="12" t="e">
        <f>#REF!+#REF!+#REF!</f>
        <v>#REF!</v>
      </c>
      <c r="AR2512" s="12">
        <f t="shared" si="551"/>
        <v>-555190.62</v>
      </c>
      <c r="AS2512" s="12" t="e">
        <f>#REF!-AU2512+#REF!+#REF!</f>
        <v>#REF!</v>
      </c>
      <c r="AT2512" s="12" t="e">
        <f>AS2512-VLOOKUP(A2512,[1]选股结果!$A$2:$BJ$3005,48,FALSE)*0.08</f>
        <v>#REF!</v>
      </c>
      <c r="AU2512" s="12">
        <f t="shared" si="555"/>
        <v>32704191.44</v>
      </c>
      <c r="AV2512" s="12" t="e">
        <f>#REF!+S2512+H2512</f>
        <v>#REF!</v>
      </c>
      <c r="AW2512" s="12" t="e">
        <f t="shared" si="556"/>
        <v>#REF!</v>
      </c>
      <c r="AX2512" s="12" t="e">
        <f t="shared" si="557"/>
        <v>#REF!</v>
      </c>
      <c r="AY2512" s="12" t="e">
        <f t="shared" si="558"/>
        <v>#REF!</v>
      </c>
      <c r="AZ2512" s="12">
        <f t="shared" si="552"/>
        <v>-666717367.76</v>
      </c>
      <c r="BA2512" s="12">
        <f t="shared" si="553"/>
        <v>207876722.53</v>
      </c>
      <c r="BB2512" s="12" t="e">
        <f t="shared" si="559"/>
        <v>#REF!</v>
      </c>
    </row>
    <row r="2513" spans="1:54">
      <c r="A2513" s="5" t="s">
        <v>5075</v>
      </c>
      <c r="B2513" s="5" t="s">
        <v>5076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560"/>
        <v>642561266.42</v>
      </c>
      <c r="AF2513" s="9">
        <f t="shared" si="561"/>
        <v>704483607.42</v>
      </c>
      <c r="AG2513" s="9">
        <f t="shared" si="562"/>
        <v>72784280.7499999</v>
      </c>
      <c r="AH2513" s="9">
        <f t="shared" si="563"/>
        <v>61330440.0599999</v>
      </c>
      <c r="AI2513" s="9">
        <f t="shared" si="564"/>
        <v>50753502.5899999</v>
      </c>
      <c r="AJ2513" s="12" t="e">
        <f>#REF!-A2513</f>
        <v>#REF!</v>
      </c>
      <c r="AK2513" s="16"/>
      <c r="AL2513" s="9">
        <f t="shared" si="554"/>
        <v>66094083.7</v>
      </c>
      <c r="AM2513" s="16"/>
      <c r="AN2513" s="16"/>
      <c r="AO2513" s="16"/>
      <c r="AP2513" s="16"/>
      <c r="AQ2513" s="12" t="e">
        <f>#REF!+#REF!+#REF!</f>
        <v>#REF!</v>
      </c>
      <c r="AR2513" s="12">
        <f t="shared" si="551"/>
        <v>-863351.34</v>
      </c>
      <c r="AS2513" s="12" t="e">
        <f>#REF!-AU2513+#REF!+#REF!</f>
        <v>#REF!</v>
      </c>
      <c r="AT2513" s="12" t="e">
        <f>AS2513-VLOOKUP(A2513,[1]选股结果!$A$2:$BJ$3005,48,FALSE)*0.08</f>
        <v>#REF!</v>
      </c>
      <c r="AU2513" s="12">
        <f t="shared" si="555"/>
        <v>10576937.47</v>
      </c>
      <c r="AV2513" s="12" t="e">
        <f>#REF!+S2513+H2513</f>
        <v>#REF!</v>
      </c>
      <c r="AW2513" s="12" t="e">
        <f t="shared" si="556"/>
        <v>#REF!</v>
      </c>
      <c r="AX2513" s="12" t="e">
        <f t="shared" si="557"/>
        <v>#REF!</v>
      </c>
      <c r="AY2513" s="12" t="e">
        <f t="shared" si="558"/>
        <v>#REF!</v>
      </c>
      <c r="AZ2513" s="12">
        <f t="shared" si="552"/>
        <v>-676668085.87</v>
      </c>
      <c r="BA2513" s="12">
        <f t="shared" si="553"/>
        <v>72784280.7499999</v>
      </c>
      <c r="BB2513" s="12" t="e">
        <f t="shared" si="559"/>
        <v>#REF!</v>
      </c>
    </row>
    <row r="2514" spans="1:54">
      <c r="A2514" s="5" t="s">
        <v>5077</v>
      </c>
      <c r="B2514" s="5" t="s">
        <v>5078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560"/>
        <v>639732721.08</v>
      </c>
      <c r="AF2514" s="9">
        <f t="shared" si="561"/>
        <v>563127943.56</v>
      </c>
      <c r="AG2514" s="9">
        <f t="shared" si="562"/>
        <v>75448855.1000001</v>
      </c>
      <c r="AH2514" s="9">
        <f t="shared" si="563"/>
        <v>75410041.6800001</v>
      </c>
      <c r="AI2514" s="9">
        <f t="shared" si="564"/>
        <v>66662827.3700001</v>
      </c>
      <c r="AJ2514" s="12" t="e">
        <f>#REF!-A2514</f>
        <v>#REF!</v>
      </c>
      <c r="AK2514" s="16"/>
      <c r="AL2514" s="9">
        <f t="shared" si="554"/>
        <v>42624489.59</v>
      </c>
      <c r="AM2514" s="16"/>
      <c r="AN2514" s="16"/>
      <c r="AO2514" s="16"/>
      <c r="AP2514" s="16"/>
      <c r="AQ2514" s="12" t="e">
        <f>#REF!+#REF!+#REF!</f>
        <v>#REF!</v>
      </c>
      <c r="AR2514" s="12">
        <f t="shared" si="551"/>
        <v>-0.58</v>
      </c>
      <c r="AS2514" s="12" t="e">
        <f>#REF!-AU2514+#REF!+#REF!</f>
        <v>#REF!</v>
      </c>
      <c r="AT2514" s="12" t="e">
        <f>AS2514-VLOOKUP(A2514,[1]选股结果!$A$2:$BJ$3005,48,FALSE)*0.08</f>
        <v>#REF!</v>
      </c>
      <c r="AU2514" s="12">
        <f t="shared" si="555"/>
        <v>8747214.30999999</v>
      </c>
      <c r="AV2514" s="12" t="e">
        <f>#REF!+S2514+H2514</f>
        <v>#REF!</v>
      </c>
      <c r="AW2514" s="12" t="e">
        <f t="shared" si="556"/>
        <v>#REF!</v>
      </c>
      <c r="AX2514" s="12" t="e">
        <f t="shared" si="557"/>
        <v>#REF!</v>
      </c>
      <c r="AY2514" s="12" t="e">
        <f t="shared" si="558"/>
        <v>#REF!</v>
      </c>
      <c r="AZ2514" s="12">
        <f t="shared" si="552"/>
        <v>-644893460.28</v>
      </c>
      <c r="BA2514" s="12">
        <f t="shared" si="553"/>
        <v>75448855.1000001</v>
      </c>
      <c r="BB2514" s="12" t="e">
        <f t="shared" si="559"/>
        <v>#REF!</v>
      </c>
    </row>
    <row r="2515" spans="1:54">
      <c r="A2515" s="5" t="s">
        <v>5079</v>
      </c>
      <c r="B2515" s="5" t="s">
        <v>5080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560"/>
        <v>636361139.13</v>
      </c>
      <c r="AF2515" s="9">
        <f t="shared" si="561"/>
        <v>551486679.55</v>
      </c>
      <c r="AG2515" s="9">
        <f t="shared" si="562"/>
        <v>33049737.77</v>
      </c>
      <c r="AH2515" s="9">
        <f t="shared" si="563"/>
        <v>35927187.12</v>
      </c>
      <c r="AI2515" s="9">
        <f t="shared" si="564"/>
        <v>28669765.11</v>
      </c>
      <c r="AJ2515" s="12" t="e">
        <f>#REF!-A2515</f>
        <v>#REF!</v>
      </c>
      <c r="AK2515" s="16"/>
      <c r="AL2515" s="9">
        <f t="shared" si="554"/>
        <v>139900770.31</v>
      </c>
      <c r="AM2515" s="16"/>
      <c r="AN2515" s="16"/>
      <c r="AO2515" s="16"/>
      <c r="AP2515" s="16"/>
      <c r="AQ2515" s="12" t="e">
        <f>#REF!+#REF!+#REF!</f>
        <v>#REF!</v>
      </c>
      <c r="AR2515" s="12">
        <f t="shared" si="551"/>
        <v>-3000000</v>
      </c>
      <c r="AS2515" s="12" t="e">
        <f>#REF!-AU2515+#REF!+#REF!</f>
        <v>#REF!</v>
      </c>
      <c r="AT2515" s="12" t="e">
        <f>AS2515-VLOOKUP(A2515,[1]选股结果!$A$2:$BJ$3005,48,FALSE)*0.08</f>
        <v>#REF!</v>
      </c>
      <c r="AU2515" s="12">
        <f t="shared" si="555"/>
        <v>7257422.01</v>
      </c>
      <c r="AV2515" s="12" t="e">
        <f>#REF!+S2515+H2515</f>
        <v>#REF!</v>
      </c>
      <c r="AW2515" s="12" t="e">
        <f t="shared" si="556"/>
        <v>#REF!</v>
      </c>
      <c r="AX2515" s="12" t="e">
        <f t="shared" si="557"/>
        <v>#REF!</v>
      </c>
      <c r="AY2515" s="12" t="e">
        <f t="shared" si="558"/>
        <v>#REF!</v>
      </c>
      <c r="AZ2515" s="12">
        <f t="shared" si="552"/>
        <v>-639961015.55</v>
      </c>
      <c r="BA2515" s="12">
        <f t="shared" si="553"/>
        <v>33049737.77</v>
      </c>
      <c r="BB2515" s="12" t="e">
        <f t="shared" si="559"/>
        <v>#REF!</v>
      </c>
    </row>
    <row r="2516" spans="1:54">
      <c r="A2516" s="5" t="s">
        <v>5081</v>
      </c>
      <c r="B2516" s="5" t="s">
        <v>5082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560"/>
        <v>636156425.03</v>
      </c>
      <c r="AF2516" s="9">
        <f t="shared" si="561"/>
        <v>694771054.53</v>
      </c>
      <c r="AG2516" s="9">
        <f t="shared" si="562"/>
        <v>-37238390.68</v>
      </c>
      <c r="AH2516" s="9">
        <f t="shared" si="563"/>
        <v>-36140935.71</v>
      </c>
      <c r="AI2516" s="9">
        <f t="shared" si="564"/>
        <v>-35134724.2</v>
      </c>
      <c r="AJ2516" s="12" t="e">
        <f>#REF!-A2516</f>
        <v>#REF!</v>
      </c>
      <c r="AK2516" s="16"/>
      <c r="AL2516" s="9">
        <f t="shared" si="554"/>
        <v>67677623.25</v>
      </c>
      <c r="AM2516" s="16"/>
      <c r="AN2516" s="16"/>
      <c r="AO2516" s="16"/>
      <c r="AP2516" s="16"/>
      <c r="AQ2516" s="12" t="e">
        <f>#REF!+#REF!+#REF!</f>
        <v>#REF!</v>
      </c>
      <c r="AR2516" s="12">
        <f t="shared" si="551"/>
        <v>-1689204.38</v>
      </c>
      <c r="AS2516" s="12" t="e">
        <f>#REF!-AU2516+#REF!+#REF!</f>
        <v>#REF!</v>
      </c>
      <c r="AT2516" s="12" t="e">
        <f>AS2516-VLOOKUP(A2516,[1]选股结果!$A$2:$BJ$3005,48,FALSE)*0.08</f>
        <v>#REF!</v>
      </c>
      <c r="AU2516" s="12">
        <f t="shared" si="555"/>
        <v>-1006211.51</v>
      </c>
      <c r="AV2516" s="12" t="e">
        <f>#REF!+S2516+H2516</f>
        <v>#REF!</v>
      </c>
      <c r="AW2516" s="12" t="e">
        <f t="shared" si="556"/>
        <v>#REF!</v>
      </c>
      <c r="AX2516" s="12" t="e">
        <f t="shared" si="557"/>
        <v>#REF!</v>
      </c>
      <c r="AY2516" s="12" t="e">
        <f t="shared" si="558"/>
        <v>#REF!</v>
      </c>
      <c r="AZ2516" s="12">
        <f t="shared" si="552"/>
        <v>-634238950.49</v>
      </c>
      <c r="BA2516" s="12">
        <f t="shared" si="553"/>
        <v>-37238390.68</v>
      </c>
      <c r="BB2516" s="12" t="e">
        <f t="shared" si="559"/>
        <v>#REF!</v>
      </c>
    </row>
    <row r="2517" spans="1:54">
      <c r="A2517" s="5" t="s">
        <v>5083</v>
      </c>
      <c r="B2517" s="5" t="s">
        <v>5084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560"/>
        <v>634131086.32</v>
      </c>
      <c r="AF2517" s="9">
        <f t="shared" si="561"/>
        <v>674252036.24</v>
      </c>
      <c r="AG2517" s="9">
        <f t="shared" si="562"/>
        <v>-27523536.2</v>
      </c>
      <c r="AH2517" s="9">
        <f t="shared" si="563"/>
        <v>-26586512.7</v>
      </c>
      <c r="AI2517" s="9">
        <f t="shared" si="564"/>
        <v>-28058417.19</v>
      </c>
      <c r="AJ2517" s="12" t="e">
        <f>#REF!-A2517</f>
        <v>#REF!</v>
      </c>
      <c r="AK2517" s="16"/>
      <c r="AL2517" s="9">
        <f t="shared" si="554"/>
        <v>173645516.61</v>
      </c>
      <c r="AM2517" s="16"/>
      <c r="AN2517" s="16"/>
      <c r="AO2517" s="16"/>
      <c r="AP2517" s="16"/>
      <c r="AQ2517" s="12" t="e">
        <f>#REF!+#REF!+#REF!</f>
        <v>#REF!</v>
      </c>
      <c r="AR2517" s="12">
        <f t="shared" si="551"/>
        <v>-1266895.55</v>
      </c>
      <c r="AS2517" s="12" t="e">
        <f>#REF!-AU2517+#REF!+#REF!</f>
        <v>#REF!</v>
      </c>
      <c r="AT2517" s="12" t="e">
        <f>AS2517-VLOOKUP(A2517,[1]选股结果!$A$2:$BJ$3005,48,FALSE)*0.08</f>
        <v>#REF!</v>
      </c>
      <c r="AU2517" s="12">
        <f t="shared" si="555"/>
        <v>1471904.49</v>
      </c>
      <c r="AV2517" s="12" t="e">
        <f>#REF!+S2517+H2517</f>
        <v>#REF!</v>
      </c>
      <c r="AW2517" s="12" t="e">
        <f t="shared" si="556"/>
        <v>#REF!</v>
      </c>
      <c r="AX2517" s="12" t="e">
        <f t="shared" si="557"/>
        <v>#REF!</v>
      </c>
      <c r="AY2517" s="12" t="e">
        <f t="shared" si="558"/>
        <v>#REF!</v>
      </c>
      <c r="AZ2517" s="12">
        <f t="shared" si="552"/>
        <v>-631618523.86</v>
      </c>
      <c r="BA2517" s="12">
        <f t="shared" si="553"/>
        <v>-27523536.2</v>
      </c>
      <c r="BB2517" s="12" t="e">
        <f t="shared" si="559"/>
        <v>#REF!</v>
      </c>
    </row>
    <row r="2518" spans="1:54">
      <c r="A2518" s="5" t="s">
        <v>5085</v>
      </c>
      <c r="B2518" s="5" t="s">
        <v>5086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560"/>
        <v>633377672.84</v>
      </c>
      <c r="AF2518" s="9">
        <f t="shared" si="561"/>
        <v>402619339.76</v>
      </c>
      <c r="AG2518" s="9">
        <f t="shared" si="562"/>
        <v>262479582.56</v>
      </c>
      <c r="AH2518" s="9">
        <f t="shared" si="563"/>
        <v>263878619.21</v>
      </c>
      <c r="AI2518" s="9">
        <f t="shared" si="564"/>
        <v>228271031.09</v>
      </c>
      <c r="AJ2518" s="12" t="e">
        <f>#REF!-A2518</f>
        <v>#REF!</v>
      </c>
      <c r="AK2518" s="16"/>
      <c r="AL2518" s="9">
        <f t="shared" si="554"/>
        <v>16513002.64</v>
      </c>
      <c r="AM2518" s="16"/>
      <c r="AN2518" s="16"/>
      <c r="AO2518" s="16"/>
      <c r="AP2518" s="16"/>
      <c r="AQ2518" s="12" t="e">
        <f>#REF!+#REF!+#REF!</f>
        <v>#REF!</v>
      </c>
      <c r="AR2518" s="12">
        <f t="shared" si="551"/>
        <v>-1399036.65</v>
      </c>
      <c r="AS2518" s="12" t="e">
        <f>#REF!-AU2518+#REF!+#REF!</f>
        <v>#REF!</v>
      </c>
      <c r="AT2518" s="12" t="e">
        <f>AS2518-VLOOKUP(A2518,[1]选股结果!$A$2:$BJ$3005,48,FALSE)*0.08</f>
        <v>#REF!</v>
      </c>
      <c r="AU2518" s="12">
        <f t="shared" si="555"/>
        <v>35607588.12</v>
      </c>
      <c r="AV2518" s="12" t="e">
        <f>#REF!+S2518+H2518</f>
        <v>#REF!</v>
      </c>
      <c r="AW2518" s="12" t="e">
        <f t="shared" si="556"/>
        <v>#REF!</v>
      </c>
      <c r="AX2518" s="12" t="e">
        <f t="shared" si="557"/>
        <v>#REF!</v>
      </c>
      <c r="AY2518" s="12" t="e">
        <f t="shared" si="558"/>
        <v>#REF!</v>
      </c>
      <c r="AZ2518" s="12">
        <f t="shared" si="552"/>
        <v>-664044729.54</v>
      </c>
      <c r="BA2518" s="12">
        <f t="shared" si="553"/>
        <v>262479582.56</v>
      </c>
      <c r="BB2518" s="12" t="e">
        <f t="shared" si="559"/>
        <v>#REF!</v>
      </c>
    </row>
    <row r="2519" spans="1:54">
      <c r="A2519" s="5" t="s">
        <v>5087</v>
      </c>
      <c r="B2519" s="5" t="s">
        <v>5088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560"/>
        <v>631542986.84</v>
      </c>
      <c r="AF2519" s="9">
        <f t="shared" si="561"/>
        <v>536721333.7</v>
      </c>
      <c r="AG2519" s="9">
        <f t="shared" si="562"/>
        <v>106200962.74</v>
      </c>
      <c r="AH2519" s="9">
        <f t="shared" si="563"/>
        <v>105633728.74</v>
      </c>
      <c r="AI2519" s="9">
        <f t="shared" si="564"/>
        <v>88118700.55</v>
      </c>
      <c r="AJ2519" s="12" t="e">
        <f>#REF!-A2519</f>
        <v>#REF!</v>
      </c>
      <c r="AK2519" s="16"/>
      <c r="AL2519" s="9">
        <f t="shared" si="554"/>
        <v>59634966.31</v>
      </c>
      <c r="AM2519" s="16"/>
      <c r="AN2519" s="16"/>
      <c r="AO2519" s="16"/>
      <c r="AP2519" s="16"/>
      <c r="AQ2519" s="12" t="e">
        <f>#REF!+#REF!+#REF!</f>
        <v>#REF!</v>
      </c>
      <c r="AR2519" s="12">
        <f t="shared" si="551"/>
        <v>-105645.56</v>
      </c>
      <c r="AS2519" s="12" t="e">
        <f>#REF!-AU2519+#REF!+#REF!</f>
        <v>#REF!</v>
      </c>
      <c r="AT2519" s="12" t="e">
        <f>AS2519-VLOOKUP(A2519,[1]选股结果!$A$2:$BJ$3005,48,FALSE)*0.08</f>
        <v>#REF!</v>
      </c>
      <c r="AU2519" s="12">
        <f t="shared" si="555"/>
        <v>17515028.19</v>
      </c>
      <c r="AV2519" s="12" t="e">
        <f>#REF!+S2519+H2519</f>
        <v>#REF!</v>
      </c>
      <c r="AW2519" s="12" t="e">
        <f t="shared" si="556"/>
        <v>#REF!</v>
      </c>
      <c r="AX2519" s="12" t="e">
        <f t="shared" si="557"/>
        <v>#REF!</v>
      </c>
      <c r="AY2519" s="12" t="e">
        <f t="shared" si="558"/>
        <v>#REF!</v>
      </c>
      <c r="AZ2519" s="12">
        <f t="shared" si="552"/>
        <v>-645345638.33</v>
      </c>
      <c r="BA2519" s="12">
        <f t="shared" si="553"/>
        <v>106200962.74</v>
      </c>
      <c r="BB2519" s="12" t="e">
        <f t="shared" si="559"/>
        <v>#REF!</v>
      </c>
    </row>
    <row r="2520" spans="1:54">
      <c r="A2520" s="5" t="s">
        <v>5089</v>
      </c>
      <c r="B2520" s="5" t="s">
        <v>5090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560"/>
        <v>630039668.76</v>
      </c>
      <c r="AF2520" s="9">
        <f t="shared" si="561"/>
        <v>499238536.29</v>
      </c>
      <c r="AG2520" s="9">
        <f t="shared" si="562"/>
        <v>124788119.57</v>
      </c>
      <c r="AH2520" s="9">
        <f t="shared" si="563"/>
        <v>125457144.66</v>
      </c>
      <c r="AI2520" s="9">
        <f t="shared" si="564"/>
        <v>107659975.42</v>
      </c>
      <c r="AJ2520" s="12" t="e">
        <f>#REF!-A2520</f>
        <v>#REF!</v>
      </c>
      <c r="AK2520" s="16"/>
      <c r="AL2520" s="9">
        <f t="shared" si="554"/>
        <v>201762102.41</v>
      </c>
      <c r="AM2520" s="16"/>
      <c r="AN2520" s="16"/>
      <c r="AO2520" s="16"/>
      <c r="AP2520" s="16"/>
      <c r="AQ2520" s="12" t="e">
        <f>#REF!+#REF!+#REF!</f>
        <v>#REF!</v>
      </c>
      <c r="AR2520" s="12">
        <f t="shared" si="551"/>
        <v>-677428.48</v>
      </c>
      <c r="AS2520" s="12" t="e">
        <f>#REF!-AU2520+#REF!+#REF!</f>
        <v>#REF!</v>
      </c>
      <c r="AT2520" s="12" t="e">
        <f>AS2520-VLOOKUP(A2520,[1]选股结果!$A$2:$BJ$3005,48,FALSE)*0.08</f>
        <v>#REF!</v>
      </c>
      <c r="AU2520" s="12">
        <f t="shared" si="555"/>
        <v>17797169.24</v>
      </c>
      <c r="AV2520" s="12" t="e">
        <f>#REF!+S2520+H2520</f>
        <v>#REF!</v>
      </c>
      <c r="AW2520" s="12" t="e">
        <f t="shared" si="556"/>
        <v>#REF!</v>
      </c>
      <c r="AX2520" s="12" t="e">
        <f t="shared" si="557"/>
        <v>#REF!</v>
      </c>
      <c r="AY2520" s="12" t="e">
        <f t="shared" si="558"/>
        <v>#REF!</v>
      </c>
      <c r="AZ2520" s="12">
        <f t="shared" si="552"/>
        <v>-639262853.78</v>
      </c>
      <c r="BA2520" s="12">
        <f t="shared" si="553"/>
        <v>124788119.57</v>
      </c>
      <c r="BB2520" s="12" t="e">
        <f t="shared" si="559"/>
        <v>#REF!</v>
      </c>
    </row>
    <row r="2521" spans="1:54">
      <c r="A2521" s="5" t="s">
        <v>5091</v>
      </c>
      <c r="B2521" s="5" t="s">
        <v>5092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560"/>
        <v>629562214.68</v>
      </c>
      <c r="AF2521" s="9">
        <f t="shared" si="561"/>
        <v>567984440.83</v>
      </c>
      <c r="AG2521" s="9">
        <f t="shared" si="562"/>
        <v>79492504.6399999</v>
      </c>
      <c r="AH2521" s="9">
        <f t="shared" si="563"/>
        <v>79392867.1199999</v>
      </c>
      <c r="AI2521" s="9">
        <f t="shared" si="564"/>
        <v>67049105.8799999</v>
      </c>
      <c r="AJ2521" s="12" t="e">
        <f>#REF!-A2521</f>
        <v>#REF!</v>
      </c>
      <c r="AK2521" s="16"/>
      <c r="AL2521" s="9">
        <f t="shared" si="554"/>
        <v>27099222.42</v>
      </c>
      <c r="AM2521" s="16"/>
      <c r="AN2521" s="16"/>
      <c r="AO2521" s="16"/>
      <c r="AP2521" s="16"/>
      <c r="AQ2521" s="12" t="e">
        <f>#REF!+#REF!+#REF!</f>
        <v>#REF!</v>
      </c>
      <c r="AR2521" s="12">
        <f t="shared" si="551"/>
        <v>-362.48</v>
      </c>
      <c r="AS2521" s="12" t="e">
        <f>#REF!-AU2521+#REF!+#REF!</f>
        <v>#REF!</v>
      </c>
      <c r="AT2521" s="12" t="e">
        <f>AS2521-VLOOKUP(A2521,[1]选股结果!$A$2:$BJ$3005,48,FALSE)*0.08</f>
        <v>#REF!</v>
      </c>
      <c r="AU2521" s="12">
        <f t="shared" si="555"/>
        <v>12343761.24</v>
      </c>
      <c r="AV2521" s="12" t="e">
        <f>#REF!+S2521+H2521</f>
        <v>#REF!</v>
      </c>
      <c r="AW2521" s="12" t="e">
        <f t="shared" si="556"/>
        <v>#REF!</v>
      </c>
      <c r="AX2521" s="12" t="e">
        <f t="shared" si="557"/>
        <v>#REF!</v>
      </c>
      <c r="AY2521" s="12" t="e">
        <f t="shared" si="558"/>
        <v>#REF!</v>
      </c>
      <c r="AZ2521" s="12">
        <f t="shared" si="552"/>
        <v>-637829881.53</v>
      </c>
      <c r="BA2521" s="12">
        <f t="shared" si="553"/>
        <v>79492504.6399999</v>
      </c>
      <c r="BB2521" s="12" t="e">
        <f t="shared" si="559"/>
        <v>#REF!</v>
      </c>
    </row>
    <row r="2522" spans="1:54">
      <c r="A2522" s="5" t="s">
        <v>5093</v>
      </c>
      <c r="B2522" s="5" t="s">
        <v>5094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560"/>
        <v>627990099.49</v>
      </c>
      <c r="AF2522" s="9">
        <f t="shared" si="561"/>
        <v>660324200.91</v>
      </c>
      <c r="AG2522" s="9">
        <f t="shared" si="562"/>
        <v>-33629923.5099998</v>
      </c>
      <c r="AH2522" s="9">
        <f t="shared" si="563"/>
        <v>-33116862.9399998</v>
      </c>
      <c r="AI2522" s="9">
        <f t="shared" si="564"/>
        <v>-36563176.3099998</v>
      </c>
      <c r="AJ2522" s="12" t="e">
        <f>#REF!-A2522</f>
        <v>#REF!</v>
      </c>
      <c r="AK2522" s="16"/>
      <c r="AL2522" s="9">
        <f t="shared" si="554"/>
        <v>86925859.28</v>
      </c>
      <c r="AM2522" s="16"/>
      <c r="AN2522" s="16"/>
      <c r="AO2522" s="16"/>
      <c r="AP2522" s="16"/>
      <c r="AQ2522" s="12" t="e">
        <f>#REF!+#REF!+#REF!</f>
        <v>#REF!</v>
      </c>
      <c r="AR2522" s="12">
        <f t="shared" si="551"/>
        <v>-1013884.8</v>
      </c>
      <c r="AS2522" s="12" t="e">
        <f>#REF!-AU2522+#REF!+#REF!</f>
        <v>#REF!</v>
      </c>
      <c r="AT2522" s="12" t="e">
        <f>AS2522-VLOOKUP(A2522,[1]选股结果!$A$2:$BJ$3005,48,FALSE)*0.08</f>
        <v>#REF!</v>
      </c>
      <c r="AU2522" s="12">
        <f t="shared" si="555"/>
        <v>3446313.37</v>
      </c>
      <c r="AV2522" s="12" t="e">
        <f>#REF!+S2522+H2522</f>
        <v>#REF!</v>
      </c>
      <c r="AW2522" s="12" t="e">
        <f t="shared" si="556"/>
        <v>#REF!</v>
      </c>
      <c r="AX2522" s="12" t="e">
        <f t="shared" si="557"/>
        <v>#REF!</v>
      </c>
      <c r="AY2522" s="12" t="e">
        <f t="shared" si="558"/>
        <v>#REF!</v>
      </c>
      <c r="AZ2522" s="12">
        <f t="shared" si="552"/>
        <v>-629973276.72</v>
      </c>
      <c r="BA2522" s="12">
        <f t="shared" si="553"/>
        <v>-33629923.5099998</v>
      </c>
      <c r="BB2522" s="12" t="e">
        <f t="shared" si="559"/>
        <v>#REF!</v>
      </c>
    </row>
    <row r="2523" spans="1:54">
      <c r="A2523" s="5" t="s">
        <v>5095</v>
      </c>
      <c r="B2523" s="5" t="s">
        <v>5096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560"/>
        <v>627752902.78</v>
      </c>
      <c r="AF2523" s="9">
        <f t="shared" si="561"/>
        <v>590805611.02</v>
      </c>
      <c r="AG2523" s="9">
        <f t="shared" si="562"/>
        <v>29571986.9999999</v>
      </c>
      <c r="AH2523" s="9">
        <f t="shared" si="563"/>
        <v>27595964.1499999</v>
      </c>
      <c r="AI2523" s="9">
        <f t="shared" si="564"/>
        <v>25709722.6999999</v>
      </c>
      <c r="AJ2523" s="12" t="e">
        <f>#REF!-A2523</f>
        <v>#REF!</v>
      </c>
      <c r="AK2523" s="16"/>
      <c r="AL2523" s="9">
        <f t="shared" si="554"/>
        <v>131158146.76</v>
      </c>
      <c r="AM2523" s="16"/>
      <c r="AN2523" s="16"/>
      <c r="AO2523" s="16"/>
      <c r="AP2523" s="16"/>
      <c r="AQ2523" s="12" t="e">
        <f>#REF!+#REF!+#REF!</f>
        <v>#REF!</v>
      </c>
      <c r="AR2523" s="12">
        <f t="shared" si="551"/>
        <v>-396613.53</v>
      </c>
      <c r="AS2523" s="12" t="e">
        <f>#REF!-AU2523+#REF!+#REF!</f>
        <v>#REF!</v>
      </c>
      <c r="AT2523" s="12" t="e">
        <f>AS2523-VLOOKUP(A2523,[1]选股结果!$A$2:$BJ$3005,48,FALSE)*0.08</f>
        <v>#REF!</v>
      </c>
      <c r="AU2523" s="12">
        <f t="shared" si="555"/>
        <v>1886241.45</v>
      </c>
      <c r="AV2523" s="12" t="e">
        <f>#REF!+S2523+H2523</f>
        <v>#REF!</v>
      </c>
      <c r="AW2523" s="12" t="e">
        <f t="shared" si="556"/>
        <v>#REF!</v>
      </c>
      <c r="AX2523" s="12" t="e">
        <f t="shared" si="557"/>
        <v>#REF!</v>
      </c>
      <c r="AY2523" s="12" t="e">
        <f t="shared" si="558"/>
        <v>#REF!</v>
      </c>
      <c r="AZ2523" s="12">
        <f t="shared" si="552"/>
        <v>-626269080.27</v>
      </c>
      <c r="BA2523" s="12">
        <f t="shared" si="553"/>
        <v>29571986.9999999</v>
      </c>
      <c r="BB2523" s="12" t="e">
        <f t="shared" si="559"/>
        <v>#REF!</v>
      </c>
    </row>
    <row r="2524" spans="1:54">
      <c r="A2524" s="5" t="s">
        <v>5097</v>
      </c>
      <c r="B2524" s="5" t="s">
        <v>5098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560"/>
        <v>624219430.95</v>
      </c>
      <c r="AF2524" s="9">
        <f t="shared" si="561"/>
        <v>436712300.64</v>
      </c>
      <c r="AG2524" s="9">
        <f t="shared" si="562"/>
        <v>185895212.62</v>
      </c>
      <c r="AH2524" s="9">
        <f t="shared" si="563"/>
        <v>186344149.27</v>
      </c>
      <c r="AI2524" s="9">
        <f t="shared" si="564"/>
        <v>159945587.73</v>
      </c>
      <c r="AJ2524" s="12" t="e">
        <f>#REF!-A2524</f>
        <v>#REF!</v>
      </c>
      <c r="AK2524" s="16"/>
      <c r="AL2524" s="9">
        <f t="shared" si="554"/>
        <v>129649441.11</v>
      </c>
      <c r="AM2524" s="16"/>
      <c r="AN2524" s="16"/>
      <c r="AO2524" s="16"/>
      <c r="AP2524" s="16"/>
      <c r="AQ2524" s="12" t="e">
        <f>#REF!+#REF!+#REF!</f>
        <v>#REF!</v>
      </c>
      <c r="AR2524" s="12">
        <f t="shared" si="551"/>
        <v>-545349.46</v>
      </c>
      <c r="AS2524" s="12" t="e">
        <f>#REF!-AU2524+#REF!+#REF!</f>
        <v>#REF!</v>
      </c>
      <c r="AT2524" s="12" t="e">
        <f>AS2524-VLOOKUP(A2524,[1]选股结果!$A$2:$BJ$3005,48,FALSE)*0.08</f>
        <v>#REF!</v>
      </c>
      <c r="AU2524" s="12">
        <f t="shared" si="555"/>
        <v>26398561.54</v>
      </c>
      <c r="AV2524" s="12" t="e">
        <f>#REF!+S2524+H2524</f>
        <v>#REF!</v>
      </c>
      <c r="AW2524" s="12" t="e">
        <f t="shared" si="556"/>
        <v>#REF!</v>
      </c>
      <c r="AX2524" s="12" t="e">
        <f t="shared" si="557"/>
        <v>#REF!</v>
      </c>
      <c r="AY2524" s="12" t="e">
        <f t="shared" si="558"/>
        <v>#REF!</v>
      </c>
      <c r="AZ2524" s="12">
        <f t="shared" si="552"/>
        <v>-643007852.77</v>
      </c>
      <c r="BA2524" s="12">
        <f t="shared" si="553"/>
        <v>185895212.62</v>
      </c>
      <c r="BB2524" s="12" t="e">
        <f t="shared" si="559"/>
        <v>#REF!</v>
      </c>
    </row>
    <row r="2525" spans="1:54">
      <c r="A2525" s="5" t="s">
        <v>5099</v>
      </c>
      <c r="B2525" s="5" t="s">
        <v>5100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560"/>
        <v>622648763.48</v>
      </c>
      <c r="AF2525" s="9">
        <f t="shared" si="561"/>
        <v>530828350.91</v>
      </c>
      <c r="AG2525" s="9">
        <f t="shared" si="562"/>
        <v>88413869.4100001</v>
      </c>
      <c r="AH2525" s="9">
        <f t="shared" si="563"/>
        <v>84928323.1000001</v>
      </c>
      <c r="AI2525" s="9">
        <f t="shared" si="564"/>
        <v>72699744.9100001</v>
      </c>
      <c r="AJ2525" s="12" t="e">
        <f>#REF!-A2525</f>
        <v>#REF!</v>
      </c>
      <c r="AK2525" s="16"/>
      <c r="AL2525" s="9">
        <f t="shared" si="554"/>
        <v>287792667.46</v>
      </c>
      <c r="AM2525" s="16"/>
      <c r="AN2525" s="16"/>
      <c r="AO2525" s="16"/>
      <c r="AP2525" s="16"/>
      <c r="AQ2525" s="12" t="e">
        <f>#REF!+#REF!+#REF!</f>
        <v>#REF!</v>
      </c>
      <c r="AR2525" s="12">
        <f t="shared" si="551"/>
        <v>-537507.28</v>
      </c>
      <c r="AS2525" s="12" t="e">
        <f>#REF!-AU2525+#REF!+#REF!</f>
        <v>#REF!</v>
      </c>
      <c r="AT2525" s="12" t="e">
        <f>AS2525-VLOOKUP(A2525,[1]选股结果!$A$2:$BJ$3005,48,FALSE)*0.08</f>
        <v>#REF!</v>
      </c>
      <c r="AU2525" s="12">
        <f t="shared" si="555"/>
        <v>12228578.19</v>
      </c>
      <c r="AV2525" s="12" t="e">
        <f>#REF!+S2525+H2525</f>
        <v>#REF!</v>
      </c>
      <c r="AW2525" s="12" t="e">
        <f t="shared" si="556"/>
        <v>#REF!</v>
      </c>
      <c r="AX2525" s="12" t="e">
        <f t="shared" si="557"/>
        <v>#REF!</v>
      </c>
      <c r="AY2525" s="12" t="e">
        <f t="shared" si="558"/>
        <v>#REF!</v>
      </c>
      <c r="AZ2525" s="12">
        <f t="shared" si="552"/>
        <v>-627905384.47</v>
      </c>
      <c r="BA2525" s="12">
        <f t="shared" si="553"/>
        <v>88413869.4100001</v>
      </c>
      <c r="BB2525" s="12" t="e">
        <f t="shared" si="559"/>
        <v>#REF!</v>
      </c>
    </row>
    <row r="2526" spans="1:54">
      <c r="A2526" s="5" t="s">
        <v>5101</v>
      </c>
      <c r="B2526" s="5" t="s">
        <v>5102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560"/>
        <v>620944683.37</v>
      </c>
      <c r="AF2526" s="9">
        <f t="shared" si="561"/>
        <v>563361882.05</v>
      </c>
      <c r="AG2526" s="9">
        <f t="shared" si="562"/>
        <v>53018451.4900001</v>
      </c>
      <c r="AH2526" s="9">
        <f t="shared" si="563"/>
        <v>52608592.0200001</v>
      </c>
      <c r="AI2526" s="9">
        <f t="shared" si="564"/>
        <v>43545829.2300001</v>
      </c>
      <c r="AJ2526" s="12" t="e">
        <f>#REF!-A2526</f>
        <v>#REF!</v>
      </c>
      <c r="AK2526" s="16"/>
      <c r="AL2526" s="9">
        <f t="shared" si="554"/>
        <v>148503959.27</v>
      </c>
      <c r="AM2526" s="16"/>
      <c r="AN2526" s="16"/>
      <c r="AO2526" s="16"/>
      <c r="AP2526" s="16"/>
      <c r="AQ2526" s="12" t="e">
        <f>#REF!+#REF!+#REF!</f>
        <v>#REF!</v>
      </c>
      <c r="AR2526" s="12">
        <f t="shared" si="551"/>
        <v>-61170.79</v>
      </c>
      <c r="AS2526" s="12" t="e">
        <f>#REF!-AU2526+#REF!+#REF!</f>
        <v>#REF!</v>
      </c>
      <c r="AT2526" s="12" t="e">
        <f>AS2526-VLOOKUP(A2526,[1]选股结果!$A$2:$BJ$3005,48,FALSE)*0.08</f>
        <v>#REF!</v>
      </c>
      <c r="AU2526" s="12">
        <f t="shared" si="555"/>
        <v>9062762.79</v>
      </c>
      <c r="AV2526" s="12" t="e">
        <f>#REF!+S2526+H2526</f>
        <v>#REF!</v>
      </c>
      <c r="AW2526" s="12" t="e">
        <f t="shared" si="556"/>
        <v>#REF!</v>
      </c>
      <c r="AX2526" s="12" t="e">
        <f t="shared" si="557"/>
        <v>#REF!</v>
      </c>
      <c r="AY2526" s="12" t="e">
        <f t="shared" si="558"/>
        <v>#REF!</v>
      </c>
      <c r="AZ2526" s="12">
        <f t="shared" si="552"/>
        <v>-626687534.84</v>
      </c>
      <c r="BA2526" s="12">
        <f t="shared" si="553"/>
        <v>53018451.4900001</v>
      </c>
      <c r="BB2526" s="12" t="e">
        <f t="shared" si="559"/>
        <v>#REF!</v>
      </c>
    </row>
    <row r="2527" spans="1:54">
      <c r="A2527" s="5" t="s">
        <v>5103</v>
      </c>
      <c r="B2527" s="5" t="s">
        <v>5104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560"/>
        <v>619097641.87</v>
      </c>
      <c r="AF2527" s="9">
        <f t="shared" si="561"/>
        <v>537201146.73</v>
      </c>
      <c r="AG2527" s="9">
        <f t="shared" si="562"/>
        <v>82418494.44</v>
      </c>
      <c r="AH2527" s="9">
        <f t="shared" si="563"/>
        <v>81319588.15</v>
      </c>
      <c r="AI2527" s="9">
        <f t="shared" si="564"/>
        <v>72666039.23</v>
      </c>
      <c r="AJ2527" s="12" t="e">
        <f>#REF!-A2527</f>
        <v>#REF!</v>
      </c>
      <c r="AK2527" s="16"/>
      <c r="AL2527" s="9">
        <f t="shared" si="554"/>
        <v>58666579.78</v>
      </c>
      <c r="AM2527" s="16"/>
      <c r="AN2527" s="16"/>
      <c r="AO2527" s="16"/>
      <c r="AP2527" s="16"/>
      <c r="AQ2527" s="12" t="e">
        <f>#REF!+#REF!+#REF!</f>
        <v>#REF!</v>
      </c>
      <c r="AR2527" s="12">
        <f t="shared" si="551"/>
        <v>-22641.63</v>
      </c>
      <c r="AS2527" s="12" t="e">
        <f>#REF!-AU2527+#REF!+#REF!</f>
        <v>#REF!</v>
      </c>
      <c r="AT2527" s="12" t="e">
        <f>AS2527-VLOOKUP(A2527,[1]选股结果!$A$2:$BJ$3005,48,FALSE)*0.08</f>
        <v>#REF!</v>
      </c>
      <c r="AU2527" s="12">
        <f t="shared" si="555"/>
        <v>8653548.92</v>
      </c>
      <c r="AV2527" s="12" t="e">
        <f>#REF!+S2527+H2527</f>
        <v>#REF!</v>
      </c>
      <c r="AW2527" s="12" t="e">
        <f t="shared" si="556"/>
        <v>#REF!</v>
      </c>
      <c r="AX2527" s="12" t="e">
        <f t="shared" si="557"/>
        <v>#REF!</v>
      </c>
      <c r="AY2527" s="12" t="e">
        <f t="shared" si="558"/>
        <v>#REF!</v>
      </c>
      <c r="AZ2527" s="12">
        <f t="shared" si="552"/>
        <v>-635649660.59</v>
      </c>
      <c r="BA2527" s="12">
        <f t="shared" si="553"/>
        <v>82418494.44</v>
      </c>
      <c r="BB2527" s="12" t="e">
        <f t="shared" si="559"/>
        <v>#REF!</v>
      </c>
    </row>
    <row r="2528" spans="1:54">
      <c r="A2528" s="5" t="s">
        <v>5105</v>
      </c>
      <c r="B2528" s="5" t="s">
        <v>5106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560"/>
        <v>618561431.16</v>
      </c>
      <c r="AF2528" s="9">
        <f t="shared" si="561"/>
        <v>413676371.46</v>
      </c>
      <c r="AG2528" s="9">
        <f t="shared" si="562"/>
        <v>323825391.47</v>
      </c>
      <c r="AH2528" s="9">
        <f t="shared" si="563"/>
        <v>329184152.36</v>
      </c>
      <c r="AI2528" s="9">
        <f t="shared" si="564"/>
        <v>267584620.09</v>
      </c>
      <c r="AJ2528" s="12" t="e">
        <f>#REF!-A2528</f>
        <v>#REF!</v>
      </c>
      <c r="AK2528" s="16"/>
      <c r="AL2528" s="9">
        <f t="shared" si="554"/>
        <v>123922533.81</v>
      </c>
      <c r="AM2528" s="16"/>
      <c r="AN2528" s="16"/>
      <c r="AO2528" s="16"/>
      <c r="AP2528" s="16"/>
      <c r="AQ2528" s="12" t="e">
        <f>#REF!+#REF!+#REF!</f>
        <v>#REF!</v>
      </c>
      <c r="AR2528" s="12">
        <f t="shared" si="551"/>
        <v>-5725192.66</v>
      </c>
      <c r="AS2528" s="12" t="e">
        <f>#REF!-AU2528+#REF!+#REF!</f>
        <v>#REF!</v>
      </c>
      <c r="AT2528" s="12" t="e">
        <f>AS2528-VLOOKUP(A2528,[1]选股结果!$A$2:$BJ$3005,48,FALSE)*0.08</f>
        <v>#REF!</v>
      </c>
      <c r="AU2528" s="12">
        <f t="shared" si="555"/>
        <v>61599532.27</v>
      </c>
      <c r="AV2528" s="12" t="e">
        <f>#REF!+S2528+H2528</f>
        <v>#REF!</v>
      </c>
      <c r="AW2528" s="12" t="e">
        <f t="shared" si="556"/>
        <v>#REF!</v>
      </c>
      <c r="AX2528" s="12" t="e">
        <f t="shared" si="557"/>
        <v>#REF!</v>
      </c>
      <c r="AY2528" s="12" t="e">
        <f t="shared" si="558"/>
        <v>#REF!</v>
      </c>
      <c r="AZ2528" s="12">
        <f t="shared" si="552"/>
        <v>-604183165.65</v>
      </c>
      <c r="BA2528" s="12">
        <f t="shared" si="553"/>
        <v>323825391.47</v>
      </c>
      <c r="BB2528" s="12" t="e">
        <f t="shared" si="559"/>
        <v>#REF!</v>
      </c>
    </row>
    <row r="2529" spans="1:54">
      <c r="A2529" s="5" t="s">
        <v>5107</v>
      </c>
      <c r="B2529" s="5" t="s">
        <v>5108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560"/>
        <v>617704758.25</v>
      </c>
      <c r="AF2529" s="9">
        <f t="shared" si="561"/>
        <v>535502666.32</v>
      </c>
      <c r="AG2529" s="9">
        <f t="shared" si="562"/>
        <v>96240502.73</v>
      </c>
      <c r="AH2529" s="9">
        <f t="shared" si="563"/>
        <v>96245854.92</v>
      </c>
      <c r="AI2529" s="9">
        <f t="shared" si="564"/>
        <v>96372297.91</v>
      </c>
      <c r="AJ2529" s="12" t="e">
        <f>#REF!-A2529</f>
        <v>#REF!</v>
      </c>
      <c r="AK2529" s="16"/>
      <c r="AL2529" s="9">
        <f t="shared" si="554"/>
        <v>33037741.83</v>
      </c>
      <c r="AM2529" s="16"/>
      <c r="AN2529" s="16"/>
      <c r="AO2529" s="16"/>
      <c r="AP2529" s="16"/>
      <c r="AQ2529" s="12" t="e">
        <f>#REF!+#REF!+#REF!</f>
        <v>#REF!</v>
      </c>
      <c r="AR2529" s="12">
        <f t="shared" si="551"/>
        <v>-95365.37</v>
      </c>
      <c r="AS2529" s="12" t="e">
        <f>#REF!-AU2529+#REF!+#REF!</f>
        <v>#REF!</v>
      </c>
      <c r="AT2529" s="12" t="e">
        <f>AS2529-VLOOKUP(A2529,[1]选股结果!$A$2:$BJ$3005,48,FALSE)*0.08</f>
        <v>#REF!</v>
      </c>
      <c r="AU2529" s="12">
        <f t="shared" si="555"/>
        <v>-126442.989999995</v>
      </c>
      <c r="AV2529" s="12" t="e">
        <f>#REF!+S2529+H2529</f>
        <v>#REF!</v>
      </c>
      <c r="AW2529" s="12" t="e">
        <f t="shared" si="556"/>
        <v>#REF!</v>
      </c>
      <c r="AX2529" s="12" t="e">
        <f t="shared" si="557"/>
        <v>#REF!</v>
      </c>
      <c r="AY2529" s="12" t="e">
        <f t="shared" si="558"/>
        <v>#REF!</v>
      </c>
      <c r="AZ2529" s="12">
        <f t="shared" si="552"/>
        <v>-610843768.12</v>
      </c>
      <c r="BA2529" s="12">
        <f t="shared" si="553"/>
        <v>96240502.73</v>
      </c>
      <c r="BB2529" s="12" t="e">
        <f t="shared" si="559"/>
        <v>#REF!</v>
      </c>
    </row>
    <row r="2530" spans="1:54">
      <c r="A2530" s="5" t="s">
        <v>5109</v>
      </c>
      <c r="B2530" s="5" t="s">
        <v>5110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560"/>
        <v>616756759.63</v>
      </c>
      <c r="AF2530" s="9">
        <f t="shared" si="561"/>
        <v>463900624.08</v>
      </c>
      <c r="AG2530" s="9">
        <f t="shared" si="562"/>
        <v>150363379.96</v>
      </c>
      <c r="AH2530" s="9">
        <f t="shared" si="563"/>
        <v>150060370.05</v>
      </c>
      <c r="AI2530" s="9">
        <f t="shared" si="564"/>
        <v>129674382.34</v>
      </c>
      <c r="AJ2530" s="12" t="e">
        <f>#REF!-A2530</f>
        <v>#REF!</v>
      </c>
      <c r="AK2530" s="16"/>
      <c r="AL2530" s="9">
        <f t="shared" si="554"/>
        <v>69890033.72</v>
      </c>
      <c r="AM2530" s="16"/>
      <c r="AN2530" s="16"/>
      <c r="AO2530" s="16"/>
      <c r="AP2530" s="16"/>
      <c r="AQ2530" s="12" t="e">
        <f>#REF!+#REF!+#REF!</f>
        <v>#REF!</v>
      </c>
      <c r="AR2530" s="12">
        <f t="shared" si="551"/>
        <v>-54183.02</v>
      </c>
      <c r="AS2530" s="12" t="e">
        <f>#REF!-AU2530+#REF!+#REF!</f>
        <v>#REF!</v>
      </c>
      <c r="AT2530" s="12" t="e">
        <f>AS2530-VLOOKUP(A2530,[1]选股结果!$A$2:$BJ$3005,48,FALSE)*0.08</f>
        <v>#REF!</v>
      </c>
      <c r="AU2530" s="12">
        <f t="shared" si="555"/>
        <v>20385987.71</v>
      </c>
      <c r="AV2530" s="12" t="e">
        <f>#REF!+S2530+H2530</f>
        <v>#REF!</v>
      </c>
      <c r="AW2530" s="12" t="e">
        <f t="shared" si="556"/>
        <v>#REF!</v>
      </c>
      <c r="AX2530" s="12" t="e">
        <f t="shared" si="557"/>
        <v>#REF!</v>
      </c>
      <c r="AY2530" s="12" t="e">
        <f t="shared" si="558"/>
        <v>#REF!</v>
      </c>
      <c r="AZ2530" s="12">
        <f t="shared" si="552"/>
        <v>-626682559.38</v>
      </c>
      <c r="BA2530" s="12">
        <f t="shared" si="553"/>
        <v>150363379.96</v>
      </c>
      <c r="BB2530" s="12" t="e">
        <f t="shared" si="559"/>
        <v>#REF!</v>
      </c>
    </row>
    <row r="2531" spans="1:54">
      <c r="A2531" s="5" t="s">
        <v>5111</v>
      </c>
      <c r="B2531" s="5" t="s">
        <v>5112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560"/>
        <v>614376129.9</v>
      </c>
      <c r="AF2531" s="9">
        <f t="shared" si="561"/>
        <v>511897328.63</v>
      </c>
      <c r="AG2531" s="9">
        <f t="shared" si="562"/>
        <v>121900491.62</v>
      </c>
      <c r="AH2531" s="9">
        <f t="shared" si="563"/>
        <v>119364169.36</v>
      </c>
      <c r="AI2531" s="9">
        <f t="shared" si="564"/>
        <v>100519769.41</v>
      </c>
      <c r="AJ2531" s="12" t="e">
        <f>#REF!-A2531</f>
        <v>#REF!</v>
      </c>
      <c r="AK2531" s="16"/>
      <c r="AL2531" s="9">
        <f t="shared" si="554"/>
        <v>332302115.06</v>
      </c>
      <c r="AM2531" s="16"/>
      <c r="AN2531" s="16"/>
      <c r="AO2531" s="16"/>
      <c r="AP2531" s="16"/>
      <c r="AQ2531" s="12" t="e">
        <f>#REF!+#REF!+#REF!</f>
        <v>#REF!</v>
      </c>
      <c r="AR2531" s="12">
        <f t="shared" si="551"/>
        <v>-33677.74</v>
      </c>
      <c r="AS2531" s="12" t="e">
        <f>#REF!-AU2531+#REF!+#REF!</f>
        <v>#REF!</v>
      </c>
      <c r="AT2531" s="12" t="e">
        <f>AS2531-VLOOKUP(A2531,[1]选股结果!$A$2:$BJ$3005,48,FALSE)*0.08</f>
        <v>#REF!</v>
      </c>
      <c r="AU2531" s="12">
        <f t="shared" si="555"/>
        <v>18844399.95</v>
      </c>
      <c r="AV2531" s="12" t="e">
        <f>#REF!+S2531+H2531</f>
        <v>#REF!</v>
      </c>
      <c r="AW2531" s="12" t="e">
        <f t="shared" si="556"/>
        <v>#REF!</v>
      </c>
      <c r="AX2531" s="12" t="e">
        <f t="shared" si="557"/>
        <v>#REF!</v>
      </c>
      <c r="AY2531" s="12" t="e">
        <f t="shared" si="558"/>
        <v>#REF!</v>
      </c>
      <c r="AZ2531" s="12">
        <f t="shared" si="552"/>
        <v>-630545387.11</v>
      </c>
      <c r="BA2531" s="12">
        <f t="shared" si="553"/>
        <v>121900491.62</v>
      </c>
      <c r="BB2531" s="12" t="e">
        <f t="shared" si="559"/>
        <v>#REF!</v>
      </c>
    </row>
    <row r="2532" spans="1:54">
      <c r="A2532" s="5" t="s">
        <v>5113</v>
      </c>
      <c r="B2532" s="5" t="s">
        <v>5114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560"/>
        <v>613107097.7</v>
      </c>
      <c r="AF2532" s="9">
        <f t="shared" si="561"/>
        <v>492050023.2</v>
      </c>
      <c r="AG2532" s="9">
        <f t="shared" si="562"/>
        <v>105774725.54</v>
      </c>
      <c r="AH2532" s="9">
        <f t="shared" si="563"/>
        <v>105996228.05</v>
      </c>
      <c r="AI2532" s="9">
        <f t="shared" si="564"/>
        <v>81362218.4</v>
      </c>
      <c r="AJ2532" s="12" t="e">
        <f>#REF!-A2532</f>
        <v>#REF!</v>
      </c>
      <c r="AK2532" s="16"/>
      <c r="AL2532" s="9">
        <f t="shared" si="554"/>
        <v>75699791.35</v>
      </c>
      <c r="AM2532" s="16"/>
      <c r="AN2532" s="16"/>
      <c r="AO2532" s="16"/>
      <c r="AP2532" s="16"/>
      <c r="AQ2532" s="12" t="e">
        <f>#REF!+#REF!+#REF!</f>
        <v>#REF!</v>
      </c>
      <c r="AR2532" s="12">
        <f t="shared" si="551"/>
        <v>-283346.86</v>
      </c>
      <c r="AS2532" s="12" t="e">
        <f>#REF!-AU2532+#REF!+#REF!</f>
        <v>#REF!</v>
      </c>
      <c r="AT2532" s="12" t="e">
        <f>AS2532-VLOOKUP(A2532,[1]选股结果!$A$2:$BJ$3005,48,FALSE)*0.08</f>
        <v>#REF!</v>
      </c>
      <c r="AU2532" s="12">
        <f t="shared" si="555"/>
        <v>24634009.65</v>
      </c>
      <c r="AV2532" s="12" t="e">
        <f>#REF!+S2532+H2532</f>
        <v>#REF!</v>
      </c>
      <c r="AW2532" s="12" t="e">
        <f t="shared" si="556"/>
        <v>#REF!</v>
      </c>
      <c r="AX2532" s="12" t="e">
        <f t="shared" si="557"/>
        <v>#REF!</v>
      </c>
      <c r="AY2532" s="12" t="e">
        <f t="shared" si="558"/>
        <v>#REF!</v>
      </c>
      <c r="AZ2532" s="12">
        <f t="shared" si="552"/>
        <v>-673793467.37</v>
      </c>
      <c r="BA2532" s="12">
        <f t="shared" si="553"/>
        <v>105774725.54</v>
      </c>
      <c r="BB2532" s="12" t="e">
        <f t="shared" si="559"/>
        <v>#REF!</v>
      </c>
    </row>
    <row r="2533" spans="1:54">
      <c r="A2533" s="5" t="s">
        <v>5115</v>
      </c>
      <c r="B2533" s="5" t="s">
        <v>5116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560"/>
        <v>612160522.87</v>
      </c>
      <c r="AF2533" s="9">
        <f t="shared" si="561"/>
        <v>557768169.87</v>
      </c>
      <c r="AG2533" s="9">
        <f t="shared" si="562"/>
        <v>90030926.82</v>
      </c>
      <c r="AH2533" s="9">
        <f t="shared" si="563"/>
        <v>89985924.94</v>
      </c>
      <c r="AI2533" s="9">
        <f t="shared" si="564"/>
        <v>89836026.25</v>
      </c>
      <c r="AJ2533" s="12" t="e">
        <f>#REF!-A2533</f>
        <v>#REF!</v>
      </c>
      <c r="AK2533" s="16"/>
      <c r="AL2533" s="9">
        <f t="shared" si="554"/>
        <v>70892433.19</v>
      </c>
      <c r="AM2533" s="16"/>
      <c r="AN2533" s="16"/>
      <c r="AO2533" s="16"/>
      <c r="AP2533" s="16"/>
      <c r="AQ2533" s="12" t="e">
        <f>#REF!+#REF!+#REF!</f>
        <v>#REF!</v>
      </c>
      <c r="AR2533" s="12">
        <f t="shared" si="551"/>
        <v>-65000</v>
      </c>
      <c r="AS2533" s="12" t="e">
        <f>#REF!-AU2533+#REF!+#REF!</f>
        <v>#REF!</v>
      </c>
      <c r="AT2533" s="12" t="e">
        <f>AS2533-VLOOKUP(A2533,[1]选股结果!$A$2:$BJ$3005,48,FALSE)*0.08</f>
        <v>#REF!</v>
      </c>
      <c r="AU2533" s="12">
        <f t="shared" si="555"/>
        <v>149898.689999998</v>
      </c>
      <c r="AV2533" s="12" t="e">
        <f>#REF!+S2533+H2533</f>
        <v>#REF!</v>
      </c>
      <c r="AW2533" s="12" t="e">
        <f t="shared" si="556"/>
        <v>#REF!</v>
      </c>
      <c r="AX2533" s="12" t="e">
        <f t="shared" si="557"/>
        <v>#REF!</v>
      </c>
      <c r="AY2533" s="12" t="e">
        <f t="shared" si="558"/>
        <v>#REF!</v>
      </c>
      <c r="AZ2533" s="12">
        <f t="shared" si="552"/>
        <v>-612102717.87</v>
      </c>
      <c r="BA2533" s="12">
        <f t="shared" si="553"/>
        <v>90030926.82</v>
      </c>
      <c r="BB2533" s="12" t="e">
        <f t="shared" si="559"/>
        <v>#REF!</v>
      </c>
    </row>
    <row r="2534" spans="1:54">
      <c r="A2534" s="5" t="s">
        <v>5117</v>
      </c>
      <c r="B2534" s="5" t="s">
        <v>5118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560"/>
        <v>612102529.74</v>
      </c>
      <c r="AF2534" s="9">
        <f t="shared" si="561"/>
        <v>646880914.92</v>
      </c>
      <c r="AG2534" s="9">
        <f t="shared" si="562"/>
        <v>-26438529.3399999</v>
      </c>
      <c r="AH2534" s="9">
        <f t="shared" si="563"/>
        <v>-26485352.1099999</v>
      </c>
      <c r="AI2534" s="9">
        <f t="shared" si="564"/>
        <v>-19710434.5599999</v>
      </c>
      <c r="AJ2534" s="12" t="e">
        <f>#REF!-A2534</f>
        <v>#REF!</v>
      </c>
      <c r="AK2534" s="16"/>
      <c r="AL2534" s="9">
        <f t="shared" si="554"/>
        <v>70697102.63</v>
      </c>
      <c r="AM2534" s="16"/>
      <c r="AN2534" s="16"/>
      <c r="AO2534" s="16"/>
      <c r="AP2534" s="16"/>
      <c r="AQ2534" s="12" t="e">
        <f>#REF!+#REF!+#REF!</f>
        <v>#REF!</v>
      </c>
      <c r="AR2534" s="12">
        <f t="shared" si="551"/>
        <v>-40725.55</v>
      </c>
      <c r="AS2534" s="12" t="e">
        <f>#REF!-AU2534+#REF!+#REF!</f>
        <v>#REF!</v>
      </c>
      <c r="AT2534" s="12" t="e">
        <f>AS2534-VLOOKUP(A2534,[1]选股结果!$A$2:$BJ$3005,48,FALSE)*0.08</f>
        <v>#REF!</v>
      </c>
      <c r="AU2534" s="12">
        <f t="shared" si="555"/>
        <v>-6774917.55</v>
      </c>
      <c r="AV2534" s="12" t="e">
        <f>#REF!+S2534+H2534</f>
        <v>#REF!</v>
      </c>
      <c r="AW2534" s="12" t="e">
        <f t="shared" si="556"/>
        <v>#REF!</v>
      </c>
      <c r="AX2534" s="12" t="e">
        <f t="shared" si="557"/>
        <v>#REF!</v>
      </c>
      <c r="AY2534" s="12" t="e">
        <f t="shared" si="558"/>
        <v>#REF!</v>
      </c>
      <c r="AZ2534" s="12">
        <f t="shared" si="552"/>
        <v>-600029664.6</v>
      </c>
      <c r="BA2534" s="12">
        <f t="shared" si="553"/>
        <v>-26438529.3399999</v>
      </c>
      <c r="BB2534" s="12" t="e">
        <f t="shared" si="559"/>
        <v>#REF!</v>
      </c>
    </row>
    <row r="2535" spans="1:54">
      <c r="A2535" s="5" t="s">
        <v>5119</v>
      </c>
      <c r="B2535" s="5" t="s">
        <v>5120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560"/>
        <v>612066758.86</v>
      </c>
      <c r="AF2535" s="9">
        <f t="shared" si="561"/>
        <v>636422524.59</v>
      </c>
      <c r="AG2535" s="9">
        <f t="shared" si="562"/>
        <v>4667406.0900001</v>
      </c>
      <c r="AH2535" s="9">
        <f t="shared" si="563"/>
        <v>4667079.0700001</v>
      </c>
      <c r="AI2535" s="9">
        <f t="shared" si="564"/>
        <v>4570559.3400001</v>
      </c>
      <c r="AJ2535" s="12" t="e">
        <f>#REF!-A2535</f>
        <v>#REF!</v>
      </c>
      <c r="AK2535" s="16"/>
      <c r="AL2535" s="9">
        <f t="shared" si="554"/>
        <v>46646795.2</v>
      </c>
      <c r="AM2535" s="16"/>
      <c r="AN2535" s="16"/>
      <c r="AO2535" s="16"/>
      <c r="AP2535" s="16"/>
      <c r="AQ2535" s="12" t="e">
        <f>#REF!+#REF!+#REF!</f>
        <v>#REF!</v>
      </c>
      <c r="AR2535" s="12">
        <f t="shared" si="551"/>
        <v>-226071.92</v>
      </c>
      <c r="AS2535" s="12" t="e">
        <f>#REF!-AU2535+#REF!+#REF!</f>
        <v>#REF!</v>
      </c>
      <c r="AT2535" s="12" t="e">
        <f>AS2535-VLOOKUP(A2535,[1]选股结果!$A$2:$BJ$3005,48,FALSE)*0.08</f>
        <v>#REF!</v>
      </c>
      <c r="AU2535" s="12">
        <f t="shared" si="555"/>
        <v>96519.7299999995</v>
      </c>
      <c r="AV2535" s="12" t="e">
        <f>#REF!+S2535+H2535</f>
        <v>#REF!</v>
      </c>
      <c r="AW2535" s="12" t="e">
        <f t="shared" si="556"/>
        <v>#REF!</v>
      </c>
      <c r="AX2535" s="12" t="e">
        <f t="shared" si="557"/>
        <v>#REF!</v>
      </c>
      <c r="AY2535" s="12" t="e">
        <f t="shared" si="558"/>
        <v>#REF!</v>
      </c>
      <c r="AZ2535" s="12">
        <f t="shared" si="552"/>
        <v>-621334669.82</v>
      </c>
      <c r="BA2535" s="12">
        <f t="shared" si="553"/>
        <v>4667406.0900001</v>
      </c>
      <c r="BB2535" s="12" t="e">
        <f t="shared" si="559"/>
        <v>#REF!</v>
      </c>
    </row>
    <row r="2536" spans="1:54">
      <c r="A2536" s="5" t="s">
        <v>5121</v>
      </c>
      <c r="B2536" s="5" t="s">
        <v>5122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560"/>
        <v>609991136.57</v>
      </c>
      <c r="AF2536" s="9">
        <f t="shared" si="561"/>
        <v>589325604.81</v>
      </c>
      <c r="AG2536" s="9">
        <f t="shared" si="562"/>
        <v>21522292.35</v>
      </c>
      <c r="AH2536" s="9">
        <f t="shared" si="563"/>
        <v>21275011.39</v>
      </c>
      <c r="AI2536" s="9">
        <f t="shared" si="564"/>
        <v>14290895.84</v>
      </c>
      <c r="AJ2536" s="12" t="e">
        <f>#REF!-A2536</f>
        <v>#REF!</v>
      </c>
      <c r="AK2536" s="16"/>
      <c r="AL2536" s="9">
        <f t="shared" si="554"/>
        <v>166783264</v>
      </c>
      <c r="AM2536" s="16"/>
      <c r="AN2536" s="16"/>
      <c r="AO2536" s="16"/>
      <c r="AP2536" s="16"/>
      <c r="AQ2536" s="12" t="e">
        <f>#REF!+#REF!+#REF!</f>
        <v>#REF!</v>
      </c>
      <c r="AR2536" s="12">
        <f t="shared" si="551"/>
        <v>-333435.92</v>
      </c>
      <c r="AS2536" s="12" t="e">
        <f>#REF!-AU2536+#REF!+#REF!</f>
        <v>#REF!</v>
      </c>
      <c r="AT2536" s="12" t="e">
        <f>AS2536-VLOOKUP(A2536,[1]选股结果!$A$2:$BJ$3005,48,FALSE)*0.08</f>
        <v>#REF!</v>
      </c>
      <c r="AU2536" s="12">
        <f t="shared" si="555"/>
        <v>6984115.55</v>
      </c>
      <c r="AV2536" s="12" t="e">
        <f>#REF!+S2536+H2536</f>
        <v>#REF!</v>
      </c>
      <c r="AW2536" s="12" t="e">
        <f t="shared" si="556"/>
        <v>#REF!</v>
      </c>
      <c r="AX2536" s="12" t="e">
        <f t="shared" si="557"/>
        <v>#REF!</v>
      </c>
      <c r="AY2536" s="12" t="e">
        <f t="shared" si="558"/>
        <v>#REF!</v>
      </c>
      <c r="AZ2536" s="12">
        <f t="shared" si="552"/>
        <v>-595178196.27</v>
      </c>
      <c r="BA2536" s="12">
        <f t="shared" si="553"/>
        <v>21522292.35</v>
      </c>
      <c r="BB2536" s="12" t="e">
        <f t="shared" si="559"/>
        <v>#REF!</v>
      </c>
    </row>
    <row r="2537" spans="1:54">
      <c r="A2537" s="5" t="s">
        <v>5123</v>
      </c>
      <c r="B2537" s="5" t="s">
        <v>5124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560"/>
        <v>609571046.18</v>
      </c>
      <c r="AF2537" s="9">
        <f t="shared" si="561"/>
        <v>516585824.78</v>
      </c>
      <c r="AG2537" s="9">
        <f t="shared" si="562"/>
        <v>83301434.95</v>
      </c>
      <c r="AH2537" s="9">
        <f t="shared" si="563"/>
        <v>83364287.37</v>
      </c>
      <c r="AI2537" s="9">
        <f t="shared" si="564"/>
        <v>78817451.18</v>
      </c>
      <c r="AJ2537" s="12" t="e">
        <f>#REF!-A2537</f>
        <v>#REF!</v>
      </c>
      <c r="AK2537" s="16"/>
      <c r="AL2537" s="9">
        <f t="shared" si="554"/>
        <v>81395269.65</v>
      </c>
      <c r="AM2537" s="16"/>
      <c r="AN2537" s="16"/>
      <c r="AO2537" s="16"/>
      <c r="AP2537" s="16"/>
      <c r="AQ2537" s="12" t="e">
        <f>#REF!+#REF!+#REF!</f>
        <v>#REF!</v>
      </c>
      <c r="AR2537" s="12">
        <f t="shared" si="551"/>
        <v>-314280.63</v>
      </c>
      <c r="AS2537" s="12" t="e">
        <f>#REF!-AU2537+#REF!+#REF!</f>
        <v>#REF!</v>
      </c>
      <c r="AT2537" s="12" t="e">
        <f>AS2537-VLOOKUP(A2537,[1]选股结果!$A$2:$BJ$3005,48,FALSE)*0.08</f>
        <v>#REF!</v>
      </c>
      <c r="AU2537" s="12">
        <f t="shared" si="555"/>
        <v>4546836.19</v>
      </c>
      <c r="AV2537" s="12" t="e">
        <f>#REF!+S2537+H2537</f>
        <v>#REF!</v>
      </c>
      <c r="AW2537" s="12" t="e">
        <f t="shared" si="556"/>
        <v>#REF!</v>
      </c>
      <c r="AX2537" s="12" t="e">
        <f t="shared" si="557"/>
        <v>#REF!</v>
      </c>
      <c r="AY2537" s="12" t="e">
        <f t="shared" si="558"/>
        <v>#REF!</v>
      </c>
      <c r="AZ2537" s="12">
        <f t="shared" si="552"/>
        <v>-624247723.03</v>
      </c>
      <c r="BA2537" s="12">
        <f t="shared" si="553"/>
        <v>83301434.95</v>
      </c>
      <c r="BB2537" s="12" t="e">
        <f t="shared" si="559"/>
        <v>#REF!</v>
      </c>
    </row>
    <row r="2538" spans="1:54">
      <c r="A2538" s="5" t="s">
        <v>5125</v>
      </c>
      <c r="B2538" s="5" t="s">
        <v>5126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560"/>
        <v>608654416.75</v>
      </c>
      <c r="AF2538" s="9">
        <f t="shared" si="561"/>
        <v>598025721.39</v>
      </c>
      <c r="AG2538" s="9">
        <f t="shared" si="562"/>
        <v>-3067690.28999999</v>
      </c>
      <c r="AH2538" s="9">
        <f t="shared" si="563"/>
        <v>-3257633.16999999</v>
      </c>
      <c r="AI2538" s="9">
        <f t="shared" si="564"/>
        <v>-5538899.14999999</v>
      </c>
      <c r="AJ2538" s="12" t="e">
        <f>#REF!-A2538</f>
        <v>#REF!</v>
      </c>
      <c r="AK2538" s="16"/>
      <c r="AL2538" s="9">
        <f t="shared" si="554"/>
        <v>73008292.71</v>
      </c>
      <c r="AM2538" s="16"/>
      <c r="AN2538" s="16"/>
      <c r="AO2538" s="16"/>
      <c r="AP2538" s="16"/>
      <c r="AQ2538" s="12" t="e">
        <f>#REF!+#REF!+#REF!</f>
        <v>#REF!</v>
      </c>
      <c r="AR2538" s="12">
        <f t="shared" si="551"/>
        <v>-14817.71</v>
      </c>
      <c r="AS2538" s="12" t="e">
        <f>#REF!-AU2538+#REF!+#REF!</f>
        <v>#REF!</v>
      </c>
      <c r="AT2538" s="12" t="e">
        <f>AS2538-VLOOKUP(A2538,[1]选股结果!$A$2:$BJ$3005,48,FALSE)*0.08</f>
        <v>#REF!</v>
      </c>
      <c r="AU2538" s="12">
        <f t="shared" si="555"/>
        <v>2281265.98</v>
      </c>
      <c r="AV2538" s="12" t="e">
        <f>#REF!+S2538+H2538</f>
        <v>#REF!</v>
      </c>
      <c r="AW2538" s="12" t="e">
        <f t="shared" si="556"/>
        <v>#REF!</v>
      </c>
      <c r="AX2538" s="12" t="e">
        <f t="shared" si="557"/>
        <v>#REF!</v>
      </c>
      <c r="AY2538" s="12" t="e">
        <f t="shared" si="558"/>
        <v>#REF!</v>
      </c>
      <c r="AZ2538" s="12">
        <f t="shared" si="552"/>
        <v>-671135005.77</v>
      </c>
      <c r="BA2538" s="12">
        <f t="shared" si="553"/>
        <v>-3067690.28999999</v>
      </c>
      <c r="BB2538" s="12" t="e">
        <f t="shared" si="559"/>
        <v>#REF!</v>
      </c>
    </row>
    <row r="2539" spans="1:54">
      <c r="A2539" s="5" t="s">
        <v>5127</v>
      </c>
      <c r="B2539" s="5" t="s">
        <v>5128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560"/>
        <v>608359349.6</v>
      </c>
      <c r="AF2539" s="9">
        <f t="shared" si="561"/>
        <v>631825790.26</v>
      </c>
      <c r="AG2539" s="9">
        <f t="shared" si="562"/>
        <v>-7115177.23999997</v>
      </c>
      <c r="AH2539" s="9">
        <f t="shared" si="563"/>
        <v>-8144526.54999997</v>
      </c>
      <c r="AI2539" s="9">
        <f t="shared" si="564"/>
        <v>3927011.18000003</v>
      </c>
      <c r="AJ2539" s="12" t="e">
        <f>#REF!-A2539</f>
        <v>#REF!</v>
      </c>
      <c r="AK2539" s="16"/>
      <c r="AL2539" s="9">
        <f t="shared" si="554"/>
        <v>57120786.36</v>
      </c>
      <c r="AM2539" s="16"/>
      <c r="AN2539" s="16"/>
      <c r="AO2539" s="16"/>
      <c r="AP2539" s="16"/>
      <c r="AQ2539" s="12" t="e">
        <f>#REF!+#REF!+#REF!</f>
        <v>#REF!</v>
      </c>
      <c r="AR2539" s="12">
        <f t="shared" si="551"/>
        <v>-625196.05</v>
      </c>
      <c r="AS2539" s="12" t="e">
        <f>#REF!-AU2539+#REF!+#REF!</f>
        <v>#REF!</v>
      </c>
      <c r="AT2539" s="12" t="e">
        <f>AS2539-VLOOKUP(A2539,[1]选股结果!$A$2:$BJ$3005,48,FALSE)*0.08</f>
        <v>#REF!</v>
      </c>
      <c r="AU2539" s="12">
        <f t="shared" si="555"/>
        <v>-12071537.73</v>
      </c>
      <c r="AV2539" s="12" t="e">
        <f>#REF!+S2539+H2539</f>
        <v>#REF!</v>
      </c>
      <c r="AW2539" s="12" t="e">
        <f t="shared" si="556"/>
        <v>#REF!</v>
      </c>
      <c r="AX2539" s="12" t="e">
        <f t="shared" si="557"/>
        <v>#REF!</v>
      </c>
      <c r="AY2539" s="12" t="e">
        <f t="shared" si="558"/>
        <v>#REF!</v>
      </c>
      <c r="AZ2539" s="12">
        <f t="shared" si="552"/>
        <v>-636384701.45</v>
      </c>
      <c r="BA2539" s="12">
        <f t="shared" si="553"/>
        <v>-7115177.23999997</v>
      </c>
      <c r="BB2539" s="12" t="e">
        <f t="shared" si="559"/>
        <v>#REF!</v>
      </c>
    </row>
    <row r="2540" spans="1:54">
      <c r="A2540" s="5" t="s">
        <v>5129</v>
      </c>
      <c r="B2540" s="5" t="s">
        <v>5130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560"/>
        <v>607598260.55</v>
      </c>
      <c r="AF2540" s="9">
        <f t="shared" si="561"/>
        <v>536556846.71</v>
      </c>
      <c r="AG2540" s="9">
        <f t="shared" si="562"/>
        <v>82139146.9699999</v>
      </c>
      <c r="AH2540" s="9">
        <f t="shared" si="563"/>
        <v>81017908.1699999</v>
      </c>
      <c r="AI2540" s="9">
        <f t="shared" si="564"/>
        <v>71836575.4599999</v>
      </c>
      <c r="AJ2540" s="12" t="e">
        <f>#REF!-A2540</f>
        <v>#REF!</v>
      </c>
      <c r="AK2540" s="16"/>
      <c r="AL2540" s="9">
        <f t="shared" si="554"/>
        <v>29810290.04</v>
      </c>
      <c r="AM2540" s="16"/>
      <c r="AN2540" s="16"/>
      <c r="AO2540" s="16"/>
      <c r="AP2540" s="16"/>
      <c r="AQ2540" s="12" t="e">
        <f>#REF!+#REF!+#REF!</f>
        <v>#REF!</v>
      </c>
      <c r="AR2540" s="12">
        <f t="shared" si="551"/>
        <v>-3723.72</v>
      </c>
      <c r="AS2540" s="12" t="e">
        <f>#REF!-AU2540+#REF!+#REF!</f>
        <v>#REF!</v>
      </c>
      <c r="AT2540" s="12" t="e">
        <f>AS2540-VLOOKUP(A2540,[1]选股结果!$A$2:$BJ$3005,48,FALSE)*0.08</f>
        <v>#REF!</v>
      </c>
      <c r="AU2540" s="12">
        <f t="shared" si="555"/>
        <v>9181332.70999999</v>
      </c>
      <c r="AV2540" s="12" t="e">
        <f>#REF!+S2540+H2540</f>
        <v>#REF!</v>
      </c>
      <c r="AW2540" s="12" t="e">
        <f t="shared" si="556"/>
        <v>#REF!</v>
      </c>
      <c r="AX2540" s="12" t="e">
        <f t="shared" si="557"/>
        <v>#REF!</v>
      </c>
      <c r="AY2540" s="12" t="e">
        <f t="shared" si="558"/>
        <v>#REF!</v>
      </c>
      <c r="AZ2540" s="12">
        <f t="shared" si="552"/>
        <v>-624513048.43</v>
      </c>
      <c r="BA2540" s="12">
        <f t="shared" si="553"/>
        <v>82139146.9699999</v>
      </c>
      <c r="BB2540" s="12" t="e">
        <f t="shared" si="559"/>
        <v>#REF!</v>
      </c>
    </row>
    <row r="2541" spans="1:54">
      <c r="A2541" s="5" t="s">
        <v>5131</v>
      </c>
      <c r="B2541" s="5" t="s">
        <v>5132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560"/>
        <v>607071828.07</v>
      </c>
      <c r="AF2541" s="9">
        <f t="shared" si="561"/>
        <v>544236057.59</v>
      </c>
      <c r="AG2541" s="9">
        <f t="shared" si="562"/>
        <v>49892876.76</v>
      </c>
      <c r="AH2541" s="9">
        <f t="shared" si="563"/>
        <v>50231587.87</v>
      </c>
      <c r="AI2541" s="9">
        <f t="shared" si="564"/>
        <v>45723482.15</v>
      </c>
      <c r="AJ2541" s="12" t="e">
        <f>#REF!-A2541</f>
        <v>#REF!</v>
      </c>
      <c r="AK2541" s="16"/>
      <c r="AL2541" s="9">
        <f t="shared" si="554"/>
        <v>47433749.7</v>
      </c>
      <c r="AM2541" s="16"/>
      <c r="AN2541" s="16"/>
      <c r="AO2541" s="16"/>
      <c r="AP2541" s="16"/>
      <c r="AQ2541" s="12" t="e">
        <f>#REF!+#REF!+#REF!</f>
        <v>#REF!</v>
      </c>
      <c r="AR2541" s="12">
        <f t="shared" si="551"/>
        <v>-437418.07</v>
      </c>
      <c r="AS2541" s="12" t="e">
        <f>#REF!-AU2541+#REF!+#REF!</f>
        <v>#REF!</v>
      </c>
      <c r="AT2541" s="12" t="e">
        <f>AS2541-VLOOKUP(A2541,[1]选股结果!$A$2:$BJ$3005,48,FALSE)*0.08</f>
        <v>#REF!</v>
      </c>
      <c r="AU2541" s="12">
        <f t="shared" si="555"/>
        <v>4508105.72</v>
      </c>
      <c r="AV2541" s="12" t="e">
        <f>#REF!+S2541+H2541</f>
        <v>#REF!</v>
      </c>
      <c r="AW2541" s="12" t="e">
        <f t="shared" si="556"/>
        <v>#REF!</v>
      </c>
      <c r="AX2541" s="12" t="e">
        <f t="shared" si="557"/>
        <v>#REF!</v>
      </c>
      <c r="AY2541" s="12" t="e">
        <f t="shared" si="558"/>
        <v>#REF!</v>
      </c>
      <c r="AZ2541" s="12">
        <f t="shared" si="552"/>
        <v>-624338021.54</v>
      </c>
      <c r="BA2541" s="12">
        <f t="shared" si="553"/>
        <v>49892876.76</v>
      </c>
      <c r="BB2541" s="12" t="e">
        <f t="shared" si="559"/>
        <v>#REF!</v>
      </c>
    </row>
    <row r="2542" spans="1:54">
      <c r="A2542" s="5" t="s">
        <v>5133</v>
      </c>
      <c r="B2542" s="5" t="s">
        <v>5134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560"/>
        <v>605716511.22</v>
      </c>
      <c r="AF2542" s="9">
        <f t="shared" si="561"/>
        <v>558018950.43</v>
      </c>
      <c r="AG2542" s="9">
        <f t="shared" si="562"/>
        <v>47659111.3800002</v>
      </c>
      <c r="AH2542" s="9">
        <f t="shared" si="563"/>
        <v>49416366.4800002</v>
      </c>
      <c r="AI2542" s="9">
        <f t="shared" si="564"/>
        <v>39666400.6400002</v>
      </c>
      <c r="AJ2542" s="12" t="e">
        <f>#REF!-A2542</f>
        <v>#REF!</v>
      </c>
      <c r="AK2542" s="16"/>
      <c r="AL2542" s="9">
        <f t="shared" si="554"/>
        <v>80628565.89</v>
      </c>
      <c r="AM2542" s="16"/>
      <c r="AN2542" s="16"/>
      <c r="AO2542" s="16"/>
      <c r="AP2542" s="16"/>
      <c r="AQ2542" s="12" t="e">
        <f>#REF!+#REF!+#REF!</f>
        <v>#REF!</v>
      </c>
      <c r="AR2542" s="12">
        <f t="shared" si="551"/>
        <v>-1875980.15</v>
      </c>
      <c r="AS2542" s="12" t="e">
        <f>#REF!-AU2542+#REF!+#REF!</f>
        <v>#REF!</v>
      </c>
      <c r="AT2542" s="12" t="e">
        <f>AS2542-VLOOKUP(A2542,[1]选股结果!$A$2:$BJ$3005,48,FALSE)*0.08</f>
        <v>#REF!</v>
      </c>
      <c r="AU2542" s="12">
        <f t="shared" si="555"/>
        <v>9749965.84</v>
      </c>
      <c r="AV2542" s="12" t="e">
        <f>#REF!+S2542+H2542</f>
        <v>#REF!</v>
      </c>
      <c r="AW2542" s="12" t="e">
        <f t="shared" si="556"/>
        <v>#REF!</v>
      </c>
      <c r="AX2542" s="12" t="e">
        <f t="shared" si="557"/>
        <v>#REF!</v>
      </c>
      <c r="AY2542" s="12" t="e">
        <f t="shared" si="558"/>
        <v>#REF!</v>
      </c>
      <c r="AZ2542" s="12">
        <f t="shared" si="552"/>
        <v>-597194230</v>
      </c>
      <c r="BA2542" s="12">
        <f t="shared" si="553"/>
        <v>47659111.3800002</v>
      </c>
      <c r="BB2542" s="12" t="e">
        <f t="shared" si="559"/>
        <v>#REF!</v>
      </c>
    </row>
    <row r="2543" spans="1:54">
      <c r="A2543" s="5" t="s">
        <v>5135</v>
      </c>
      <c r="B2543" s="5" t="s">
        <v>5136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560"/>
        <v>605389496.72</v>
      </c>
      <c r="AF2543" s="9">
        <f t="shared" si="561"/>
        <v>900485245.23</v>
      </c>
      <c r="AG2543" s="9">
        <f t="shared" si="562"/>
        <v>-332804400.67</v>
      </c>
      <c r="AH2543" s="9">
        <f t="shared" si="563"/>
        <v>-362132388.64</v>
      </c>
      <c r="AI2543" s="9">
        <f t="shared" si="564"/>
        <v>-377458187.3</v>
      </c>
      <c r="AJ2543" s="12" t="e">
        <f>#REF!-A2543</f>
        <v>#REF!</v>
      </c>
      <c r="AK2543" s="16"/>
      <c r="AL2543" s="9">
        <f t="shared" si="554"/>
        <v>192863397.8</v>
      </c>
      <c r="AM2543" s="16"/>
      <c r="AN2543" s="16"/>
      <c r="AO2543" s="16"/>
      <c r="AP2543" s="16"/>
      <c r="AQ2543" s="12" t="e">
        <f>#REF!+#REF!+#REF!</f>
        <v>#REF!</v>
      </c>
      <c r="AR2543" s="12">
        <f t="shared" si="551"/>
        <v>-27213.93</v>
      </c>
      <c r="AS2543" s="12" t="e">
        <f>#REF!-AU2543+#REF!+#REF!</f>
        <v>#REF!</v>
      </c>
      <c r="AT2543" s="12" t="e">
        <f>AS2543-VLOOKUP(A2543,[1]选股结果!$A$2:$BJ$3005,48,FALSE)*0.08</f>
        <v>#REF!</v>
      </c>
      <c r="AU2543" s="12">
        <f t="shared" si="555"/>
        <v>15325798.66</v>
      </c>
      <c r="AV2543" s="12" t="e">
        <f>#REF!+S2543+H2543</f>
        <v>#REF!</v>
      </c>
      <c r="AW2543" s="12" t="e">
        <f t="shared" si="556"/>
        <v>#REF!</v>
      </c>
      <c r="AX2543" s="12" t="e">
        <f t="shared" si="557"/>
        <v>#REF!</v>
      </c>
      <c r="AY2543" s="12" t="e">
        <f t="shared" si="558"/>
        <v>#REF!</v>
      </c>
      <c r="AZ2543" s="12">
        <f t="shared" si="552"/>
        <v>-932404508.85</v>
      </c>
      <c r="BA2543" s="12">
        <f t="shared" si="553"/>
        <v>-332804400.67</v>
      </c>
      <c r="BB2543" s="12" t="e">
        <f t="shared" si="559"/>
        <v>#REF!</v>
      </c>
    </row>
    <row r="2544" spans="1:54">
      <c r="A2544" s="5" t="s">
        <v>5137</v>
      </c>
      <c r="B2544" s="5" t="s">
        <v>5138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560"/>
        <v>603821081.42</v>
      </c>
      <c r="AF2544" s="9">
        <f t="shared" si="561"/>
        <v>483556209.95</v>
      </c>
      <c r="AG2544" s="9">
        <f t="shared" si="562"/>
        <v>117020128.93</v>
      </c>
      <c r="AH2544" s="9">
        <f t="shared" si="563"/>
        <v>123183433.88</v>
      </c>
      <c r="AI2544" s="9">
        <f t="shared" si="564"/>
        <v>100785730.4</v>
      </c>
      <c r="AJ2544" s="12" t="e">
        <f>#REF!-A2544</f>
        <v>#REF!</v>
      </c>
      <c r="AK2544" s="16"/>
      <c r="AL2544" s="9">
        <f t="shared" si="554"/>
        <v>65117105.4</v>
      </c>
      <c r="AM2544" s="16"/>
      <c r="AN2544" s="16"/>
      <c r="AO2544" s="16"/>
      <c r="AP2544" s="16"/>
      <c r="AQ2544" s="12" t="e">
        <f>#REF!+#REF!+#REF!</f>
        <v>#REF!</v>
      </c>
      <c r="AR2544" s="12">
        <f t="shared" si="551"/>
        <v>-6578948.33</v>
      </c>
      <c r="AS2544" s="12" t="e">
        <f>#REF!-AU2544+#REF!+#REF!</f>
        <v>#REF!</v>
      </c>
      <c r="AT2544" s="12" t="e">
        <f>AS2544-VLOOKUP(A2544,[1]选股结果!$A$2:$BJ$3005,48,FALSE)*0.08</f>
        <v>#REF!</v>
      </c>
      <c r="AU2544" s="12">
        <f t="shared" si="555"/>
        <v>22397703.48</v>
      </c>
      <c r="AV2544" s="12" t="e">
        <f>#REF!+S2544+H2544</f>
        <v>#REF!</v>
      </c>
      <c r="AW2544" s="12" t="e">
        <f t="shared" si="556"/>
        <v>#REF!</v>
      </c>
      <c r="AX2544" s="12" t="e">
        <f t="shared" si="557"/>
        <v>#REF!</v>
      </c>
      <c r="AY2544" s="12" t="e">
        <f t="shared" si="558"/>
        <v>#REF!</v>
      </c>
      <c r="AZ2544" s="12">
        <f t="shared" si="552"/>
        <v>-645908795.83</v>
      </c>
      <c r="BA2544" s="12">
        <f t="shared" si="553"/>
        <v>117020128.93</v>
      </c>
      <c r="BB2544" s="12" t="e">
        <f t="shared" si="559"/>
        <v>#REF!</v>
      </c>
    </row>
    <row r="2545" spans="1:54">
      <c r="A2545" s="5" t="s">
        <v>5139</v>
      </c>
      <c r="B2545" s="5" t="s">
        <v>5140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560"/>
        <v>603532726.46</v>
      </c>
      <c r="AF2545" s="9">
        <f t="shared" si="561"/>
        <v>592220186.01</v>
      </c>
      <c r="AG2545" s="9">
        <f t="shared" si="562"/>
        <v>10222261.63</v>
      </c>
      <c r="AH2545" s="9">
        <f t="shared" si="563"/>
        <v>10397118.67</v>
      </c>
      <c r="AI2545" s="9">
        <f t="shared" si="564"/>
        <v>7818756.21</v>
      </c>
      <c r="AJ2545" s="12" t="e">
        <f>#REF!-A2545</f>
        <v>#REF!</v>
      </c>
      <c r="AK2545" s="16"/>
      <c r="AL2545" s="9">
        <f t="shared" si="554"/>
        <v>55382942.34</v>
      </c>
      <c r="AM2545" s="16"/>
      <c r="AN2545" s="16"/>
      <c r="AO2545" s="16"/>
      <c r="AP2545" s="16"/>
      <c r="AQ2545" s="12" t="e">
        <f>#REF!+#REF!+#REF!</f>
        <v>#REF!</v>
      </c>
      <c r="AR2545" s="12">
        <f t="shared" si="551"/>
        <v>-394744.6</v>
      </c>
      <c r="AS2545" s="12" t="e">
        <f>#REF!-AU2545+#REF!+#REF!</f>
        <v>#REF!</v>
      </c>
      <c r="AT2545" s="12" t="e">
        <f>AS2545-VLOOKUP(A2545,[1]选股结果!$A$2:$BJ$3005,48,FALSE)*0.08</f>
        <v>#REF!</v>
      </c>
      <c r="AU2545" s="12">
        <f t="shared" si="555"/>
        <v>2578362.46</v>
      </c>
      <c r="AV2545" s="12" t="e">
        <f>#REF!+S2545+H2545</f>
        <v>#REF!</v>
      </c>
      <c r="AW2545" s="12" t="e">
        <f t="shared" si="556"/>
        <v>#REF!</v>
      </c>
      <c r="AX2545" s="12" t="e">
        <f t="shared" si="557"/>
        <v>#REF!</v>
      </c>
      <c r="AY2545" s="12" t="e">
        <f t="shared" si="558"/>
        <v>#REF!</v>
      </c>
      <c r="AZ2545" s="12">
        <f t="shared" si="552"/>
        <v>-611271042.11</v>
      </c>
      <c r="BA2545" s="12">
        <f t="shared" si="553"/>
        <v>10222261.63</v>
      </c>
      <c r="BB2545" s="12" t="e">
        <f t="shared" si="559"/>
        <v>#REF!</v>
      </c>
    </row>
    <row r="2546" spans="1:54">
      <c r="A2546" s="5" t="s">
        <v>5141</v>
      </c>
      <c r="B2546" s="5" t="s">
        <v>5142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560"/>
        <v>602727949.85</v>
      </c>
      <c r="AF2546" s="9">
        <f t="shared" si="561"/>
        <v>572129293.77</v>
      </c>
      <c r="AG2546" s="9">
        <f t="shared" si="562"/>
        <v>31219934.0200002</v>
      </c>
      <c r="AH2546" s="9">
        <f t="shared" si="563"/>
        <v>32365597.2200002</v>
      </c>
      <c r="AI2546" s="9">
        <f t="shared" si="564"/>
        <v>28222306.1300002</v>
      </c>
      <c r="AJ2546" s="12" t="e">
        <f>#REF!-A2546</f>
        <v>#REF!</v>
      </c>
      <c r="AK2546" s="16"/>
      <c r="AL2546" s="9">
        <f t="shared" si="554"/>
        <v>161489356.73</v>
      </c>
      <c r="AM2546" s="16"/>
      <c r="AN2546" s="16"/>
      <c r="AO2546" s="16"/>
      <c r="AP2546" s="16"/>
      <c r="AQ2546" s="12" t="e">
        <f>#REF!+#REF!+#REF!</f>
        <v>#REF!</v>
      </c>
      <c r="AR2546" s="12">
        <f t="shared" si="551"/>
        <v>-1249816.69</v>
      </c>
      <c r="AS2546" s="12" t="e">
        <f>#REF!-AU2546+#REF!+#REF!</f>
        <v>#REF!</v>
      </c>
      <c r="AT2546" s="12" t="e">
        <f>AS2546-VLOOKUP(A2546,[1]选股结果!$A$2:$BJ$3005,48,FALSE)*0.08</f>
        <v>#REF!</v>
      </c>
      <c r="AU2546" s="12">
        <f t="shared" si="555"/>
        <v>4143291.09</v>
      </c>
      <c r="AV2546" s="12" t="e">
        <f>#REF!+S2546+H2546</f>
        <v>#REF!</v>
      </c>
      <c r="AW2546" s="12" t="e">
        <f t="shared" si="556"/>
        <v>#REF!</v>
      </c>
      <c r="AX2546" s="12" t="e">
        <f t="shared" si="557"/>
        <v>#REF!</v>
      </c>
      <c r="AY2546" s="12" t="e">
        <f t="shared" si="558"/>
        <v>#REF!</v>
      </c>
      <c r="AZ2546" s="12">
        <f t="shared" si="552"/>
        <v>-607794302.19</v>
      </c>
      <c r="BA2546" s="12">
        <f t="shared" si="553"/>
        <v>31219934.0200002</v>
      </c>
      <c r="BB2546" s="12" t="e">
        <f t="shared" si="559"/>
        <v>#REF!</v>
      </c>
    </row>
    <row r="2547" spans="1:54">
      <c r="A2547" s="5" t="s">
        <v>5143</v>
      </c>
      <c r="B2547" s="5" t="s">
        <v>5144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560"/>
        <v>601561003.58</v>
      </c>
      <c r="AF2547" s="9">
        <f t="shared" si="561"/>
        <v>584280463.86</v>
      </c>
      <c r="AG2547" s="9">
        <f t="shared" si="562"/>
        <v>766601806.38</v>
      </c>
      <c r="AH2547" s="9">
        <f t="shared" si="563"/>
        <v>766151219.27</v>
      </c>
      <c r="AI2547" s="9">
        <f t="shared" si="564"/>
        <v>641515702.86</v>
      </c>
      <c r="AJ2547" s="12" t="e">
        <f>#REF!-A2547</f>
        <v>#REF!</v>
      </c>
      <c r="AK2547" s="16"/>
      <c r="AL2547" s="9">
        <f t="shared" si="554"/>
        <v>125770641.72</v>
      </c>
      <c r="AM2547" s="16"/>
      <c r="AN2547" s="16"/>
      <c r="AO2547" s="16"/>
      <c r="AP2547" s="16"/>
      <c r="AQ2547" s="12" t="e">
        <f>#REF!+#REF!+#REF!</f>
        <v>#REF!</v>
      </c>
      <c r="AR2547" s="12">
        <f t="shared" si="551"/>
        <v>-1660001.88</v>
      </c>
      <c r="AS2547" s="12" t="e">
        <f>#REF!-AU2547+#REF!+#REF!</f>
        <v>#REF!</v>
      </c>
      <c r="AT2547" s="12" t="e">
        <f>AS2547-VLOOKUP(A2547,[1]选股结果!$A$2:$BJ$3005,48,FALSE)*0.08</f>
        <v>#REF!</v>
      </c>
      <c r="AU2547" s="12">
        <f t="shared" si="555"/>
        <v>124635516.41</v>
      </c>
      <c r="AV2547" s="12" t="e">
        <f>#REF!+S2547+H2547</f>
        <v>#REF!</v>
      </c>
      <c r="AW2547" s="12" t="e">
        <f t="shared" si="556"/>
        <v>#REF!</v>
      </c>
      <c r="AX2547" s="12" t="e">
        <f t="shared" si="557"/>
        <v>#REF!</v>
      </c>
      <c r="AY2547" s="12" t="e">
        <f t="shared" si="558"/>
        <v>#REF!</v>
      </c>
      <c r="AZ2547" s="12">
        <f t="shared" si="552"/>
        <v>-786778035.66</v>
      </c>
      <c r="BA2547" s="12">
        <f t="shared" si="553"/>
        <v>766601806.38</v>
      </c>
      <c r="BB2547" s="12" t="e">
        <f t="shared" si="559"/>
        <v>#REF!</v>
      </c>
    </row>
    <row r="2548" spans="1:54">
      <c r="A2548" s="5" t="s">
        <v>5145</v>
      </c>
      <c r="B2548" s="5" t="s">
        <v>5146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560"/>
        <v>601211729.33</v>
      </c>
      <c r="AF2548" s="9">
        <f t="shared" si="561"/>
        <v>445482155.68</v>
      </c>
      <c r="AG2548" s="9">
        <f t="shared" si="562"/>
        <v>180076226.85</v>
      </c>
      <c r="AH2548" s="9">
        <f t="shared" si="563"/>
        <v>180266708.47</v>
      </c>
      <c r="AI2548" s="9">
        <f t="shared" si="564"/>
        <v>136972262.55</v>
      </c>
      <c r="AJ2548" s="12" t="e">
        <f>#REF!-A2548</f>
        <v>#REF!</v>
      </c>
      <c r="AK2548" s="16"/>
      <c r="AL2548" s="9">
        <f t="shared" si="554"/>
        <v>124214940.99</v>
      </c>
      <c r="AM2548" s="16"/>
      <c r="AN2548" s="16"/>
      <c r="AO2548" s="16"/>
      <c r="AP2548" s="16"/>
      <c r="AQ2548" s="12" t="e">
        <f>#REF!+#REF!+#REF!</f>
        <v>#REF!</v>
      </c>
      <c r="AR2548" s="12">
        <f t="shared" si="551"/>
        <v>-266316.74</v>
      </c>
      <c r="AS2548" s="12" t="e">
        <f>#REF!-AU2548+#REF!+#REF!</f>
        <v>#REF!</v>
      </c>
      <c r="AT2548" s="12" t="e">
        <f>AS2548-VLOOKUP(A2548,[1]选股结果!$A$2:$BJ$3005,48,FALSE)*0.08</f>
        <v>#REF!</v>
      </c>
      <c r="AU2548" s="12">
        <f t="shared" si="555"/>
        <v>43294445.92</v>
      </c>
      <c r="AV2548" s="12" t="e">
        <f>#REF!+S2548+H2548</f>
        <v>#REF!</v>
      </c>
      <c r="AW2548" s="12" t="e">
        <f t="shared" si="556"/>
        <v>#REF!</v>
      </c>
      <c r="AX2548" s="12" t="e">
        <f t="shared" si="557"/>
        <v>#REF!</v>
      </c>
      <c r="AY2548" s="12" t="e">
        <f t="shared" si="558"/>
        <v>#REF!</v>
      </c>
      <c r="AZ2548" s="12">
        <f t="shared" si="552"/>
        <v>-658161932.89</v>
      </c>
      <c r="BA2548" s="12">
        <f t="shared" si="553"/>
        <v>180076226.85</v>
      </c>
      <c r="BB2548" s="12" t="e">
        <f t="shared" si="559"/>
        <v>#REF!</v>
      </c>
    </row>
    <row r="2549" spans="1:54">
      <c r="A2549" s="5" t="s">
        <v>5147</v>
      </c>
      <c r="B2549" s="5" t="s">
        <v>5148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560"/>
        <v>600117683.26</v>
      </c>
      <c r="AF2549" s="9">
        <f t="shared" si="561"/>
        <v>607358330.86</v>
      </c>
      <c r="AG2549" s="9">
        <f t="shared" si="562"/>
        <v>-6830711.87000002</v>
      </c>
      <c r="AH2549" s="9">
        <f t="shared" si="563"/>
        <v>-6291933.06000002</v>
      </c>
      <c r="AI2549" s="9">
        <f t="shared" si="564"/>
        <v>-8893314.58000002</v>
      </c>
      <c r="AJ2549" s="12" t="e">
        <f>#REF!-A2549</f>
        <v>#REF!</v>
      </c>
      <c r="AK2549" s="16"/>
      <c r="AL2549" s="9">
        <f t="shared" si="554"/>
        <v>162406938.83</v>
      </c>
      <c r="AM2549" s="16"/>
      <c r="AN2549" s="16"/>
      <c r="AO2549" s="16"/>
      <c r="AP2549" s="16"/>
      <c r="AQ2549" s="12" t="e">
        <f>#REF!+#REF!+#REF!</f>
        <v>#REF!</v>
      </c>
      <c r="AR2549" s="12">
        <f t="shared" si="551"/>
        <v>-760342.62</v>
      </c>
      <c r="AS2549" s="12" t="e">
        <f>#REF!-AU2549+#REF!+#REF!</f>
        <v>#REF!</v>
      </c>
      <c r="AT2549" s="12" t="e">
        <f>AS2549-VLOOKUP(A2549,[1]选股结果!$A$2:$BJ$3005,48,FALSE)*0.08</f>
        <v>#REF!</v>
      </c>
      <c r="AU2549" s="12">
        <f t="shared" si="555"/>
        <v>2601381.52</v>
      </c>
      <c r="AV2549" s="12" t="e">
        <f>#REF!+S2549+H2549</f>
        <v>#REF!</v>
      </c>
      <c r="AW2549" s="12" t="e">
        <f t="shared" si="556"/>
        <v>#REF!</v>
      </c>
      <c r="AX2549" s="12" t="e">
        <f t="shared" si="557"/>
        <v>#REF!</v>
      </c>
      <c r="AY2549" s="12" t="e">
        <f t="shared" si="558"/>
        <v>#REF!</v>
      </c>
      <c r="AZ2549" s="12">
        <f t="shared" si="552"/>
        <v>-597769779.48</v>
      </c>
      <c r="BA2549" s="12">
        <f t="shared" si="553"/>
        <v>-6830711.87000002</v>
      </c>
      <c r="BB2549" s="12" t="e">
        <f t="shared" si="559"/>
        <v>#REF!</v>
      </c>
    </row>
    <row r="2550" spans="1:54">
      <c r="A2550" s="5" t="s">
        <v>5149</v>
      </c>
      <c r="B2550" s="5" t="s">
        <v>5150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560"/>
        <v>599288463.93</v>
      </c>
      <c r="AF2550" s="9">
        <f t="shared" si="561"/>
        <v>600912661.34</v>
      </c>
      <c r="AG2550" s="9">
        <f t="shared" si="562"/>
        <v>-6704080.49000009</v>
      </c>
      <c r="AH2550" s="9">
        <f t="shared" si="563"/>
        <v>-7480252.57000009</v>
      </c>
      <c r="AI2550" s="9">
        <f t="shared" si="564"/>
        <v>-7737967.92000009</v>
      </c>
      <c r="AJ2550" s="12" t="e">
        <f>#REF!-A2550</f>
        <v>#REF!</v>
      </c>
      <c r="AK2550" s="16"/>
      <c r="AL2550" s="9">
        <f t="shared" si="554"/>
        <v>150027878.73</v>
      </c>
      <c r="AM2550" s="16"/>
      <c r="AN2550" s="16"/>
      <c r="AO2550" s="16"/>
      <c r="AP2550" s="16"/>
      <c r="AQ2550" s="12" t="e">
        <f>#REF!+#REF!+#REF!</f>
        <v>#REF!</v>
      </c>
      <c r="AR2550" s="12">
        <f t="shared" si="551"/>
        <v>-17946.32</v>
      </c>
      <c r="AS2550" s="12" t="e">
        <f>#REF!-AU2550+#REF!+#REF!</f>
        <v>#REF!</v>
      </c>
      <c r="AT2550" s="12" t="e">
        <f>AS2550-VLOOKUP(A2550,[1]选股结果!$A$2:$BJ$3005,48,FALSE)*0.08</f>
        <v>#REF!</v>
      </c>
      <c r="AU2550" s="12">
        <f t="shared" si="555"/>
        <v>257715.350000001</v>
      </c>
      <c r="AV2550" s="12" t="e">
        <f>#REF!+S2550+H2550</f>
        <v>#REF!</v>
      </c>
      <c r="AW2550" s="12" t="e">
        <f t="shared" si="556"/>
        <v>#REF!</v>
      </c>
      <c r="AX2550" s="12" t="e">
        <f t="shared" si="557"/>
        <v>#REF!</v>
      </c>
      <c r="AY2550" s="12" t="e">
        <f t="shared" si="558"/>
        <v>#REF!</v>
      </c>
      <c r="AZ2550" s="12">
        <f t="shared" si="552"/>
        <v>-587213492.95</v>
      </c>
      <c r="BA2550" s="12">
        <f t="shared" si="553"/>
        <v>-6704080.49000009</v>
      </c>
      <c r="BB2550" s="12" t="e">
        <f t="shared" si="559"/>
        <v>#REF!</v>
      </c>
    </row>
    <row r="2551" spans="1:54">
      <c r="A2551" s="5" t="s">
        <v>5151</v>
      </c>
      <c r="B2551" s="5" t="s">
        <v>5152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560"/>
        <v>597471331.43</v>
      </c>
      <c r="AF2551" s="9">
        <f t="shared" si="561"/>
        <v>575719320.02</v>
      </c>
      <c r="AG2551" s="9">
        <f t="shared" si="562"/>
        <v>90843589.41</v>
      </c>
      <c r="AH2551" s="9">
        <f t="shared" si="563"/>
        <v>90923197.99</v>
      </c>
      <c r="AI2551" s="9">
        <f t="shared" si="564"/>
        <v>77258733.03</v>
      </c>
      <c r="AJ2551" s="12" t="e">
        <f>#REF!-A2551</f>
        <v>#REF!</v>
      </c>
      <c r="AK2551" s="16"/>
      <c r="AL2551" s="9">
        <f t="shared" si="554"/>
        <v>127141501.04</v>
      </c>
      <c r="AM2551" s="16"/>
      <c r="AN2551" s="16"/>
      <c r="AO2551" s="16"/>
      <c r="AP2551" s="16"/>
      <c r="AQ2551" s="12" t="e">
        <f>#REF!+#REF!+#REF!</f>
        <v>#REF!</v>
      </c>
      <c r="AR2551" s="12">
        <f t="shared" si="551"/>
        <v>-429624.72</v>
      </c>
      <c r="AS2551" s="12" t="e">
        <f>#REF!-AU2551+#REF!+#REF!</f>
        <v>#REF!</v>
      </c>
      <c r="AT2551" s="12" t="e">
        <f>AS2551-VLOOKUP(A2551,[1]选股结果!$A$2:$BJ$3005,48,FALSE)*0.08</f>
        <v>#REF!</v>
      </c>
      <c r="AU2551" s="12">
        <f t="shared" si="555"/>
        <v>13664464.96</v>
      </c>
      <c r="AV2551" s="12" t="e">
        <f>#REF!+S2551+H2551</f>
        <v>#REF!</v>
      </c>
      <c r="AW2551" s="12" t="e">
        <f t="shared" si="556"/>
        <v>#REF!</v>
      </c>
      <c r="AX2551" s="12" t="e">
        <f t="shared" si="557"/>
        <v>#REF!</v>
      </c>
      <c r="AY2551" s="12" t="e">
        <f t="shared" si="558"/>
        <v>#REF!</v>
      </c>
      <c r="AZ2551" s="12">
        <f t="shared" si="552"/>
        <v>-622302051.08</v>
      </c>
      <c r="BA2551" s="12">
        <f t="shared" si="553"/>
        <v>90843589.41</v>
      </c>
      <c r="BB2551" s="12" t="e">
        <f t="shared" si="559"/>
        <v>#REF!</v>
      </c>
    </row>
    <row r="2552" spans="1:54">
      <c r="A2552" s="5" t="s">
        <v>5153</v>
      </c>
      <c r="B2552" s="5" t="s">
        <v>5154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560"/>
        <v>596601169.14</v>
      </c>
      <c r="AF2552" s="9">
        <f t="shared" si="561"/>
        <v>461334304.84</v>
      </c>
      <c r="AG2552" s="9">
        <f t="shared" si="562"/>
        <v>140322896.8</v>
      </c>
      <c r="AH2552" s="9">
        <f t="shared" si="563"/>
        <v>139794249.1</v>
      </c>
      <c r="AI2552" s="9">
        <f t="shared" si="564"/>
        <v>124202635.66</v>
      </c>
      <c r="AJ2552" s="12" t="e">
        <f>#REF!-A2552</f>
        <v>#REF!</v>
      </c>
      <c r="AK2552" s="16"/>
      <c r="AL2552" s="9">
        <f t="shared" si="554"/>
        <v>335085679.39</v>
      </c>
      <c r="AM2552" s="16"/>
      <c r="AN2552" s="16"/>
      <c r="AO2552" s="16"/>
      <c r="AP2552" s="16"/>
      <c r="AQ2552" s="12" t="e">
        <f>#REF!+#REF!+#REF!</f>
        <v>#REF!</v>
      </c>
      <c r="AR2552" s="12">
        <f t="shared" si="551"/>
        <v>-5390</v>
      </c>
      <c r="AS2552" s="12" t="e">
        <f>#REF!-AU2552+#REF!+#REF!</f>
        <v>#REF!</v>
      </c>
      <c r="AT2552" s="12" t="e">
        <f>AS2552-VLOOKUP(A2552,[1]选股结果!$A$2:$BJ$3005,48,FALSE)*0.08</f>
        <v>#REF!</v>
      </c>
      <c r="AU2552" s="12">
        <f t="shared" si="555"/>
        <v>15591613.44</v>
      </c>
      <c r="AV2552" s="12" t="e">
        <f>#REF!+S2552+H2552</f>
        <v>#REF!</v>
      </c>
      <c r="AW2552" s="12" t="e">
        <f t="shared" si="556"/>
        <v>#REF!</v>
      </c>
      <c r="AX2552" s="12" t="e">
        <f t="shared" si="557"/>
        <v>#REF!</v>
      </c>
      <c r="AY2552" s="12" t="e">
        <f t="shared" si="558"/>
        <v>#REF!</v>
      </c>
      <c r="AZ2552" s="12">
        <f t="shared" si="552"/>
        <v>-588043020.07</v>
      </c>
      <c r="BA2552" s="12">
        <f t="shared" si="553"/>
        <v>140322896.8</v>
      </c>
      <c r="BB2552" s="12" t="e">
        <f t="shared" si="559"/>
        <v>#REF!</v>
      </c>
    </row>
    <row r="2553" spans="1:54">
      <c r="A2553" s="5" t="s">
        <v>5155</v>
      </c>
      <c r="B2553" s="5" t="s">
        <v>5156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560"/>
        <v>595341310.14</v>
      </c>
      <c r="AF2553" s="9">
        <f t="shared" si="561"/>
        <v>438818324.22</v>
      </c>
      <c r="AG2553" s="9">
        <f t="shared" si="562"/>
        <v>156506572.04</v>
      </c>
      <c r="AH2553" s="9">
        <f t="shared" si="563"/>
        <v>162843043.83</v>
      </c>
      <c r="AI2553" s="9">
        <f t="shared" si="564"/>
        <v>139990515.67</v>
      </c>
      <c r="AJ2553" s="12" t="e">
        <f>#REF!-A2553</f>
        <v>#REF!</v>
      </c>
      <c r="AK2553" s="16"/>
      <c r="AL2553" s="9">
        <f t="shared" si="554"/>
        <v>57483620.36</v>
      </c>
      <c r="AM2553" s="16"/>
      <c r="AN2553" s="16"/>
      <c r="AO2553" s="16"/>
      <c r="AP2553" s="16"/>
      <c r="AQ2553" s="12" t="e">
        <f>#REF!+#REF!+#REF!</f>
        <v>#REF!</v>
      </c>
      <c r="AR2553" s="12">
        <f t="shared" si="551"/>
        <v>-6525957.68</v>
      </c>
      <c r="AS2553" s="12" t="e">
        <f>#REF!-AU2553+#REF!+#REF!</f>
        <v>#REF!</v>
      </c>
      <c r="AT2553" s="12" t="e">
        <f>AS2553-VLOOKUP(A2553,[1]选股结果!$A$2:$BJ$3005,48,FALSE)*0.08</f>
        <v>#REF!</v>
      </c>
      <c r="AU2553" s="12">
        <f t="shared" si="555"/>
        <v>22852528.16</v>
      </c>
      <c r="AV2553" s="12" t="e">
        <f>#REF!+S2553+H2553</f>
        <v>#REF!</v>
      </c>
      <c r="AW2553" s="12" t="e">
        <f t="shared" si="556"/>
        <v>#REF!</v>
      </c>
      <c r="AX2553" s="12" t="e">
        <f t="shared" si="557"/>
        <v>#REF!</v>
      </c>
      <c r="AY2553" s="12" t="e">
        <f t="shared" si="558"/>
        <v>#REF!</v>
      </c>
      <c r="AZ2553" s="12">
        <f t="shared" si="552"/>
        <v>-615137243.05</v>
      </c>
      <c r="BA2553" s="12">
        <f t="shared" si="553"/>
        <v>156506572.04</v>
      </c>
      <c r="BB2553" s="12" t="e">
        <f t="shared" si="559"/>
        <v>#REF!</v>
      </c>
    </row>
    <row r="2554" spans="1:54">
      <c r="A2554" s="5" t="s">
        <v>5157</v>
      </c>
      <c r="B2554" s="5" t="s">
        <v>5158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560"/>
        <v>594762242.67</v>
      </c>
      <c r="AF2554" s="9">
        <f t="shared" si="561"/>
        <v>734691885.83</v>
      </c>
      <c r="AG2554" s="9">
        <f t="shared" si="562"/>
        <v>-144602374.55</v>
      </c>
      <c r="AH2554" s="9">
        <f t="shared" si="563"/>
        <v>-126465990.31</v>
      </c>
      <c r="AI2554" s="9">
        <f t="shared" si="564"/>
        <v>-126447708.95</v>
      </c>
      <c r="AJ2554" s="12" t="e">
        <f>#REF!-A2554</f>
        <v>#REF!</v>
      </c>
      <c r="AK2554" s="16"/>
      <c r="AL2554" s="9">
        <f t="shared" si="554"/>
        <v>463895509.83</v>
      </c>
      <c r="AM2554" s="16"/>
      <c r="AN2554" s="16"/>
      <c r="AO2554" s="16"/>
      <c r="AP2554" s="16"/>
      <c r="AQ2554" s="12" t="e">
        <f>#REF!+#REF!+#REF!</f>
        <v>#REF!</v>
      </c>
      <c r="AR2554" s="12">
        <f t="shared" si="551"/>
        <v>-18582479.26</v>
      </c>
      <c r="AS2554" s="12" t="e">
        <f>#REF!-AU2554+#REF!+#REF!</f>
        <v>#REF!</v>
      </c>
      <c r="AT2554" s="12" t="e">
        <f>AS2554-VLOOKUP(A2554,[1]选股结果!$A$2:$BJ$3005,48,FALSE)*0.08</f>
        <v>#REF!</v>
      </c>
      <c r="AU2554" s="12">
        <f t="shared" si="555"/>
        <v>-18281.3599999994</v>
      </c>
      <c r="AV2554" s="12" t="e">
        <f>#REF!+S2554+H2554</f>
        <v>#REF!</v>
      </c>
      <c r="AW2554" s="12" t="e">
        <f t="shared" si="556"/>
        <v>#REF!</v>
      </c>
      <c r="AX2554" s="12" t="e">
        <f t="shared" si="557"/>
        <v>#REF!</v>
      </c>
      <c r="AY2554" s="12" t="e">
        <f t="shared" si="558"/>
        <v>#REF!</v>
      </c>
      <c r="AZ2554" s="12">
        <f t="shared" si="552"/>
        <v>-621253096.3</v>
      </c>
      <c r="BA2554" s="12">
        <f t="shared" si="553"/>
        <v>-144602374.55</v>
      </c>
      <c r="BB2554" s="12" t="e">
        <f t="shared" si="559"/>
        <v>#REF!</v>
      </c>
    </row>
    <row r="2555" spans="1:54">
      <c r="A2555" s="5" t="s">
        <v>5159</v>
      </c>
      <c r="B2555" s="5" t="s">
        <v>5160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560"/>
        <v>594595205.06</v>
      </c>
      <c r="AF2555" s="9">
        <f t="shared" si="561"/>
        <v>512318702.27</v>
      </c>
      <c r="AG2555" s="9">
        <f t="shared" si="562"/>
        <v>87708144.6199999</v>
      </c>
      <c r="AH2555" s="9">
        <f t="shared" si="563"/>
        <v>87676183.0599999</v>
      </c>
      <c r="AI2555" s="9">
        <f t="shared" si="564"/>
        <v>82604400.4499999</v>
      </c>
      <c r="AJ2555" s="12" t="e">
        <f>#REF!-A2555</f>
        <v>#REF!</v>
      </c>
      <c r="AK2555" s="16"/>
      <c r="AL2555" s="9">
        <f t="shared" si="554"/>
        <v>52186844.74</v>
      </c>
      <c r="AM2555" s="16"/>
      <c r="AN2555" s="16"/>
      <c r="AO2555" s="16"/>
      <c r="AP2555" s="16"/>
      <c r="AQ2555" s="12" t="e">
        <f>#REF!+#REF!+#REF!</f>
        <v>#REF!</v>
      </c>
      <c r="AR2555" s="12">
        <f t="shared" si="551"/>
        <v>-6705.81</v>
      </c>
      <c r="AS2555" s="12" t="e">
        <f>#REF!-AU2555+#REF!+#REF!</f>
        <v>#REF!</v>
      </c>
      <c r="AT2555" s="12" t="e">
        <f>AS2555-VLOOKUP(A2555,[1]选股结果!$A$2:$BJ$3005,48,FALSE)*0.08</f>
        <v>#REF!</v>
      </c>
      <c r="AU2555" s="12">
        <f t="shared" si="555"/>
        <v>5071782.61</v>
      </c>
      <c r="AV2555" s="12" t="e">
        <f>#REF!+S2555+H2555</f>
        <v>#REF!</v>
      </c>
      <c r="AW2555" s="12" t="e">
        <f t="shared" si="556"/>
        <v>#REF!</v>
      </c>
      <c r="AX2555" s="12" t="e">
        <f t="shared" si="557"/>
        <v>#REF!</v>
      </c>
      <c r="AY2555" s="12" t="e">
        <f t="shared" si="558"/>
        <v>#REF!</v>
      </c>
      <c r="AZ2555" s="12">
        <f t="shared" si="552"/>
        <v>-593365157.76</v>
      </c>
      <c r="BA2555" s="12">
        <f t="shared" si="553"/>
        <v>87708144.6199999</v>
      </c>
      <c r="BB2555" s="12" t="e">
        <f t="shared" si="559"/>
        <v>#REF!</v>
      </c>
    </row>
    <row r="2556" spans="1:54">
      <c r="A2556" s="5" t="s">
        <v>5161</v>
      </c>
      <c r="B2556" s="5" t="s">
        <v>5162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560"/>
        <v>593809097.27</v>
      </c>
      <c r="AF2556" s="9">
        <f t="shared" si="561"/>
        <v>594492969.52</v>
      </c>
      <c r="AG2556" s="9">
        <f t="shared" si="562"/>
        <v>-184544.47</v>
      </c>
      <c r="AH2556" s="9">
        <f t="shared" si="563"/>
        <v>-244133.53</v>
      </c>
      <c r="AI2556" s="9">
        <f t="shared" si="564"/>
        <v>609850.24</v>
      </c>
      <c r="AJ2556" s="12" t="e">
        <f>#REF!-A2556</f>
        <v>#REF!</v>
      </c>
      <c r="AK2556" s="16"/>
      <c r="AL2556" s="9">
        <f t="shared" si="554"/>
        <v>159378415.91</v>
      </c>
      <c r="AM2556" s="16"/>
      <c r="AN2556" s="16"/>
      <c r="AO2556" s="16"/>
      <c r="AP2556" s="16"/>
      <c r="AQ2556" s="12" t="e">
        <f>#REF!+#REF!+#REF!</f>
        <v>#REF!</v>
      </c>
      <c r="AR2556" s="12">
        <f t="shared" si="551"/>
        <v>-6680.16</v>
      </c>
      <c r="AS2556" s="12" t="e">
        <f>#REF!-AU2556+#REF!+#REF!</f>
        <v>#REF!</v>
      </c>
      <c r="AT2556" s="12" t="e">
        <f>AS2556-VLOOKUP(A2556,[1]选股结果!$A$2:$BJ$3005,48,FALSE)*0.08</f>
        <v>#REF!</v>
      </c>
      <c r="AU2556" s="12">
        <f t="shared" si="555"/>
        <v>-853983.77</v>
      </c>
      <c r="AV2556" s="12" t="e">
        <f>#REF!+S2556+H2556</f>
        <v>#REF!</v>
      </c>
      <c r="AW2556" s="12" t="e">
        <f t="shared" si="556"/>
        <v>#REF!</v>
      </c>
      <c r="AX2556" s="12" t="e">
        <f t="shared" si="557"/>
        <v>#REF!</v>
      </c>
      <c r="AY2556" s="12" t="e">
        <f t="shared" si="558"/>
        <v>#REF!</v>
      </c>
      <c r="AZ2556" s="12">
        <f t="shared" si="552"/>
        <v>-589498707.49</v>
      </c>
      <c r="BA2556" s="12">
        <f t="shared" si="553"/>
        <v>-184544.47</v>
      </c>
      <c r="BB2556" s="12" t="e">
        <f t="shared" si="559"/>
        <v>#REF!</v>
      </c>
    </row>
    <row r="2557" spans="1:54">
      <c r="A2557" s="5" t="s">
        <v>5163</v>
      </c>
      <c r="B2557" s="5" t="s">
        <v>5164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560"/>
        <v>591849753.09</v>
      </c>
      <c r="AF2557" s="9">
        <f t="shared" si="561"/>
        <v>524348344.34</v>
      </c>
      <c r="AG2557" s="9">
        <f t="shared" si="562"/>
        <v>50263814.77</v>
      </c>
      <c r="AH2557" s="9">
        <f t="shared" si="563"/>
        <v>48946782.78</v>
      </c>
      <c r="AI2557" s="9">
        <f t="shared" si="564"/>
        <v>48229229.32</v>
      </c>
      <c r="AJ2557" s="12" t="e">
        <f>#REF!-A2557</f>
        <v>#REF!</v>
      </c>
      <c r="AK2557" s="16"/>
      <c r="AL2557" s="9">
        <f t="shared" si="554"/>
        <v>121282096.03</v>
      </c>
      <c r="AM2557" s="16"/>
      <c r="AN2557" s="16"/>
      <c r="AO2557" s="16"/>
      <c r="AP2557" s="16"/>
      <c r="AQ2557" s="12" t="e">
        <f>#REF!+#REF!+#REF!</f>
        <v>#REF!</v>
      </c>
      <c r="AR2557" s="12">
        <f t="shared" si="551"/>
        <v>-214787.18</v>
      </c>
      <c r="AS2557" s="12" t="e">
        <f>#REF!-AU2557+#REF!+#REF!</f>
        <v>#REF!</v>
      </c>
      <c r="AT2557" s="12" t="e">
        <f>AS2557-VLOOKUP(A2557,[1]选股结果!$A$2:$BJ$3005,48,FALSE)*0.08</f>
        <v>#REF!</v>
      </c>
      <c r="AU2557" s="12">
        <f t="shared" si="555"/>
        <v>717553.460000001</v>
      </c>
      <c r="AV2557" s="12" t="e">
        <f>#REF!+S2557+H2557</f>
        <v>#REF!</v>
      </c>
      <c r="AW2557" s="12" t="e">
        <f t="shared" si="556"/>
        <v>#REF!</v>
      </c>
      <c r="AX2557" s="12" t="e">
        <f t="shared" si="557"/>
        <v>#REF!</v>
      </c>
      <c r="AY2557" s="12" t="e">
        <f t="shared" si="558"/>
        <v>#REF!</v>
      </c>
      <c r="AZ2557" s="12">
        <f t="shared" si="552"/>
        <v>-590096161.89</v>
      </c>
      <c r="BA2557" s="12">
        <f t="shared" si="553"/>
        <v>50263814.77</v>
      </c>
      <c r="BB2557" s="12" t="e">
        <f t="shared" si="559"/>
        <v>#REF!</v>
      </c>
    </row>
    <row r="2558" spans="1:54">
      <c r="A2558" s="5" t="s">
        <v>5165</v>
      </c>
      <c r="B2558" s="5" t="s">
        <v>5166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560"/>
        <v>590286598.87</v>
      </c>
      <c r="AF2558" s="9">
        <f t="shared" si="561"/>
        <v>530861285.18</v>
      </c>
      <c r="AG2558" s="9">
        <f t="shared" si="562"/>
        <v>67819840.24</v>
      </c>
      <c r="AH2558" s="9">
        <f t="shared" si="563"/>
        <v>67827642.89</v>
      </c>
      <c r="AI2558" s="9">
        <f t="shared" si="564"/>
        <v>59597426.57</v>
      </c>
      <c r="AJ2558" s="12" t="e">
        <f>#REF!-A2558</f>
        <v>#REF!</v>
      </c>
      <c r="AK2558" s="16"/>
      <c r="AL2558" s="9">
        <f t="shared" si="554"/>
        <v>35009787.52</v>
      </c>
      <c r="AM2558" s="16"/>
      <c r="AN2558" s="16"/>
      <c r="AO2558" s="16"/>
      <c r="AP2558" s="16"/>
      <c r="AQ2558" s="12" t="e">
        <f>#REF!+#REF!+#REF!</f>
        <v>#REF!</v>
      </c>
      <c r="AR2558" s="12">
        <f t="shared" si="551"/>
        <v>-9020</v>
      </c>
      <c r="AS2558" s="12" t="e">
        <f>#REF!-AU2558+#REF!+#REF!</f>
        <v>#REF!</v>
      </c>
      <c r="AT2558" s="12" t="e">
        <f>AS2558-VLOOKUP(A2558,[1]选股结果!$A$2:$BJ$3005,48,FALSE)*0.08</f>
        <v>#REF!</v>
      </c>
      <c r="AU2558" s="12">
        <f t="shared" si="555"/>
        <v>8230216.32</v>
      </c>
      <c r="AV2558" s="12" t="e">
        <f>#REF!+S2558+H2558</f>
        <v>#REF!</v>
      </c>
      <c r="AW2558" s="12" t="e">
        <f t="shared" si="556"/>
        <v>#REF!</v>
      </c>
      <c r="AX2558" s="12" t="e">
        <f t="shared" si="557"/>
        <v>#REF!</v>
      </c>
      <c r="AY2558" s="12" t="e">
        <f t="shared" si="558"/>
        <v>#REF!</v>
      </c>
      <c r="AZ2558" s="12">
        <f t="shared" si="552"/>
        <v>-595024775.91</v>
      </c>
      <c r="BA2558" s="12">
        <f t="shared" si="553"/>
        <v>67819840.24</v>
      </c>
      <c r="BB2558" s="12" t="e">
        <f t="shared" si="559"/>
        <v>#REF!</v>
      </c>
    </row>
    <row r="2559" spans="1:54">
      <c r="A2559" s="5" t="s">
        <v>5167</v>
      </c>
      <c r="B2559" s="5" t="s">
        <v>5168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560"/>
        <v>589152619.06</v>
      </c>
      <c r="AF2559" s="9">
        <f t="shared" si="561"/>
        <v>680337990.01</v>
      </c>
      <c r="AG2559" s="9">
        <f t="shared" si="562"/>
        <v>-60226005.06</v>
      </c>
      <c r="AH2559" s="9">
        <f t="shared" si="563"/>
        <v>-55113124.51</v>
      </c>
      <c r="AI2559" s="9">
        <f t="shared" si="564"/>
        <v>-55208410.2</v>
      </c>
      <c r="AJ2559" s="12" t="e">
        <f>#REF!-A2559</f>
        <v>#REF!</v>
      </c>
      <c r="AK2559" s="16"/>
      <c r="AL2559" s="9">
        <f t="shared" si="554"/>
        <v>66137821.27</v>
      </c>
      <c r="AM2559" s="16"/>
      <c r="AN2559" s="16"/>
      <c r="AO2559" s="16"/>
      <c r="AP2559" s="16"/>
      <c r="AQ2559" s="12" t="e">
        <f>#REF!+#REF!+#REF!</f>
        <v>#REF!</v>
      </c>
      <c r="AR2559" s="12">
        <f t="shared" si="551"/>
        <v>-5261868.55</v>
      </c>
      <c r="AS2559" s="12" t="e">
        <f>#REF!-AU2559+#REF!+#REF!</f>
        <v>#REF!</v>
      </c>
      <c r="AT2559" s="12" t="e">
        <f>AS2559-VLOOKUP(A2559,[1]选股结果!$A$2:$BJ$3005,48,FALSE)*0.08</f>
        <v>#REF!</v>
      </c>
      <c r="AU2559" s="12">
        <f t="shared" si="555"/>
        <v>95285.6900000051</v>
      </c>
      <c r="AV2559" s="12" t="e">
        <f>#REF!+S2559+H2559</f>
        <v>#REF!</v>
      </c>
      <c r="AW2559" s="12" t="e">
        <f t="shared" si="556"/>
        <v>#REF!</v>
      </c>
      <c r="AX2559" s="12" t="e">
        <f t="shared" si="557"/>
        <v>#REF!</v>
      </c>
      <c r="AY2559" s="12" t="e">
        <f t="shared" si="558"/>
        <v>#REF!</v>
      </c>
      <c r="AZ2559" s="12">
        <f t="shared" si="552"/>
        <v>-598828126.99</v>
      </c>
      <c r="BA2559" s="12">
        <f t="shared" si="553"/>
        <v>-60226005.06</v>
      </c>
      <c r="BB2559" s="12" t="e">
        <f t="shared" si="559"/>
        <v>#REF!</v>
      </c>
    </row>
    <row r="2560" spans="1:54">
      <c r="A2560" s="5" t="s">
        <v>5169</v>
      </c>
      <c r="B2560" s="5" t="s">
        <v>5170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560"/>
        <v>589084976.5</v>
      </c>
      <c r="AF2560" s="9">
        <f t="shared" si="561"/>
        <v>441748005.59</v>
      </c>
      <c r="AG2560" s="9">
        <f t="shared" si="562"/>
        <v>149000427.54</v>
      </c>
      <c r="AH2560" s="9">
        <f t="shared" si="563"/>
        <v>147552227.5</v>
      </c>
      <c r="AI2560" s="9">
        <f t="shared" si="564"/>
        <v>126881260.57</v>
      </c>
      <c r="AJ2560" s="12" t="e">
        <f>#REF!-A2560</f>
        <v>#REF!</v>
      </c>
      <c r="AK2560" s="16"/>
      <c r="AL2560" s="9">
        <f t="shared" si="554"/>
        <v>101862708.24</v>
      </c>
      <c r="AM2560" s="16"/>
      <c r="AN2560" s="16"/>
      <c r="AO2560" s="16"/>
      <c r="AP2560" s="16"/>
      <c r="AQ2560" s="12" t="e">
        <f>#REF!+#REF!+#REF!</f>
        <v>#REF!</v>
      </c>
      <c r="AR2560" s="12">
        <f t="shared" si="551"/>
        <v>-27033.94</v>
      </c>
      <c r="AS2560" s="12" t="e">
        <f>#REF!-AU2560+#REF!+#REF!</f>
        <v>#REF!</v>
      </c>
      <c r="AT2560" s="12" t="e">
        <f>AS2560-VLOOKUP(A2560,[1]选股结果!$A$2:$BJ$3005,48,FALSE)*0.08</f>
        <v>#REF!</v>
      </c>
      <c r="AU2560" s="12">
        <f t="shared" si="555"/>
        <v>20670966.93</v>
      </c>
      <c r="AV2560" s="12" t="e">
        <f>#REF!+S2560+H2560</f>
        <v>#REF!</v>
      </c>
      <c r="AW2560" s="12" t="e">
        <f t="shared" si="556"/>
        <v>#REF!</v>
      </c>
      <c r="AX2560" s="12" t="e">
        <f t="shared" si="557"/>
        <v>#REF!</v>
      </c>
      <c r="AY2560" s="12" t="e">
        <f t="shared" si="558"/>
        <v>#REF!</v>
      </c>
      <c r="AZ2560" s="12">
        <f t="shared" si="552"/>
        <v>-607036432.33</v>
      </c>
      <c r="BA2560" s="12">
        <f t="shared" si="553"/>
        <v>149000427.54</v>
      </c>
      <c r="BB2560" s="12" t="e">
        <f t="shared" si="559"/>
        <v>#REF!</v>
      </c>
    </row>
    <row r="2561" spans="1:54">
      <c r="A2561" s="5" t="s">
        <v>5171</v>
      </c>
      <c r="B2561" s="5" t="s">
        <v>5172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560"/>
        <v>588548386.42</v>
      </c>
      <c r="AF2561" s="9">
        <f t="shared" si="561"/>
        <v>615398126.25</v>
      </c>
      <c r="AG2561" s="9">
        <f t="shared" si="562"/>
        <v>153757191.6</v>
      </c>
      <c r="AH2561" s="9">
        <f t="shared" si="563"/>
        <v>154003233.99</v>
      </c>
      <c r="AI2561" s="9">
        <f t="shared" si="564"/>
        <v>121465458.08</v>
      </c>
      <c r="AJ2561" s="12" t="e">
        <f>#REF!-A2561</f>
        <v>#REF!</v>
      </c>
      <c r="AK2561" s="16"/>
      <c r="AL2561" s="9">
        <f t="shared" si="554"/>
        <v>115141430.43</v>
      </c>
      <c r="AM2561" s="16"/>
      <c r="AN2561" s="16"/>
      <c r="AO2561" s="16"/>
      <c r="AP2561" s="16"/>
      <c r="AQ2561" s="12" t="e">
        <f>#REF!+#REF!+#REF!</f>
        <v>#REF!</v>
      </c>
      <c r="AR2561" s="12">
        <f t="shared" si="551"/>
        <v>-254011.49</v>
      </c>
      <c r="AS2561" s="12" t="e">
        <f>#REF!-AU2561+#REF!+#REF!</f>
        <v>#REF!</v>
      </c>
      <c r="AT2561" s="12" t="e">
        <f>AS2561-VLOOKUP(A2561,[1]选股结果!$A$2:$BJ$3005,48,FALSE)*0.08</f>
        <v>#REF!</v>
      </c>
      <c r="AU2561" s="12">
        <f t="shared" si="555"/>
        <v>32537775.91</v>
      </c>
      <c r="AV2561" s="12" t="e">
        <f>#REF!+S2561+H2561</f>
        <v>#REF!</v>
      </c>
      <c r="AW2561" s="12" t="e">
        <f t="shared" si="556"/>
        <v>#REF!</v>
      </c>
      <c r="AX2561" s="12" t="e">
        <f t="shared" si="557"/>
        <v>#REF!</v>
      </c>
      <c r="AY2561" s="12" t="e">
        <f t="shared" si="558"/>
        <v>#REF!</v>
      </c>
      <c r="AZ2561" s="12">
        <f t="shared" si="552"/>
        <v>-639298441.88</v>
      </c>
      <c r="BA2561" s="12">
        <f t="shared" si="553"/>
        <v>153757191.6</v>
      </c>
      <c r="BB2561" s="12" t="e">
        <f t="shared" si="559"/>
        <v>#REF!</v>
      </c>
    </row>
    <row r="2562" spans="1:54">
      <c r="A2562" s="5" t="s">
        <v>5173</v>
      </c>
      <c r="B2562" s="5" t="s">
        <v>5174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560"/>
        <v>588256670.49</v>
      </c>
      <c r="AF2562" s="9">
        <f t="shared" si="561"/>
        <v>516588828.13</v>
      </c>
      <c r="AG2562" s="9">
        <f t="shared" si="562"/>
        <v>90166779.35</v>
      </c>
      <c r="AH2562" s="9">
        <f t="shared" si="563"/>
        <v>90497503.64</v>
      </c>
      <c r="AI2562" s="9">
        <f t="shared" si="564"/>
        <v>66111055.83</v>
      </c>
      <c r="AJ2562" s="12" t="e">
        <f>#REF!-A2562</f>
        <v>#REF!</v>
      </c>
      <c r="AK2562" s="16"/>
      <c r="AL2562" s="9">
        <f t="shared" si="554"/>
        <v>92349687.93</v>
      </c>
      <c r="AM2562" s="16"/>
      <c r="AN2562" s="16"/>
      <c r="AO2562" s="16"/>
      <c r="AP2562" s="16"/>
      <c r="AQ2562" s="12" t="e">
        <f>#REF!+#REF!+#REF!</f>
        <v>#REF!</v>
      </c>
      <c r="AR2562" s="12">
        <f t="shared" ref="AR2562:AR2625" si="565">AA2562-AB2562</f>
        <v>-586506.62</v>
      </c>
      <c r="AS2562" s="12" t="e">
        <f>#REF!-AU2562+#REF!+#REF!</f>
        <v>#REF!</v>
      </c>
      <c r="AT2562" s="12" t="e">
        <f>AS2562-VLOOKUP(A2562,[1]选股结果!$A$2:$BJ$3005,48,FALSE)*0.08</f>
        <v>#REF!</v>
      </c>
      <c r="AU2562" s="12">
        <f t="shared" si="555"/>
        <v>24386447.81</v>
      </c>
      <c r="AV2562" s="12" t="e">
        <f>#REF!+S2562+H2562</f>
        <v>#REF!</v>
      </c>
      <c r="AW2562" s="12" t="e">
        <f t="shared" si="556"/>
        <v>#REF!</v>
      </c>
      <c r="AX2562" s="12" t="e">
        <f t="shared" si="557"/>
        <v>#REF!</v>
      </c>
      <c r="AY2562" s="12" t="e">
        <f t="shared" si="558"/>
        <v>#REF!</v>
      </c>
      <c r="AZ2562" s="12">
        <f t="shared" ref="AZ2562:AZ2625" si="566">O2562-S2562-AA2562-AB2562-AC2562-AD2562+AK2562-AE2562</f>
        <v>-614278579.15</v>
      </c>
      <c r="BA2562" s="12">
        <f t="shared" ref="BA2562:BA2625" si="567">AG2562</f>
        <v>90166779.35</v>
      </c>
      <c r="BB2562" s="12" t="e">
        <f t="shared" si="559"/>
        <v>#REF!</v>
      </c>
    </row>
    <row r="2563" spans="1:54">
      <c r="A2563" s="5" t="s">
        <v>5175</v>
      </c>
      <c r="B2563" s="5" t="s">
        <v>5176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560"/>
        <v>588004529.23</v>
      </c>
      <c r="AF2563" s="9">
        <f t="shared" si="561"/>
        <v>457813901.83</v>
      </c>
      <c r="AG2563" s="9">
        <f t="shared" si="562"/>
        <v>141626673.47</v>
      </c>
      <c r="AH2563" s="9">
        <f t="shared" si="563"/>
        <v>142528516.12</v>
      </c>
      <c r="AI2563" s="9">
        <f t="shared" si="564"/>
        <v>126833740.5</v>
      </c>
      <c r="AJ2563" s="12" t="e">
        <f>#REF!-A2563</f>
        <v>#REF!</v>
      </c>
      <c r="AK2563" s="16"/>
      <c r="AL2563" s="9">
        <f t="shared" ref="AL2563:AL2626" si="568">O2563+P2563+Q2563+Y2563-AB2563+AC2563</f>
        <v>50244317.54</v>
      </c>
      <c r="AM2563" s="16"/>
      <c r="AN2563" s="16"/>
      <c r="AO2563" s="16"/>
      <c r="AP2563" s="16"/>
      <c r="AQ2563" s="12" t="e">
        <f>#REF!+#REF!+#REF!</f>
        <v>#REF!</v>
      </c>
      <c r="AR2563" s="12">
        <f t="shared" si="565"/>
        <v>-1041564.35</v>
      </c>
      <c r="AS2563" s="12" t="e">
        <f>#REF!-AU2563+#REF!+#REF!</f>
        <v>#REF!</v>
      </c>
      <c r="AT2563" s="12" t="e">
        <f>AS2563-VLOOKUP(A2563,[1]选股结果!$A$2:$BJ$3005,48,FALSE)*0.08</f>
        <v>#REF!</v>
      </c>
      <c r="AU2563" s="12">
        <f t="shared" ref="AU2563:AU2626" si="569">AH2563-AI2563</f>
        <v>15694775.62</v>
      </c>
      <c r="AV2563" s="12" t="e">
        <f>#REF!+S2563+H2563</f>
        <v>#REF!</v>
      </c>
      <c r="AW2563" s="12" t="e">
        <f t="shared" ref="AW2563:AW2626" si="570">AV2563-AU2563</f>
        <v>#REF!</v>
      </c>
      <c r="AX2563" s="12" t="e">
        <f t="shared" ref="AX2563:AX2626" si="571">AV2563-H2563</f>
        <v>#REF!</v>
      </c>
      <c r="AY2563" s="12" t="e">
        <f t="shared" ref="AY2563:AY2626" si="572">AV2563-H2563-AU2563</f>
        <v>#REF!</v>
      </c>
      <c r="AZ2563" s="12">
        <f t="shared" si="566"/>
        <v>-597852148</v>
      </c>
      <c r="BA2563" s="12">
        <f t="shared" si="567"/>
        <v>141626673.47</v>
      </c>
      <c r="BB2563" s="12" t="e">
        <f t="shared" ref="BB2563:BB2626" si="573">AF2563-AG2563+AH2563+AI2563-AJ2563+AL2563+AM2563-AO2563+AN2563</f>
        <v>#REF!</v>
      </c>
    </row>
    <row r="2564" spans="1:54">
      <c r="A2564" s="5" t="s">
        <v>5177</v>
      </c>
      <c r="B2564" s="5" t="s">
        <v>5178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560"/>
        <v>587869682.07</v>
      </c>
      <c r="AF2564" s="9">
        <f t="shared" si="561"/>
        <v>600315397.24</v>
      </c>
      <c r="AG2564" s="9">
        <f t="shared" si="562"/>
        <v>-12397114.26</v>
      </c>
      <c r="AH2564" s="9">
        <f t="shared" si="563"/>
        <v>-7808880.57</v>
      </c>
      <c r="AI2564" s="9">
        <f t="shared" si="564"/>
        <v>-11155254.77</v>
      </c>
      <c r="AJ2564" s="12" t="e">
        <f>#REF!-A2564</f>
        <v>#REF!</v>
      </c>
      <c r="AK2564" s="16"/>
      <c r="AL2564" s="9">
        <f t="shared" si="568"/>
        <v>79963150.57</v>
      </c>
      <c r="AM2564" s="16"/>
      <c r="AN2564" s="16"/>
      <c r="AO2564" s="16"/>
      <c r="AP2564" s="16"/>
      <c r="AQ2564" s="12" t="e">
        <f>#REF!+#REF!+#REF!</f>
        <v>#REF!</v>
      </c>
      <c r="AR2564" s="12">
        <f t="shared" si="565"/>
        <v>-5866270.9</v>
      </c>
      <c r="AS2564" s="12" t="e">
        <f>#REF!-AU2564+#REF!+#REF!</f>
        <v>#REF!</v>
      </c>
      <c r="AT2564" s="12" t="e">
        <f>AS2564-VLOOKUP(A2564,[1]选股结果!$A$2:$BJ$3005,48,FALSE)*0.08</f>
        <v>#REF!</v>
      </c>
      <c r="AU2564" s="12">
        <f t="shared" si="569"/>
        <v>3346374.2</v>
      </c>
      <c r="AV2564" s="12" t="e">
        <f>#REF!+S2564+H2564</f>
        <v>#REF!</v>
      </c>
      <c r="AW2564" s="12" t="e">
        <f t="shared" si="570"/>
        <v>#REF!</v>
      </c>
      <c r="AX2564" s="12" t="e">
        <f t="shared" si="571"/>
        <v>#REF!</v>
      </c>
      <c r="AY2564" s="12" t="e">
        <f t="shared" si="572"/>
        <v>#REF!</v>
      </c>
      <c r="AZ2564" s="12">
        <f t="shared" si="566"/>
        <v>-601001476.63</v>
      </c>
      <c r="BA2564" s="12">
        <f t="shared" si="567"/>
        <v>-12397114.26</v>
      </c>
      <c r="BB2564" s="12" t="e">
        <f t="shared" si="573"/>
        <v>#REF!</v>
      </c>
    </row>
    <row r="2565" spans="1:54">
      <c r="A2565" s="5" t="s">
        <v>5179</v>
      </c>
      <c r="B2565" s="5" t="s">
        <v>5180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560"/>
        <v>586724314.55</v>
      </c>
      <c r="AF2565" s="9">
        <f t="shared" si="561"/>
        <v>590066527.09</v>
      </c>
      <c r="AG2565" s="9">
        <f t="shared" si="562"/>
        <v>7142762.65999992</v>
      </c>
      <c r="AH2565" s="9">
        <f t="shared" si="563"/>
        <v>7166680.26999992</v>
      </c>
      <c r="AI2565" s="9">
        <f t="shared" si="564"/>
        <v>3319924.72999992</v>
      </c>
      <c r="AJ2565" s="12" t="e">
        <f>#REF!-A2565</f>
        <v>#REF!</v>
      </c>
      <c r="AK2565" s="16"/>
      <c r="AL2565" s="9">
        <f t="shared" si="568"/>
        <v>123418947.59</v>
      </c>
      <c r="AM2565" s="16"/>
      <c r="AN2565" s="16"/>
      <c r="AO2565" s="16"/>
      <c r="AP2565" s="16"/>
      <c r="AQ2565" s="12" t="e">
        <f>#REF!+#REF!+#REF!</f>
        <v>#REF!</v>
      </c>
      <c r="AR2565" s="12">
        <f t="shared" si="565"/>
        <v>-765727.56</v>
      </c>
      <c r="AS2565" s="12" t="e">
        <f>#REF!-AU2565+#REF!+#REF!</f>
        <v>#REF!</v>
      </c>
      <c r="AT2565" s="12" t="e">
        <f>AS2565-VLOOKUP(A2565,[1]选股结果!$A$2:$BJ$3005,48,FALSE)*0.08</f>
        <v>#REF!</v>
      </c>
      <c r="AU2565" s="12">
        <f t="shared" si="569"/>
        <v>3846755.54</v>
      </c>
      <c r="AV2565" s="12" t="e">
        <f>#REF!+S2565+H2565</f>
        <v>#REF!</v>
      </c>
      <c r="AW2565" s="12" t="e">
        <f t="shared" si="570"/>
        <v>#REF!</v>
      </c>
      <c r="AX2565" s="12" t="e">
        <f t="shared" si="571"/>
        <v>#REF!</v>
      </c>
      <c r="AY2565" s="12" t="e">
        <f t="shared" si="572"/>
        <v>#REF!</v>
      </c>
      <c r="AZ2565" s="12">
        <f t="shared" si="566"/>
        <v>-580710000.75</v>
      </c>
      <c r="BA2565" s="12">
        <f t="shared" si="567"/>
        <v>7142762.65999992</v>
      </c>
      <c r="BB2565" s="12" t="e">
        <f t="shared" si="573"/>
        <v>#REF!</v>
      </c>
    </row>
    <row r="2566" spans="1:54">
      <c r="A2566" s="5" t="s">
        <v>5181</v>
      </c>
      <c r="B2566" s="5" t="s">
        <v>5182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560"/>
        <v>586245269.35</v>
      </c>
      <c r="AF2566" s="9">
        <f t="shared" si="561"/>
        <v>594346194.73</v>
      </c>
      <c r="AG2566" s="9">
        <f t="shared" si="562"/>
        <v>1207641.36000012</v>
      </c>
      <c r="AH2566" s="9">
        <f t="shared" si="563"/>
        <v>1140205.21000012</v>
      </c>
      <c r="AI2566" s="9">
        <f t="shared" si="564"/>
        <v>768506.90000012</v>
      </c>
      <c r="AJ2566" s="12" t="e">
        <f>#REF!-A2566</f>
        <v>#REF!</v>
      </c>
      <c r="AK2566" s="16"/>
      <c r="AL2566" s="9">
        <f t="shared" si="568"/>
        <v>45959192.6</v>
      </c>
      <c r="AM2566" s="16"/>
      <c r="AN2566" s="16"/>
      <c r="AO2566" s="16"/>
      <c r="AP2566" s="16"/>
      <c r="AQ2566" s="12" t="e">
        <f>#REF!+#REF!+#REF!</f>
        <v>#REF!</v>
      </c>
      <c r="AR2566" s="12">
        <f t="shared" si="565"/>
        <v>-25.54</v>
      </c>
      <c r="AS2566" s="12" t="e">
        <f>#REF!-AU2566+#REF!+#REF!</f>
        <v>#REF!</v>
      </c>
      <c r="AT2566" s="12" t="e">
        <f>AS2566-VLOOKUP(A2566,[1]选股结果!$A$2:$BJ$3005,48,FALSE)*0.08</f>
        <v>#REF!</v>
      </c>
      <c r="AU2566" s="12">
        <f t="shared" si="569"/>
        <v>371698.31</v>
      </c>
      <c r="AV2566" s="12" t="e">
        <f>#REF!+S2566+H2566</f>
        <v>#REF!</v>
      </c>
      <c r="AW2566" s="12" t="e">
        <f t="shared" si="570"/>
        <v>#REF!</v>
      </c>
      <c r="AX2566" s="12" t="e">
        <f t="shared" si="571"/>
        <v>#REF!</v>
      </c>
      <c r="AY2566" s="12" t="e">
        <f t="shared" si="572"/>
        <v>#REF!</v>
      </c>
      <c r="AZ2566" s="12">
        <f t="shared" si="566"/>
        <v>-587725315.24</v>
      </c>
      <c r="BA2566" s="12">
        <f t="shared" si="567"/>
        <v>1207641.36000012</v>
      </c>
      <c r="BB2566" s="12" t="e">
        <f t="shared" si="573"/>
        <v>#REF!</v>
      </c>
    </row>
    <row r="2567" spans="1:54">
      <c r="A2567" s="5" t="s">
        <v>5183</v>
      </c>
      <c r="B2567" s="5" t="s">
        <v>5184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560"/>
        <v>583150063.06</v>
      </c>
      <c r="AF2567" s="9">
        <f t="shared" si="561"/>
        <v>558532519</v>
      </c>
      <c r="AG2567" s="9">
        <f t="shared" si="562"/>
        <v>8534893.90999994</v>
      </c>
      <c r="AH2567" s="9">
        <f t="shared" si="563"/>
        <v>14387419.4499999</v>
      </c>
      <c r="AI2567" s="9">
        <f t="shared" si="564"/>
        <v>4705184.46999994</v>
      </c>
      <c r="AJ2567" s="12" t="e">
        <f>#REF!-A2567</f>
        <v>#REF!</v>
      </c>
      <c r="AK2567" s="16"/>
      <c r="AL2567" s="9">
        <f t="shared" si="568"/>
        <v>75552395.44</v>
      </c>
      <c r="AM2567" s="16"/>
      <c r="AN2567" s="16"/>
      <c r="AO2567" s="16"/>
      <c r="AP2567" s="16"/>
      <c r="AQ2567" s="12" t="e">
        <f>#REF!+#REF!+#REF!</f>
        <v>#REF!</v>
      </c>
      <c r="AR2567" s="12">
        <f t="shared" si="565"/>
        <v>-8097318.66</v>
      </c>
      <c r="AS2567" s="12" t="e">
        <f>#REF!-AU2567+#REF!+#REF!</f>
        <v>#REF!</v>
      </c>
      <c r="AT2567" s="12" t="e">
        <f>AS2567-VLOOKUP(A2567,[1]选股结果!$A$2:$BJ$3005,48,FALSE)*0.08</f>
        <v>#REF!</v>
      </c>
      <c r="AU2567" s="12">
        <f t="shared" si="569"/>
        <v>9682234.97999996</v>
      </c>
      <c r="AV2567" s="12" t="e">
        <f>#REF!+S2567+H2567</f>
        <v>#REF!</v>
      </c>
      <c r="AW2567" s="12" t="e">
        <f t="shared" si="570"/>
        <v>#REF!</v>
      </c>
      <c r="AX2567" s="12" t="e">
        <f t="shared" si="571"/>
        <v>#REF!</v>
      </c>
      <c r="AY2567" s="12" t="e">
        <f t="shared" si="572"/>
        <v>#REF!</v>
      </c>
      <c r="AZ2567" s="12">
        <f t="shared" si="566"/>
        <v>-620137516.26</v>
      </c>
      <c r="BA2567" s="12">
        <f t="shared" si="567"/>
        <v>8534893.90999994</v>
      </c>
      <c r="BB2567" s="12" t="e">
        <f t="shared" si="573"/>
        <v>#REF!</v>
      </c>
    </row>
    <row r="2568" spans="1:54">
      <c r="A2568" s="5" t="s">
        <v>5185</v>
      </c>
      <c r="B2568" s="5" t="s">
        <v>5186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560"/>
        <v>582569291.21</v>
      </c>
      <c r="AF2568" s="9">
        <f t="shared" si="561"/>
        <v>607409666.1</v>
      </c>
      <c r="AG2568" s="9">
        <f t="shared" si="562"/>
        <v>-3502219.58999999</v>
      </c>
      <c r="AH2568" s="9">
        <f t="shared" si="563"/>
        <v>-3017017.86999999</v>
      </c>
      <c r="AI2568" s="9">
        <f t="shared" si="564"/>
        <v>2580429.86000001</v>
      </c>
      <c r="AJ2568" s="12" t="e">
        <f>#REF!-A2568</f>
        <v>#REF!</v>
      </c>
      <c r="AK2568" s="16"/>
      <c r="AL2568" s="9">
        <f t="shared" si="568"/>
        <v>138597626.2</v>
      </c>
      <c r="AM2568" s="16"/>
      <c r="AN2568" s="16"/>
      <c r="AO2568" s="16"/>
      <c r="AP2568" s="16"/>
      <c r="AQ2568" s="12" t="e">
        <f>#REF!+#REF!+#REF!</f>
        <v>#REF!</v>
      </c>
      <c r="AR2568" s="12">
        <f t="shared" si="565"/>
        <v>-600756.06</v>
      </c>
      <c r="AS2568" s="12" t="e">
        <f>#REF!-AU2568+#REF!+#REF!</f>
        <v>#REF!</v>
      </c>
      <c r="AT2568" s="12" t="e">
        <f>AS2568-VLOOKUP(A2568,[1]选股结果!$A$2:$BJ$3005,48,FALSE)*0.08</f>
        <v>#REF!</v>
      </c>
      <c r="AU2568" s="12">
        <f t="shared" si="569"/>
        <v>-5597447.73</v>
      </c>
      <c r="AV2568" s="12" t="e">
        <f>#REF!+S2568+H2568</f>
        <v>#REF!</v>
      </c>
      <c r="AW2568" s="12" t="e">
        <f t="shared" si="570"/>
        <v>#REF!</v>
      </c>
      <c r="AX2568" s="12" t="e">
        <f t="shared" si="571"/>
        <v>#REF!</v>
      </c>
      <c r="AY2568" s="12" t="e">
        <f t="shared" si="572"/>
        <v>#REF!</v>
      </c>
      <c r="AZ2568" s="12">
        <f t="shared" si="566"/>
        <v>-574022176.78</v>
      </c>
      <c r="BA2568" s="12">
        <f t="shared" si="567"/>
        <v>-3502219.58999999</v>
      </c>
      <c r="BB2568" s="12" t="e">
        <f t="shared" si="573"/>
        <v>#REF!</v>
      </c>
    </row>
    <row r="2569" spans="1:54">
      <c r="A2569" s="5" t="s">
        <v>5187</v>
      </c>
      <c r="B2569" s="5" t="s">
        <v>5188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560"/>
        <v>580988725.91</v>
      </c>
      <c r="AF2569" s="9">
        <f t="shared" si="561"/>
        <v>439644551.11</v>
      </c>
      <c r="AG2569" s="9">
        <f t="shared" si="562"/>
        <v>230343936.45</v>
      </c>
      <c r="AH2569" s="9">
        <f t="shared" si="563"/>
        <v>231558025.57</v>
      </c>
      <c r="AI2569" s="9">
        <f t="shared" si="564"/>
        <v>198479257.54</v>
      </c>
      <c r="AJ2569" s="12" t="e">
        <f>#REF!-A2569</f>
        <v>#REF!</v>
      </c>
      <c r="AK2569" s="16"/>
      <c r="AL2569" s="9">
        <f t="shared" si="568"/>
        <v>60162843.08</v>
      </c>
      <c r="AM2569" s="16"/>
      <c r="AN2569" s="16"/>
      <c r="AO2569" s="16"/>
      <c r="AP2569" s="16"/>
      <c r="AQ2569" s="12" t="e">
        <f>#REF!+#REF!+#REF!</f>
        <v>#REF!</v>
      </c>
      <c r="AR2569" s="12">
        <f t="shared" si="565"/>
        <v>-1429813.32</v>
      </c>
      <c r="AS2569" s="12" t="e">
        <f>#REF!-AU2569+#REF!+#REF!</f>
        <v>#REF!</v>
      </c>
      <c r="AT2569" s="12" t="e">
        <f>AS2569-VLOOKUP(A2569,[1]选股结果!$A$2:$BJ$3005,48,FALSE)*0.08</f>
        <v>#REF!</v>
      </c>
      <c r="AU2569" s="12">
        <f t="shared" si="569"/>
        <v>33078768.03</v>
      </c>
      <c r="AV2569" s="12" t="e">
        <f>#REF!+S2569+H2569</f>
        <v>#REF!</v>
      </c>
      <c r="AW2569" s="12" t="e">
        <f t="shared" si="570"/>
        <v>#REF!</v>
      </c>
      <c r="AX2569" s="12" t="e">
        <f t="shared" si="571"/>
        <v>#REF!</v>
      </c>
      <c r="AY2569" s="12" t="e">
        <f t="shared" si="572"/>
        <v>#REF!</v>
      </c>
      <c r="AZ2569" s="12">
        <f t="shared" si="566"/>
        <v>-610388907.62</v>
      </c>
      <c r="BA2569" s="12">
        <f t="shared" si="567"/>
        <v>230343936.45</v>
      </c>
      <c r="BB2569" s="12" t="e">
        <f t="shared" si="573"/>
        <v>#REF!</v>
      </c>
    </row>
    <row r="2570" spans="1:54">
      <c r="A2570" s="5" t="s">
        <v>5189</v>
      </c>
      <c r="B2570" s="5" t="s">
        <v>5190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560"/>
        <v>579712707.21</v>
      </c>
      <c r="AF2570" s="9">
        <f t="shared" si="561"/>
        <v>524778475.97</v>
      </c>
      <c r="AG2570" s="9">
        <f t="shared" si="562"/>
        <v>61620509.89</v>
      </c>
      <c r="AH2570" s="9">
        <f t="shared" si="563"/>
        <v>59548340.72</v>
      </c>
      <c r="AI2570" s="9">
        <f t="shared" si="564"/>
        <v>51992876.98</v>
      </c>
      <c r="AJ2570" s="12" t="e">
        <f>#REF!-A2570</f>
        <v>#REF!</v>
      </c>
      <c r="AK2570" s="16"/>
      <c r="AL2570" s="9">
        <f t="shared" si="568"/>
        <v>91232528.13</v>
      </c>
      <c r="AM2570" s="16"/>
      <c r="AN2570" s="16"/>
      <c r="AO2570" s="16"/>
      <c r="AP2570" s="16"/>
      <c r="AQ2570" s="12" t="e">
        <f>#REF!+#REF!+#REF!</f>
        <v>#REF!</v>
      </c>
      <c r="AR2570" s="12">
        <f t="shared" si="565"/>
        <v>-466126.61</v>
      </c>
      <c r="AS2570" s="12" t="e">
        <f>#REF!-AU2570+#REF!+#REF!</f>
        <v>#REF!</v>
      </c>
      <c r="AT2570" s="12" t="e">
        <f>AS2570-VLOOKUP(A2570,[1]选股结果!$A$2:$BJ$3005,48,FALSE)*0.08</f>
        <v>#REF!</v>
      </c>
      <c r="AU2570" s="12">
        <f t="shared" si="569"/>
        <v>7555463.74</v>
      </c>
      <c r="AV2570" s="12" t="e">
        <f>#REF!+S2570+H2570</f>
        <v>#REF!</v>
      </c>
      <c r="AW2570" s="12" t="e">
        <f t="shared" si="570"/>
        <v>#REF!</v>
      </c>
      <c r="AX2570" s="12" t="e">
        <f t="shared" si="571"/>
        <v>#REF!</v>
      </c>
      <c r="AY2570" s="12" t="e">
        <f t="shared" si="572"/>
        <v>#REF!</v>
      </c>
      <c r="AZ2570" s="12">
        <f t="shared" si="566"/>
        <v>-587873379.67</v>
      </c>
      <c r="BA2570" s="12">
        <f t="shared" si="567"/>
        <v>61620509.89</v>
      </c>
      <c r="BB2570" s="12" t="e">
        <f t="shared" si="573"/>
        <v>#REF!</v>
      </c>
    </row>
    <row r="2571" spans="1:54">
      <c r="A2571" s="5" t="s">
        <v>5191</v>
      </c>
      <c r="B2571" s="5" t="s">
        <v>5192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574">C2571</f>
        <v>578101382.45</v>
      </c>
      <c r="AF2571" s="9">
        <f t="shared" ref="AF2571:AF2634" si="575">(G2571+O2571+P2571+Q2571+R2571)+S2571</f>
        <v>573320534.73</v>
      </c>
      <c r="AG2571" s="9">
        <f t="shared" ref="AG2571:AG2634" si="576">AE2571-AF2571+T2571+V2571+W2571-X2571-Y2571+Z2571+AA2571</f>
        <v>82024.900000028</v>
      </c>
      <c r="AH2571" s="9">
        <f t="shared" ref="AH2571:AH2634" si="577">AG2571+AB2571-AC2571</f>
        <v>553055.460000028</v>
      </c>
      <c r="AI2571" s="9">
        <f t="shared" ref="AI2571:AI2634" si="578">AH2571-AD2571</f>
        <v>1200404.78000003</v>
      </c>
      <c r="AJ2571" s="12" t="e">
        <f>#REF!-A2571</f>
        <v>#REF!</v>
      </c>
      <c r="AK2571" s="16"/>
      <c r="AL2571" s="9">
        <f t="shared" si="568"/>
        <v>162116389.84</v>
      </c>
      <c r="AM2571" s="16"/>
      <c r="AN2571" s="16"/>
      <c r="AO2571" s="16"/>
      <c r="AP2571" s="16"/>
      <c r="AQ2571" s="12" t="e">
        <f>#REF!+#REF!+#REF!</f>
        <v>#REF!</v>
      </c>
      <c r="AR2571" s="12">
        <f t="shared" si="565"/>
        <v>-1218233.53</v>
      </c>
      <c r="AS2571" s="12" t="e">
        <f>#REF!-AU2571+#REF!+#REF!</f>
        <v>#REF!</v>
      </c>
      <c r="AT2571" s="12" t="e">
        <f>AS2571-VLOOKUP(A2571,[1]选股结果!$A$2:$BJ$3005,48,FALSE)*0.08</f>
        <v>#REF!</v>
      </c>
      <c r="AU2571" s="12">
        <f t="shared" si="569"/>
        <v>-647349.320000002</v>
      </c>
      <c r="AV2571" s="12" t="e">
        <f>#REF!+S2571+H2571</f>
        <v>#REF!</v>
      </c>
      <c r="AW2571" s="12" t="e">
        <f t="shared" si="570"/>
        <v>#REF!</v>
      </c>
      <c r="AX2571" s="12" t="e">
        <f t="shared" si="571"/>
        <v>#REF!</v>
      </c>
      <c r="AY2571" s="12" t="e">
        <f t="shared" si="572"/>
        <v>#REF!</v>
      </c>
      <c r="AZ2571" s="12">
        <f t="shared" si="566"/>
        <v>-598897003.61</v>
      </c>
      <c r="BA2571" s="12">
        <f t="shared" si="567"/>
        <v>82024.900000028</v>
      </c>
      <c r="BB2571" s="12" t="e">
        <f t="shared" si="573"/>
        <v>#REF!</v>
      </c>
    </row>
    <row r="2572" spans="1:54">
      <c r="A2572" s="5" t="s">
        <v>5193</v>
      </c>
      <c r="B2572" s="5" t="s">
        <v>5194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574"/>
        <v>577712049.94</v>
      </c>
      <c r="AF2572" s="9">
        <f t="shared" si="575"/>
        <v>574827698.99</v>
      </c>
      <c r="AG2572" s="9">
        <f t="shared" si="576"/>
        <v>-76288798.97</v>
      </c>
      <c r="AH2572" s="9">
        <f t="shared" si="577"/>
        <v>-76298802.87</v>
      </c>
      <c r="AI2572" s="9">
        <f t="shared" si="578"/>
        <v>-86100543.18</v>
      </c>
      <c r="AJ2572" s="12" t="e">
        <f>#REF!-A2572</f>
        <v>#REF!</v>
      </c>
      <c r="AK2572" s="16"/>
      <c r="AL2572" s="9">
        <f t="shared" si="568"/>
        <v>80680142.94</v>
      </c>
      <c r="AM2572" s="16"/>
      <c r="AN2572" s="16"/>
      <c r="AO2572" s="16"/>
      <c r="AP2572" s="16"/>
      <c r="AQ2572" s="12" t="e">
        <f>#REF!+#REF!+#REF!</f>
        <v>#REF!</v>
      </c>
      <c r="AR2572" s="12">
        <f t="shared" si="565"/>
        <v>-106696.45</v>
      </c>
      <c r="AS2572" s="12" t="e">
        <f>#REF!-AU2572+#REF!+#REF!</f>
        <v>#REF!</v>
      </c>
      <c r="AT2572" s="12" t="e">
        <f>AS2572-VLOOKUP(A2572,[1]选股结果!$A$2:$BJ$3005,48,FALSE)*0.08</f>
        <v>#REF!</v>
      </c>
      <c r="AU2572" s="12">
        <f t="shared" si="569"/>
        <v>9801740.31</v>
      </c>
      <c r="AV2572" s="12" t="e">
        <f>#REF!+S2572+H2572</f>
        <v>#REF!</v>
      </c>
      <c r="AW2572" s="12" t="e">
        <f t="shared" si="570"/>
        <v>#REF!</v>
      </c>
      <c r="AX2572" s="12" t="e">
        <f t="shared" si="571"/>
        <v>#REF!</v>
      </c>
      <c r="AY2572" s="12" t="e">
        <f t="shared" si="572"/>
        <v>#REF!</v>
      </c>
      <c r="AZ2572" s="12">
        <f t="shared" si="566"/>
        <v>-607585935.06</v>
      </c>
      <c r="BA2572" s="12">
        <f t="shared" si="567"/>
        <v>-76288798.97</v>
      </c>
      <c r="BB2572" s="12" t="e">
        <f t="shared" si="573"/>
        <v>#REF!</v>
      </c>
    </row>
    <row r="2573" spans="1:54">
      <c r="A2573" s="5" t="s">
        <v>5195</v>
      </c>
      <c r="B2573" s="5" t="s">
        <v>5196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574"/>
        <v>574332833.89</v>
      </c>
      <c r="AF2573" s="9">
        <f t="shared" si="575"/>
        <v>632221829.99</v>
      </c>
      <c r="AG2573" s="9">
        <f t="shared" si="576"/>
        <v>-54339194.07</v>
      </c>
      <c r="AH2573" s="9">
        <f t="shared" si="577"/>
        <v>-54375832.56</v>
      </c>
      <c r="AI2573" s="9">
        <f t="shared" si="578"/>
        <v>-51091381.13</v>
      </c>
      <c r="AJ2573" s="12" t="e">
        <f>#REF!-A2573</f>
        <v>#REF!</v>
      </c>
      <c r="AK2573" s="16"/>
      <c r="AL2573" s="9">
        <f t="shared" si="568"/>
        <v>62084845.39</v>
      </c>
      <c r="AM2573" s="16"/>
      <c r="AN2573" s="16"/>
      <c r="AO2573" s="16"/>
      <c r="AP2573" s="16"/>
      <c r="AQ2573" s="12" t="e">
        <f>#REF!+#REF!+#REF!</f>
        <v>#REF!</v>
      </c>
      <c r="AR2573" s="12">
        <f t="shared" si="565"/>
        <v>0</v>
      </c>
      <c r="AS2573" s="12" t="e">
        <f>#REF!-AU2573+#REF!+#REF!</f>
        <v>#REF!</v>
      </c>
      <c r="AT2573" s="12" t="e">
        <f>AS2573-VLOOKUP(A2573,[1]选股结果!$A$2:$BJ$3005,48,FALSE)*0.08</f>
        <v>#REF!</v>
      </c>
      <c r="AU2573" s="12">
        <f t="shared" si="569"/>
        <v>-3284451.43</v>
      </c>
      <c r="AV2573" s="12" t="e">
        <f>#REF!+S2573+H2573</f>
        <v>#REF!</v>
      </c>
      <c r="AW2573" s="12" t="e">
        <f t="shared" si="570"/>
        <v>#REF!</v>
      </c>
      <c r="AX2573" s="12" t="e">
        <f t="shared" si="571"/>
        <v>#REF!</v>
      </c>
      <c r="AY2573" s="12" t="e">
        <f t="shared" si="572"/>
        <v>#REF!</v>
      </c>
      <c r="AZ2573" s="12">
        <f t="shared" si="566"/>
        <v>-622900819.93</v>
      </c>
      <c r="BA2573" s="12">
        <f t="shared" si="567"/>
        <v>-54339194.07</v>
      </c>
      <c r="BB2573" s="12" t="e">
        <f t="shared" si="573"/>
        <v>#REF!</v>
      </c>
    </row>
    <row r="2574" spans="1:54">
      <c r="A2574" s="5" t="s">
        <v>5197</v>
      </c>
      <c r="B2574" s="5" t="s">
        <v>5198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574"/>
        <v>574220190.78</v>
      </c>
      <c r="AF2574" s="9">
        <f t="shared" si="575"/>
        <v>413421739.15</v>
      </c>
      <c r="AG2574" s="9">
        <f t="shared" si="576"/>
        <v>160691587.36</v>
      </c>
      <c r="AH2574" s="9">
        <f t="shared" si="577"/>
        <v>158288813.64</v>
      </c>
      <c r="AI2574" s="9">
        <f t="shared" si="578"/>
        <v>132781361.43</v>
      </c>
      <c r="AJ2574" s="12" t="e">
        <f>#REF!-A2574</f>
        <v>#REF!</v>
      </c>
      <c r="AK2574" s="16"/>
      <c r="AL2574" s="9">
        <f t="shared" si="568"/>
        <v>49862944.94</v>
      </c>
      <c r="AM2574" s="16"/>
      <c r="AN2574" s="16"/>
      <c r="AO2574" s="16"/>
      <c r="AP2574" s="16"/>
      <c r="AQ2574" s="12" t="e">
        <f>#REF!+#REF!+#REF!</f>
        <v>#REF!</v>
      </c>
      <c r="AR2574" s="12">
        <f t="shared" si="565"/>
        <v>-703457.83</v>
      </c>
      <c r="AS2574" s="12" t="e">
        <f>#REF!-AU2574+#REF!+#REF!</f>
        <v>#REF!</v>
      </c>
      <c r="AT2574" s="12" t="e">
        <f>AS2574-VLOOKUP(A2574,[1]选股结果!$A$2:$BJ$3005,48,FALSE)*0.08</f>
        <v>#REF!</v>
      </c>
      <c r="AU2574" s="12">
        <f t="shared" si="569"/>
        <v>25507452.21</v>
      </c>
      <c r="AV2574" s="12" t="e">
        <f>#REF!+S2574+H2574</f>
        <v>#REF!</v>
      </c>
      <c r="AW2574" s="12" t="e">
        <f t="shared" si="570"/>
        <v>#REF!</v>
      </c>
      <c r="AX2574" s="12" t="e">
        <f t="shared" si="571"/>
        <v>#REF!</v>
      </c>
      <c r="AY2574" s="12" t="e">
        <f t="shared" si="572"/>
        <v>#REF!</v>
      </c>
      <c r="AZ2574" s="12">
        <f t="shared" si="566"/>
        <v>-592027414.26</v>
      </c>
      <c r="BA2574" s="12">
        <f t="shared" si="567"/>
        <v>160691587.36</v>
      </c>
      <c r="BB2574" s="12" t="e">
        <f t="shared" si="573"/>
        <v>#REF!</v>
      </c>
    </row>
    <row r="2575" spans="1:54">
      <c r="A2575" s="5" t="s">
        <v>5199</v>
      </c>
      <c r="B2575" s="5" t="s">
        <v>5200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574"/>
        <v>573147172.8</v>
      </c>
      <c r="AF2575" s="9">
        <f t="shared" si="575"/>
        <v>662281437.64</v>
      </c>
      <c r="AG2575" s="9">
        <f t="shared" si="576"/>
        <v>-85116549.15</v>
      </c>
      <c r="AH2575" s="9">
        <f t="shared" si="577"/>
        <v>-81316980.12</v>
      </c>
      <c r="AI2575" s="9">
        <f t="shared" si="578"/>
        <v>-86167149.79</v>
      </c>
      <c r="AJ2575" s="12" t="e">
        <f>#REF!-A2575</f>
        <v>#REF!</v>
      </c>
      <c r="AK2575" s="16"/>
      <c r="AL2575" s="9">
        <f t="shared" si="568"/>
        <v>141864598.37</v>
      </c>
      <c r="AM2575" s="16"/>
      <c r="AN2575" s="16"/>
      <c r="AO2575" s="16"/>
      <c r="AP2575" s="16"/>
      <c r="AQ2575" s="12" t="e">
        <f>#REF!+#REF!+#REF!</f>
        <v>#REF!</v>
      </c>
      <c r="AR2575" s="12">
        <f t="shared" si="565"/>
        <v>-5969355.21</v>
      </c>
      <c r="AS2575" s="12" t="e">
        <f>#REF!-AU2575+#REF!+#REF!</f>
        <v>#REF!</v>
      </c>
      <c r="AT2575" s="12" t="e">
        <f>AS2575-VLOOKUP(A2575,[1]选股结果!$A$2:$BJ$3005,48,FALSE)*0.08</f>
        <v>#REF!</v>
      </c>
      <c r="AU2575" s="12">
        <f t="shared" si="569"/>
        <v>4850169.67</v>
      </c>
      <c r="AV2575" s="12" t="e">
        <f>#REF!+S2575+H2575</f>
        <v>#REF!</v>
      </c>
      <c r="AW2575" s="12" t="e">
        <f t="shared" si="570"/>
        <v>#REF!</v>
      </c>
      <c r="AX2575" s="12" t="e">
        <f t="shared" si="571"/>
        <v>#REF!</v>
      </c>
      <c r="AY2575" s="12" t="e">
        <f t="shared" si="572"/>
        <v>#REF!</v>
      </c>
      <c r="AZ2575" s="12">
        <f t="shared" si="566"/>
        <v>-578240050.7</v>
      </c>
      <c r="BA2575" s="12">
        <f t="shared" si="567"/>
        <v>-85116549.15</v>
      </c>
      <c r="BB2575" s="12" t="e">
        <f t="shared" si="573"/>
        <v>#REF!</v>
      </c>
    </row>
    <row r="2576" spans="1:54">
      <c r="A2576" s="5" t="s">
        <v>5201</v>
      </c>
      <c r="B2576" s="5" t="s">
        <v>5202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574"/>
        <v>572884248.33</v>
      </c>
      <c r="AF2576" s="9">
        <f t="shared" si="575"/>
        <v>451708983.89</v>
      </c>
      <c r="AG2576" s="9">
        <f t="shared" si="576"/>
        <v>120038962.98</v>
      </c>
      <c r="AH2576" s="9">
        <f t="shared" si="577"/>
        <v>119293352.51</v>
      </c>
      <c r="AI2576" s="9">
        <f t="shared" si="578"/>
        <v>120089341.7</v>
      </c>
      <c r="AJ2576" s="12" t="e">
        <f>#REF!-A2576</f>
        <v>#REF!</v>
      </c>
      <c r="AK2576" s="16"/>
      <c r="AL2576" s="9">
        <f t="shared" si="568"/>
        <v>114219851.03</v>
      </c>
      <c r="AM2576" s="16"/>
      <c r="AN2576" s="16"/>
      <c r="AO2576" s="16"/>
      <c r="AP2576" s="16"/>
      <c r="AQ2576" s="12" t="e">
        <f>#REF!+#REF!+#REF!</f>
        <v>#REF!</v>
      </c>
      <c r="AR2576" s="12">
        <f t="shared" si="565"/>
        <v>-575199.28</v>
      </c>
      <c r="AS2576" s="12" t="e">
        <f>#REF!-AU2576+#REF!+#REF!</f>
        <v>#REF!</v>
      </c>
      <c r="AT2576" s="12" t="e">
        <f>AS2576-VLOOKUP(A2576,[1]选股结果!$A$2:$BJ$3005,48,FALSE)*0.08</f>
        <v>#REF!</v>
      </c>
      <c r="AU2576" s="12">
        <f t="shared" si="569"/>
        <v>-795989.189999998</v>
      </c>
      <c r="AV2576" s="12" t="e">
        <f>#REF!+S2576+H2576</f>
        <v>#REF!</v>
      </c>
      <c r="AW2576" s="12" t="e">
        <f t="shared" si="570"/>
        <v>#REF!</v>
      </c>
      <c r="AX2576" s="12" t="e">
        <f t="shared" si="571"/>
        <v>#REF!</v>
      </c>
      <c r="AY2576" s="12" t="e">
        <f t="shared" si="572"/>
        <v>#REF!</v>
      </c>
      <c r="AZ2576" s="12">
        <f t="shared" si="566"/>
        <v>-569879202.47</v>
      </c>
      <c r="BA2576" s="12">
        <f t="shared" si="567"/>
        <v>120038962.98</v>
      </c>
      <c r="BB2576" s="12" t="e">
        <f t="shared" si="573"/>
        <v>#REF!</v>
      </c>
    </row>
    <row r="2577" spans="1:54">
      <c r="A2577" s="5" t="s">
        <v>5203</v>
      </c>
      <c r="B2577" s="5" t="s">
        <v>5204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574"/>
        <v>571354514.58</v>
      </c>
      <c r="AF2577" s="9">
        <f t="shared" si="575"/>
        <v>622791611.16</v>
      </c>
      <c r="AG2577" s="9">
        <f t="shared" si="576"/>
        <v>-41465632.45</v>
      </c>
      <c r="AH2577" s="9">
        <f t="shared" si="577"/>
        <v>-41346385.09</v>
      </c>
      <c r="AI2577" s="9">
        <f t="shared" si="578"/>
        <v>-44112000.96</v>
      </c>
      <c r="AJ2577" s="12" t="e">
        <f>#REF!-A2577</f>
        <v>#REF!</v>
      </c>
      <c r="AK2577" s="16"/>
      <c r="AL2577" s="9">
        <f t="shared" si="568"/>
        <v>14725844.66</v>
      </c>
      <c r="AM2577" s="16"/>
      <c r="AN2577" s="16"/>
      <c r="AO2577" s="16"/>
      <c r="AP2577" s="16"/>
      <c r="AQ2577" s="12" t="e">
        <f>#REF!+#REF!+#REF!</f>
        <v>#REF!</v>
      </c>
      <c r="AR2577" s="12">
        <f t="shared" si="565"/>
        <v>-105247.37</v>
      </c>
      <c r="AS2577" s="12" t="e">
        <f>#REF!-AU2577+#REF!+#REF!</f>
        <v>#REF!</v>
      </c>
      <c r="AT2577" s="12" t="e">
        <f>AS2577-VLOOKUP(A2577,[1]选股结果!$A$2:$BJ$3005,48,FALSE)*0.08</f>
        <v>#REF!</v>
      </c>
      <c r="AU2577" s="12">
        <f t="shared" si="569"/>
        <v>2765615.87</v>
      </c>
      <c r="AV2577" s="12" t="e">
        <f>#REF!+S2577+H2577</f>
        <v>#REF!</v>
      </c>
      <c r="AW2577" s="12" t="e">
        <f t="shared" si="570"/>
        <v>#REF!</v>
      </c>
      <c r="AX2577" s="12" t="e">
        <f t="shared" si="571"/>
        <v>#REF!</v>
      </c>
      <c r="AY2577" s="12" t="e">
        <f t="shared" si="572"/>
        <v>#REF!</v>
      </c>
      <c r="AZ2577" s="12">
        <f t="shared" si="566"/>
        <v>-624289201.24</v>
      </c>
      <c r="BA2577" s="12">
        <f t="shared" si="567"/>
        <v>-41465632.45</v>
      </c>
      <c r="BB2577" s="12" t="e">
        <f t="shared" si="573"/>
        <v>#REF!</v>
      </c>
    </row>
    <row r="2578" spans="1:54">
      <c r="A2578" s="5" t="s">
        <v>5205</v>
      </c>
      <c r="B2578" s="5" t="s">
        <v>5206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574"/>
        <v>570394989.51</v>
      </c>
      <c r="AF2578" s="9">
        <f t="shared" si="575"/>
        <v>470833618</v>
      </c>
      <c r="AG2578" s="9">
        <f t="shared" si="576"/>
        <v>104201191.66</v>
      </c>
      <c r="AH2578" s="9">
        <f t="shared" si="577"/>
        <v>103129677.01</v>
      </c>
      <c r="AI2578" s="9">
        <f t="shared" si="578"/>
        <v>95597397.93</v>
      </c>
      <c r="AJ2578" s="12" t="e">
        <f>#REF!-A2578</f>
        <v>#REF!</v>
      </c>
      <c r="AK2578" s="16"/>
      <c r="AL2578" s="9">
        <f t="shared" si="568"/>
        <v>59308913.97</v>
      </c>
      <c r="AM2578" s="16"/>
      <c r="AN2578" s="16"/>
      <c r="AO2578" s="16"/>
      <c r="AP2578" s="16"/>
      <c r="AQ2578" s="12" t="e">
        <f>#REF!+#REF!+#REF!</f>
        <v>#REF!</v>
      </c>
      <c r="AR2578" s="12">
        <f t="shared" si="565"/>
        <v>-106.46</v>
      </c>
      <c r="AS2578" s="12" t="e">
        <f>#REF!-AU2578+#REF!+#REF!</f>
        <v>#REF!</v>
      </c>
      <c r="AT2578" s="12" t="e">
        <f>AS2578-VLOOKUP(A2578,[1]选股结果!$A$2:$BJ$3005,48,FALSE)*0.08</f>
        <v>#REF!</v>
      </c>
      <c r="AU2578" s="12">
        <f t="shared" si="569"/>
        <v>7532279.08</v>
      </c>
      <c r="AV2578" s="12" t="e">
        <f>#REF!+S2578+H2578</f>
        <v>#REF!</v>
      </c>
      <c r="AW2578" s="12" t="e">
        <f t="shared" si="570"/>
        <v>#REF!</v>
      </c>
      <c r="AX2578" s="12" t="e">
        <f t="shared" si="571"/>
        <v>#REF!</v>
      </c>
      <c r="AY2578" s="12" t="e">
        <f t="shared" si="572"/>
        <v>#REF!</v>
      </c>
      <c r="AZ2578" s="12">
        <f t="shared" si="566"/>
        <v>-566890956.77</v>
      </c>
      <c r="BA2578" s="12">
        <f t="shared" si="567"/>
        <v>104201191.66</v>
      </c>
      <c r="BB2578" s="12" t="e">
        <f t="shared" si="573"/>
        <v>#REF!</v>
      </c>
    </row>
    <row r="2579" spans="1:54">
      <c r="A2579" s="5" t="s">
        <v>5207</v>
      </c>
      <c r="B2579" s="5" t="s">
        <v>5208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574"/>
        <v>570158311.06</v>
      </c>
      <c r="AF2579" s="9">
        <f t="shared" si="575"/>
        <v>557996490.34</v>
      </c>
      <c r="AG2579" s="9">
        <f t="shared" si="576"/>
        <v>12150049.24</v>
      </c>
      <c r="AH2579" s="9">
        <f t="shared" si="577"/>
        <v>11523640.58</v>
      </c>
      <c r="AI2579" s="9">
        <f t="shared" si="578"/>
        <v>9380203.51</v>
      </c>
      <c r="AJ2579" s="12" t="e">
        <f>#REF!-A2579</f>
        <v>#REF!</v>
      </c>
      <c r="AK2579" s="16"/>
      <c r="AL2579" s="9">
        <f t="shared" si="568"/>
        <v>38138581.56</v>
      </c>
      <c r="AM2579" s="16"/>
      <c r="AN2579" s="16"/>
      <c r="AO2579" s="16"/>
      <c r="AP2579" s="16"/>
      <c r="AQ2579" s="12" t="e">
        <f>#REF!+#REF!+#REF!</f>
        <v>#REF!</v>
      </c>
      <c r="AR2579" s="12">
        <f t="shared" si="565"/>
        <v>-56066.45</v>
      </c>
      <c r="AS2579" s="12" t="e">
        <f>#REF!-AU2579+#REF!+#REF!</f>
        <v>#REF!</v>
      </c>
      <c r="AT2579" s="12" t="e">
        <f>AS2579-VLOOKUP(A2579,[1]选股结果!$A$2:$BJ$3005,48,FALSE)*0.08</f>
        <v>#REF!</v>
      </c>
      <c r="AU2579" s="12">
        <f t="shared" si="569"/>
        <v>2143437.07</v>
      </c>
      <c r="AV2579" s="12" t="e">
        <f>#REF!+S2579+H2579</f>
        <v>#REF!</v>
      </c>
      <c r="AW2579" s="12" t="e">
        <f t="shared" si="570"/>
        <v>#REF!</v>
      </c>
      <c r="AX2579" s="12" t="e">
        <f t="shared" si="571"/>
        <v>#REF!</v>
      </c>
      <c r="AY2579" s="12" t="e">
        <f t="shared" si="572"/>
        <v>#REF!</v>
      </c>
      <c r="AZ2579" s="12">
        <f t="shared" si="566"/>
        <v>-573078548.78</v>
      </c>
      <c r="BA2579" s="12">
        <f t="shared" si="567"/>
        <v>12150049.24</v>
      </c>
      <c r="BB2579" s="12" t="e">
        <f t="shared" si="573"/>
        <v>#REF!</v>
      </c>
    </row>
    <row r="2580" spans="1:54">
      <c r="A2580" s="5" t="s">
        <v>5209</v>
      </c>
      <c r="B2580" s="5" t="s">
        <v>5210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574"/>
        <v>569492116.48</v>
      </c>
      <c r="AF2580" s="9">
        <f t="shared" si="575"/>
        <v>587313914.79</v>
      </c>
      <c r="AG2580" s="9">
        <f t="shared" si="576"/>
        <v>5068503.88000006</v>
      </c>
      <c r="AH2580" s="9">
        <f t="shared" si="577"/>
        <v>-11814444.5499999</v>
      </c>
      <c r="AI2580" s="9">
        <f t="shared" si="578"/>
        <v>-10106360.8399999</v>
      </c>
      <c r="AJ2580" s="12" t="e">
        <f>#REF!-A2580</f>
        <v>#REF!</v>
      </c>
      <c r="AK2580" s="16"/>
      <c r="AL2580" s="9">
        <f t="shared" si="568"/>
        <v>71965411.6</v>
      </c>
      <c r="AM2580" s="16"/>
      <c r="AN2580" s="16"/>
      <c r="AO2580" s="16"/>
      <c r="AP2580" s="16"/>
      <c r="AQ2580" s="12" t="e">
        <f>#REF!+#REF!+#REF!</f>
        <v>#REF!</v>
      </c>
      <c r="AR2580" s="12">
        <f t="shared" si="565"/>
        <v>-247089.17</v>
      </c>
      <c r="AS2580" s="12" t="e">
        <f>#REF!-AU2580+#REF!+#REF!</f>
        <v>#REF!</v>
      </c>
      <c r="AT2580" s="12" t="e">
        <f>AS2580-VLOOKUP(A2580,[1]选股结果!$A$2:$BJ$3005,48,FALSE)*0.08</f>
        <v>#REF!</v>
      </c>
      <c r="AU2580" s="12">
        <f t="shared" si="569"/>
        <v>-1708083.71</v>
      </c>
      <c r="AV2580" s="12" t="e">
        <f>#REF!+S2580+H2580</f>
        <v>#REF!</v>
      </c>
      <c r="AW2580" s="12" t="e">
        <f t="shared" si="570"/>
        <v>#REF!</v>
      </c>
      <c r="AX2580" s="12" t="e">
        <f t="shared" si="571"/>
        <v>#REF!</v>
      </c>
      <c r="AY2580" s="12" t="e">
        <f t="shared" si="572"/>
        <v>#REF!</v>
      </c>
      <c r="AZ2580" s="12">
        <f t="shared" si="566"/>
        <v>-586594383.05</v>
      </c>
      <c r="BA2580" s="12">
        <f t="shared" si="567"/>
        <v>5068503.88000006</v>
      </c>
      <c r="BB2580" s="12" t="e">
        <f t="shared" si="573"/>
        <v>#REF!</v>
      </c>
    </row>
    <row r="2581" spans="1:54">
      <c r="A2581" s="5" t="s">
        <v>5211</v>
      </c>
      <c r="B2581" s="5" t="s">
        <v>5212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574"/>
        <v>568776652.41</v>
      </c>
      <c r="AF2581" s="9">
        <f t="shared" si="575"/>
        <v>562134500.77</v>
      </c>
      <c r="AG2581" s="9">
        <f t="shared" si="576"/>
        <v>6906301.82999999</v>
      </c>
      <c r="AH2581" s="9">
        <f t="shared" si="577"/>
        <v>6915784.70999999</v>
      </c>
      <c r="AI2581" s="9">
        <f t="shared" si="578"/>
        <v>4980802.09999999</v>
      </c>
      <c r="AJ2581" s="12" t="e">
        <f>#REF!-A2581</f>
        <v>#REF!</v>
      </c>
      <c r="AK2581" s="16"/>
      <c r="AL2581" s="9">
        <f t="shared" si="568"/>
        <v>36223520</v>
      </c>
      <c r="AM2581" s="16"/>
      <c r="AN2581" s="16"/>
      <c r="AO2581" s="16"/>
      <c r="AP2581" s="16"/>
      <c r="AQ2581" s="12" t="e">
        <f>#REF!+#REF!+#REF!</f>
        <v>#REF!</v>
      </c>
      <c r="AR2581" s="12">
        <f t="shared" si="565"/>
        <v>-367386.75</v>
      </c>
      <c r="AS2581" s="12" t="e">
        <f>#REF!-AU2581+#REF!+#REF!</f>
        <v>#REF!</v>
      </c>
      <c r="AT2581" s="12" t="e">
        <f>AS2581-VLOOKUP(A2581,[1]选股结果!$A$2:$BJ$3005,48,FALSE)*0.08</f>
        <v>#REF!</v>
      </c>
      <c r="AU2581" s="12">
        <f t="shared" si="569"/>
        <v>1934982.61</v>
      </c>
      <c r="AV2581" s="12" t="e">
        <f>#REF!+S2581+H2581</f>
        <v>#REF!</v>
      </c>
      <c r="AW2581" s="12" t="e">
        <f t="shared" si="570"/>
        <v>#REF!</v>
      </c>
      <c r="AX2581" s="12" t="e">
        <f t="shared" si="571"/>
        <v>#REF!</v>
      </c>
      <c r="AY2581" s="12" t="e">
        <f t="shared" si="572"/>
        <v>#REF!</v>
      </c>
      <c r="AZ2581" s="12">
        <f t="shared" si="566"/>
        <v>-566573032.06</v>
      </c>
      <c r="BA2581" s="12">
        <f t="shared" si="567"/>
        <v>6906301.82999999</v>
      </c>
      <c r="BB2581" s="12" t="e">
        <f t="shared" si="573"/>
        <v>#REF!</v>
      </c>
    </row>
    <row r="2582" spans="1:54">
      <c r="A2582" s="5" t="s">
        <v>5213</v>
      </c>
      <c r="B2582" s="5" t="s">
        <v>5214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574"/>
        <v>567734774.83</v>
      </c>
      <c r="AF2582" s="9">
        <f t="shared" si="575"/>
        <v>510878636.15</v>
      </c>
      <c r="AG2582" s="9">
        <f t="shared" si="576"/>
        <v>66463571.2000001</v>
      </c>
      <c r="AH2582" s="9">
        <f t="shared" si="577"/>
        <v>65186324.1600001</v>
      </c>
      <c r="AI2582" s="9">
        <f t="shared" si="578"/>
        <v>55767861.6600001</v>
      </c>
      <c r="AJ2582" s="12" t="e">
        <f>#REF!-A2582</f>
        <v>#REF!</v>
      </c>
      <c r="AK2582" s="16"/>
      <c r="AL2582" s="9">
        <f t="shared" si="568"/>
        <v>46693120.03</v>
      </c>
      <c r="AM2582" s="16"/>
      <c r="AN2582" s="16"/>
      <c r="AO2582" s="16"/>
      <c r="AP2582" s="16"/>
      <c r="AQ2582" s="12" t="e">
        <f>#REF!+#REF!+#REF!</f>
        <v>#REF!</v>
      </c>
      <c r="AR2582" s="12">
        <f t="shared" si="565"/>
        <v>-136672.64</v>
      </c>
      <c r="AS2582" s="12" t="e">
        <f>#REF!-AU2582+#REF!+#REF!</f>
        <v>#REF!</v>
      </c>
      <c r="AT2582" s="12" t="e">
        <f>AS2582-VLOOKUP(A2582,[1]选股结果!$A$2:$BJ$3005,48,FALSE)*0.08</f>
        <v>#REF!</v>
      </c>
      <c r="AU2582" s="12">
        <f t="shared" si="569"/>
        <v>9418462.5</v>
      </c>
      <c r="AV2582" s="12" t="e">
        <f>#REF!+S2582+H2582</f>
        <v>#REF!</v>
      </c>
      <c r="AW2582" s="12" t="e">
        <f t="shared" si="570"/>
        <v>#REF!</v>
      </c>
      <c r="AX2582" s="12" t="e">
        <f t="shared" si="571"/>
        <v>#REF!</v>
      </c>
      <c r="AY2582" s="12" t="e">
        <f t="shared" si="572"/>
        <v>#REF!</v>
      </c>
      <c r="AZ2582" s="12">
        <f t="shared" si="566"/>
        <v>-577752116.56</v>
      </c>
      <c r="BA2582" s="12">
        <f t="shared" si="567"/>
        <v>66463571.2000001</v>
      </c>
      <c r="BB2582" s="12" t="e">
        <f t="shared" si="573"/>
        <v>#REF!</v>
      </c>
    </row>
    <row r="2583" spans="1:54">
      <c r="A2583" s="5" t="s">
        <v>5215</v>
      </c>
      <c r="B2583" s="5" t="s">
        <v>5216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574"/>
        <v>567431831.44</v>
      </c>
      <c r="AF2583" s="9">
        <f t="shared" si="575"/>
        <v>542760162.39</v>
      </c>
      <c r="AG2583" s="9">
        <f t="shared" si="576"/>
        <v>33745221.9600002</v>
      </c>
      <c r="AH2583" s="9">
        <f t="shared" si="577"/>
        <v>34221747.0500002</v>
      </c>
      <c r="AI2583" s="9">
        <f t="shared" si="578"/>
        <v>31191410.6300002</v>
      </c>
      <c r="AJ2583" s="12" t="e">
        <f>#REF!-A2583</f>
        <v>#REF!</v>
      </c>
      <c r="AK2583" s="16"/>
      <c r="AL2583" s="9">
        <f t="shared" si="568"/>
        <v>40393373.69</v>
      </c>
      <c r="AM2583" s="16"/>
      <c r="AN2583" s="16"/>
      <c r="AO2583" s="16"/>
      <c r="AP2583" s="16"/>
      <c r="AQ2583" s="12" t="e">
        <f>#REF!+#REF!+#REF!</f>
        <v>#REF!</v>
      </c>
      <c r="AR2583" s="12">
        <f t="shared" si="565"/>
        <v>-585815.03</v>
      </c>
      <c r="AS2583" s="12" t="e">
        <f>#REF!-AU2583+#REF!+#REF!</f>
        <v>#REF!</v>
      </c>
      <c r="AT2583" s="12" t="e">
        <f>AS2583-VLOOKUP(A2583,[1]选股结果!$A$2:$BJ$3005,48,FALSE)*0.08</f>
        <v>#REF!</v>
      </c>
      <c r="AU2583" s="12">
        <f t="shared" si="569"/>
        <v>3030336.42</v>
      </c>
      <c r="AV2583" s="12" t="e">
        <f>#REF!+S2583+H2583</f>
        <v>#REF!</v>
      </c>
      <c r="AW2583" s="12" t="e">
        <f t="shared" si="570"/>
        <v>#REF!</v>
      </c>
      <c r="AX2583" s="12" t="e">
        <f t="shared" si="571"/>
        <v>#REF!</v>
      </c>
      <c r="AY2583" s="12" t="e">
        <f t="shared" si="572"/>
        <v>#REF!</v>
      </c>
      <c r="AZ2583" s="12">
        <f t="shared" si="566"/>
        <v>-567862175.73</v>
      </c>
      <c r="BA2583" s="12">
        <f t="shared" si="567"/>
        <v>33745221.9600002</v>
      </c>
      <c r="BB2583" s="12" t="e">
        <f t="shared" si="573"/>
        <v>#REF!</v>
      </c>
    </row>
    <row r="2584" spans="1:54">
      <c r="A2584" s="5" t="s">
        <v>5217</v>
      </c>
      <c r="B2584" s="5" t="s">
        <v>5218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574"/>
        <v>566731161.15</v>
      </c>
      <c r="AF2584" s="9">
        <f t="shared" si="575"/>
        <v>346462574.9</v>
      </c>
      <c r="AG2584" s="9">
        <f t="shared" si="576"/>
        <v>220932506.88</v>
      </c>
      <c r="AH2584" s="9">
        <f t="shared" si="577"/>
        <v>217950912.41</v>
      </c>
      <c r="AI2584" s="9">
        <f t="shared" si="578"/>
        <v>178797222.2</v>
      </c>
      <c r="AJ2584" s="12" t="e">
        <f>#REF!-A2584</f>
        <v>#REF!</v>
      </c>
      <c r="AK2584" s="16"/>
      <c r="AL2584" s="9">
        <f t="shared" si="568"/>
        <v>33836404.87</v>
      </c>
      <c r="AM2584" s="16"/>
      <c r="AN2584" s="16"/>
      <c r="AO2584" s="16"/>
      <c r="AP2584" s="16"/>
      <c r="AQ2584" s="12" t="e">
        <f>#REF!+#REF!+#REF!</f>
        <v>#REF!</v>
      </c>
      <c r="AR2584" s="12">
        <f t="shared" si="565"/>
        <v>-32826.01</v>
      </c>
      <c r="AS2584" s="12" t="e">
        <f>#REF!-AU2584+#REF!+#REF!</f>
        <v>#REF!</v>
      </c>
      <c r="AT2584" s="12" t="e">
        <f>AS2584-VLOOKUP(A2584,[1]选股结果!$A$2:$BJ$3005,48,FALSE)*0.08</f>
        <v>#REF!</v>
      </c>
      <c r="AU2584" s="12">
        <f t="shared" si="569"/>
        <v>39153690.21</v>
      </c>
      <c r="AV2584" s="12" t="e">
        <f>#REF!+S2584+H2584</f>
        <v>#REF!</v>
      </c>
      <c r="AW2584" s="12" t="e">
        <f t="shared" si="570"/>
        <v>#REF!</v>
      </c>
      <c r="AX2584" s="12" t="e">
        <f t="shared" si="571"/>
        <v>#REF!</v>
      </c>
      <c r="AY2584" s="12" t="e">
        <f t="shared" si="572"/>
        <v>#REF!</v>
      </c>
      <c r="AZ2584" s="12">
        <f t="shared" si="566"/>
        <v>-749708500.52</v>
      </c>
      <c r="BA2584" s="12">
        <f t="shared" si="567"/>
        <v>220932506.88</v>
      </c>
      <c r="BB2584" s="12" t="e">
        <f t="shared" si="573"/>
        <v>#REF!</v>
      </c>
    </row>
    <row r="2585" spans="1:54">
      <c r="A2585" s="5" t="s">
        <v>5219</v>
      </c>
      <c r="B2585" s="5" t="s">
        <v>5220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574"/>
        <v>565363038.74</v>
      </c>
      <c r="AF2585" s="9">
        <f t="shared" si="575"/>
        <v>502113049.11</v>
      </c>
      <c r="AG2585" s="9">
        <f t="shared" si="576"/>
        <v>65644140.4300001</v>
      </c>
      <c r="AH2585" s="9">
        <f t="shared" si="577"/>
        <v>65098025.2600001</v>
      </c>
      <c r="AI2585" s="9">
        <f t="shared" si="578"/>
        <v>55885632.0100001</v>
      </c>
      <c r="AJ2585" s="12" t="e">
        <f>#REF!-A2585</f>
        <v>#REF!</v>
      </c>
      <c r="AK2585" s="16"/>
      <c r="AL2585" s="9">
        <f t="shared" si="568"/>
        <v>36847866.95</v>
      </c>
      <c r="AM2585" s="16"/>
      <c r="AN2585" s="16"/>
      <c r="AO2585" s="16"/>
      <c r="AP2585" s="16"/>
      <c r="AQ2585" s="12" t="e">
        <f>#REF!+#REF!+#REF!</f>
        <v>#REF!</v>
      </c>
      <c r="AR2585" s="12">
        <f t="shared" si="565"/>
        <v>-40887.76</v>
      </c>
      <c r="AS2585" s="12" t="e">
        <f>#REF!-AU2585+#REF!+#REF!</f>
        <v>#REF!</v>
      </c>
      <c r="AT2585" s="12" t="e">
        <f>AS2585-VLOOKUP(A2585,[1]选股结果!$A$2:$BJ$3005,48,FALSE)*0.08</f>
        <v>#REF!</v>
      </c>
      <c r="AU2585" s="12">
        <f t="shared" si="569"/>
        <v>9212393.25</v>
      </c>
      <c r="AV2585" s="12" t="e">
        <f>#REF!+S2585+H2585</f>
        <v>#REF!</v>
      </c>
      <c r="AW2585" s="12" t="e">
        <f t="shared" si="570"/>
        <v>#REF!</v>
      </c>
      <c r="AX2585" s="12" t="e">
        <f t="shared" si="571"/>
        <v>#REF!</v>
      </c>
      <c r="AY2585" s="12" t="e">
        <f t="shared" si="572"/>
        <v>#REF!</v>
      </c>
      <c r="AZ2585" s="12">
        <f t="shared" si="566"/>
        <v>-572183141.47</v>
      </c>
      <c r="BA2585" s="12">
        <f t="shared" si="567"/>
        <v>65644140.4300001</v>
      </c>
      <c r="BB2585" s="12" t="e">
        <f t="shared" si="573"/>
        <v>#REF!</v>
      </c>
    </row>
    <row r="2586" spans="1:54">
      <c r="A2586" s="5" t="s">
        <v>5221</v>
      </c>
      <c r="B2586" s="5" t="s">
        <v>5222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574"/>
        <v>563094341.27</v>
      </c>
      <c r="AF2586" s="9">
        <f t="shared" si="575"/>
        <v>366190332.49</v>
      </c>
      <c r="AG2586" s="9">
        <f t="shared" si="576"/>
        <v>218798290.66</v>
      </c>
      <c r="AH2586" s="9">
        <f t="shared" si="577"/>
        <v>219016096.95</v>
      </c>
      <c r="AI2586" s="9">
        <f t="shared" si="578"/>
        <v>201001219.55</v>
      </c>
      <c r="AJ2586" s="12" t="e">
        <f>#REF!-A2586</f>
        <v>#REF!</v>
      </c>
      <c r="AK2586" s="16"/>
      <c r="AL2586" s="9">
        <f t="shared" si="568"/>
        <v>69147548.96</v>
      </c>
      <c r="AM2586" s="16"/>
      <c r="AN2586" s="16"/>
      <c r="AO2586" s="16"/>
      <c r="AP2586" s="16"/>
      <c r="AQ2586" s="12" t="e">
        <f>#REF!+#REF!+#REF!</f>
        <v>#REF!</v>
      </c>
      <c r="AR2586" s="12">
        <f t="shared" si="565"/>
        <v>-267116.78</v>
      </c>
      <c r="AS2586" s="12" t="e">
        <f>#REF!-AU2586+#REF!+#REF!</f>
        <v>#REF!</v>
      </c>
      <c r="AT2586" s="12" t="e">
        <f>AS2586-VLOOKUP(A2586,[1]选股结果!$A$2:$BJ$3005,48,FALSE)*0.08</f>
        <v>#REF!</v>
      </c>
      <c r="AU2586" s="12">
        <f t="shared" si="569"/>
        <v>18014877.4</v>
      </c>
      <c r="AV2586" s="12" t="e">
        <f>#REF!+S2586+H2586</f>
        <v>#REF!</v>
      </c>
      <c r="AW2586" s="12" t="e">
        <f t="shared" si="570"/>
        <v>#REF!</v>
      </c>
      <c r="AX2586" s="12" t="e">
        <f t="shared" si="571"/>
        <v>#REF!</v>
      </c>
      <c r="AY2586" s="12" t="e">
        <f t="shared" si="572"/>
        <v>#REF!</v>
      </c>
      <c r="AZ2586" s="12">
        <f t="shared" si="566"/>
        <v>-573785013.54</v>
      </c>
      <c r="BA2586" s="12">
        <f t="shared" si="567"/>
        <v>218798290.66</v>
      </c>
      <c r="BB2586" s="12" t="e">
        <f t="shared" si="573"/>
        <v>#REF!</v>
      </c>
    </row>
    <row r="2587" spans="1:54">
      <c r="A2587" s="5" t="s">
        <v>5223</v>
      </c>
      <c r="B2587" s="5" t="s">
        <v>5224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574"/>
        <v>559766301.67</v>
      </c>
      <c r="AF2587" s="9">
        <f t="shared" si="575"/>
        <v>722379447.1</v>
      </c>
      <c r="AG2587" s="9">
        <f t="shared" si="576"/>
        <v>24049513.2299999</v>
      </c>
      <c r="AH2587" s="9">
        <f t="shared" si="577"/>
        <v>4243001.8899999</v>
      </c>
      <c r="AI2587" s="9">
        <f t="shared" si="578"/>
        <v>4123403.0199999</v>
      </c>
      <c r="AJ2587" s="12" t="e">
        <f>#REF!-A2587</f>
        <v>#REF!</v>
      </c>
      <c r="AK2587" s="16"/>
      <c r="AL2587" s="9">
        <f t="shared" si="568"/>
        <v>470652115.55</v>
      </c>
      <c r="AM2587" s="16"/>
      <c r="AN2587" s="16"/>
      <c r="AO2587" s="16"/>
      <c r="AP2587" s="16"/>
      <c r="AQ2587" s="12" t="e">
        <f>#REF!+#REF!+#REF!</f>
        <v>#REF!</v>
      </c>
      <c r="AR2587" s="12">
        <f t="shared" si="565"/>
        <v>-1417197.84</v>
      </c>
      <c r="AS2587" s="12" t="e">
        <f>#REF!-AU2587+#REF!+#REF!</f>
        <v>#REF!</v>
      </c>
      <c r="AT2587" s="12" t="e">
        <f>AS2587-VLOOKUP(A2587,[1]选股结果!$A$2:$BJ$3005,48,FALSE)*0.08</f>
        <v>#REF!</v>
      </c>
      <c r="AU2587" s="12">
        <f t="shared" si="569"/>
        <v>119598.87</v>
      </c>
      <c r="AV2587" s="12" t="e">
        <f>#REF!+S2587+H2587</f>
        <v>#REF!</v>
      </c>
      <c r="AW2587" s="12" t="e">
        <f t="shared" si="570"/>
        <v>#REF!</v>
      </c>
      <c r="AX2587" s="12" t="e">
        <f t="shared" si="571"/>
        <v>#REF!</v>
      </c>
      <c r="AY2587" s="12" t="e">
        <f t="shared" si="572"/>
        <v>#REF!</v>
      </c>
      <c r="AZ2587" s="12">
        <f t="shared" si="566"/>
        <v>-631968776.3</v>
      </c>
      <c r="BA2587" s="12">
        <f t="shared" si="567"/>
        <v>24049513.2299999</v>
      </c>
      <c r="BB2587" s="12" t="e">
        <f t="shared" si="573"/>
        <v>#REF!</v>
      </c>
    </row>
    <row r="2588" spans="1:54">
      <c r="A2588" s="5" t="s">
        <v>5225</v>
      </c>
      <c r="B2588" s="5" t="s">
        <v>5226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574"/>
        <v>558658878.2</v>
      </c>
      <c r="AF2588" s="9">
        <f t="shared" si="575"/>
        <v>461479974.73</v>
      </c>
      <c r="AG2588" s="9">
        <f t="shared" si="576"/>
        <v>72975374.14</v>
      </c>
      <c r="AH2588" s="9">
        <f t="shared" si="577"/>
        <v>72709742.68</v>
      </c>
      <c r="AI2588" s="9">
        <f t="shared" si="578"/>
        <v>60229311.71</v>
      </c>
      <c r="AJ2588" s="12" t="e">
        <f>#REF!-A2588</f>
        <v>#REF!</v>
      </c>
      <c r="AK2588" s="16"/>
      <c r="AL2588" s="9">
        <f t="shared" si="568"/>
        <v>139582870.84</v>
      </c>
      <c r="AM2588" s="16"/>
      <c r="AN2588" s="16"/>
      <c r="AO2588" s="16"/>
      <c r="AP2588" s="16"/>
      <c r="AQ2588" s="12" t="e">
        <f>#REF!+#REF!+#REF!</f>
        <v>#REF!</v>
      </c>
      <c r="AR2588" s="12">
        <f t="shared" si="565"/>
        <v>-1079.02</v>
      </c>
      <c r="AS2588" s="12" t="e">
        <f>#REF!-AU2588+#REF!+#REF!</f>
        <v>#REF!</v>
      </c>
      <c r="AT2588" s="12" t="e">
        <f>AS2588-VLOOKUP(A2588,[1]选股结果!$A$2:$BJ$3005,48,FALSE)*0.08</f>
        <v>#REF!</v>
      </c>
      <c r="AU2588" s="12">
        <f t="shared" si="569"/>
        <v>12480430.97</v>
      </c>
      <c r="AV2588" s="12" t="e">
        <f>#REF!+S2588+H2588</f>
        <v>#REF!</v>
      </c>
      <c r="AW2588" s="12" t="e">
        <f t="shared" si="570"/>
        <v>#REF!</v>
      </c>
      <c r="AX2588" s="12" t="e">
        <f t="shared" si="571"/>
        <v>#REF!</v>
      </c>
      <c r="AY2588" s="12" t="e">
        <f t="shared" si="572"/>
        <v>#REF!</v>
      </c>
      <c r="AZ2588" s="12">
        <f t="shared" si="566"/>
        <v>-567003670.83</v>
      </c>
      <c r="BA2588" s="12">
        <f t="shared" si="567"/>
        <v>72975374.14</v>
      </c>
      <c r="BB2588" s="12" t="e">
        <f t="shared" si="573"/>
        <v>#REF!</v>
      </c>
    </row>
    <row r="2589" spans="1:54">
      <c r="A2589" s="5" t="s">
        <v>5227</v>
      </c>
      <c r="B2589" s="5" t="s">
        <v>5228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574"/>
        <v>558077573.27</v>
      </c>
      <c r="AF2589" s="9">
        <f t="shared" si="575"/>
        <v>514035808.26</v>
      </c>
      <c r="AG2589" s="9">
        <f t="shared" si="576"/>
        <v>50172694.77</v>
      </c>
      <c r="AH2589" s="9">
        <f t="shared" si="577"/>
        <v>50454756.98</v>
      </c>
      <c r="AI2589" s="9">
        <f t="shared" si="578"/>
        <v>43432659.68</v>
      </c>
      <c r="AJ2589" s="12" t="e">
        <f>#REF!-A2589</f>
        <v>#REF!</v>
      </c>
      <c r="AK2589" s="16"/>
      <c r="AL2589" s="9">
        <f t="shared" si="568"/>
        <v>42522508.34</v>
      </c>
      <c r="AM2589" s="16"/>
      <c r="AN2589" s="16"/>
      <c r="AO2589" s="16"/>
      <c r="AP2589" s="16"/>
      <c r="AQ2589" s="12" t="e">
        <f>#REF!+#REF!+#REF!</f>
        <v>#REF!</v>
      </c>
      <c r="AR2589" s="12">
        <f t="shared" si="565"/>
        <v>-370533.96</v>
      </c>
      <c r="AS2589" s="12" t="e">
        <f>#REF!-AU2589+#REF!+#REF!</f>
        <v>#REF!</v>
      </c>
      <c r="AT2589" s="12" t="e">
        <f>AS2589-VLOOKUP(A2589,[1]选股结果!$A$2:$BJ$3005,48,FALSE)*0.08</f>
        <v>#REF!</v>
      </c>
      <c r="AU2589" s="12">
        <f t="shared" si="569"/>
        <v>7022097.3</v>
      </c>
      <c r="AV2589" s="12" t="e">
        <f>#REF!+S2589+H2589</f>
        <v>#REF!</v>
      </c>
      <c r="AW2589" s="12" t="e">
        <f t="shared" si="570"/>
        <v>#REF!</v>
      </c>
      <c r="AX2589" s="12" t="e">
        <f t="shared" si="571"/>
        <v>#REF!</v>
      </c>
      <c r="AY2589" s="12" t="e">
        <f t="shared" si="572"/>
        <v>#REF!</v>
      </c>
      <c r="AZ2589" s="12">
        <f t="shared" si="566"/>
        <v>-559428178.37</v>
      </c>
      <c r="BA2589" s="12">
        <f t="shared" si="567"/>
        <v>50172694.77</v>
      </c>
      <c r="BB2589" s="12" t="e">
        <f t="shared" si="573"/>
        <v>#REF!</v>
      </c>
    </row>
    <row r="2590" spans="1:54">
      <c r="A2590" s="5" t="s">
        <v>5229</v>
      </c>
      <c r="B2590" s="5" t="s">
        <v>5230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574"/>
        <v>555577162.4</v>
      </c>
      <c r="AF2590" s="9">
        <f t="shared" si="575"/>
        <v>516546981.07</v>
      </c>
      <c r="AG2590" s="9">
        <f t="shared" si="576"/>
        <v>13031748.7</v>
      </c>
      <c r="AH2590" s="9">
        <f t="shared" si="577"/>
        <v>12854155.57</v>
      </c>
      <c r="AI2590" s="9">
        <f t="shared" si="578"/>
        <v>9961521.25</v>
      </c>
      <c r="AJ2590" s="12" t="e">
        <f>#REF!-A2590</f>
        <v>#REF!</v>
      </c>
      <c r="AK2590" s="16"/>
      <c r="AL2590" s="9">
        <f t="shared" si="568"/>
        <v>97227533.89</v>
      </c>
      <c r="AM2590" s="16"/>
      <c r="AN2590" s="16"/>
      <c r="AO2590" s="16"/>
      <c r="AP2590" s="16"/>
      <c r="AQ2590" s="12" t="e">
        <f>#REF!+#REF!+#REF!</f>
        <v>#REF!</v>
      </c>
      <c r="AR2590" s="12">
        <f t="shared" si="565"/>
        <v>-997021.07</v>
      </c>
      <c r="AS2590" s="12" t="e">
        <f>#REF!-AU2590+#REF!+#REF!</f>
        <v>#REF!</v>
      </c>
      <c r="AT2590" s="12" t="e">
        <f>AS2590-VLOOKUP(A2590,[1]选股结果!$A$2:$BJ$3005,48,FALSE)*0.08</f>
        <v>#REF!</v>
      </c>
      <c r="AU2590" s="12">
        <f t="shared" si="569"/>
        <v>2892634.32</v>
      </c>
      <c r="AV2590" s="12" t="e">
        <f>#REF!+S2590+H2590</f>
        <v>#REF!</v>
      </c>
      <c r="AW2590" s="12" t="e">
        <f t="shared" si="570"/>
        <v>#REF!</v>
      </c>
      <c r="AX2590" s="12" t="e">
        <f t="shared" si="571"/>
        <v>#REF!</v>
      </c>
      <c r="AY2590" s="12" t="e">
        <f t="shared" si="572"/>
        <v>#REF!</v>
      </c>
      <c r="AZ2590" s="12">
        <f t="shared" si="566"/>
        <v>-562953745.55</v>
      </c>
      <c r="BA2590" s="12">
        <f t="shared" si="567"/>
        <v>13031748.7</v>
      </c>
      <c r="BB2590" s="12" t="e">
        <f t="shared" si="573"/>
        <v>#REF!</v>
      </c>
    </row>
    <row r="2591" spans="1:54">
      <c r="A2591" s="5" t="s">
        <v>5231</v>
      </c>
      <c r="B2591" s="5" t="s">
        <v>5232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574"/>
        <v>555014616.09</v>
      </c>
      <c r="AF2591" s="9">
        <f t="shared" si="575"/>
        <v>906876965.91</v>
      </c>
      <c r="AG2591" s="9">
        <f t="shared" si="576"/>
        <v>-311762613.84</v>
      </c>
      <c r="AH2591" s="9">
        <f t="shared" si="577"/>
        <v>-295685841.9</v>
      </c>
      <c r="AI2591" s="9">
        <f t="shared" si="578"/>
        <v>-297279159.33</v>
      </c>
      <c r="AJ2591" s="12" t="e">
        <f>#REF!-A2591</f>
        <v>#REF!</v>
      </c>
      <c r="AK2591" s="16"/>
      <c r="AL2591" s="9">
        <f t="shared" si="568"/>
        <v>165960584.99</v>
      </c>
      <c r="AM2591" s="16"/>
      <c r="AN2591" s="16"/>
      <c r="AO2591" s="16"/>
      <c r="AP2591" s="16"/>
      <c r="AQ2591" s="12" t="e">
        <f>#REF!+#REF!+#REF!</f>
        <v>#REF!</v>
      </c>
      <c r="AR2591" s="12">
        <f t="shared" si="565"/>
        <v>-21513106.66</v>
      </c>
      <c r="AS2591" s="12" t="e">
        <f>#REF!-AU2591+#REF!+#REF!</f>
        <v>#REF!</v>
      </c>
      <c r="AT2591" s="12" t="e">
        <f>AS2591-VLOOKUP(A2591,[1]选股结果!$A$2:$BJ$3005,48,FALSE)*0.08</f>
        <v>#REF!</v>
      </c>
      <c r="AU2591" s="12">
        <f t="shared" si="569"/>
        <v>1593317.43000001</v>
      </c>
      <c r="AV2591" s="12" t="e">
        <f>#REF!+S2591+H2591</f>
        <v>#REF!</v>
      </c>
      <c r="AW2591" s="12" t="e">
        <f t="shared" si="570"/>
        <v>#REF!</v>
      </c>
      <c r="AX2591" s="12" t="e">
        <f t="shared" si="571"/>
        <v>#REF!</v>
      </c>
      <c r="AY2591" s="12" t="e">
        <f t="shared" si="572"/>
        <v>#REF!</v>
      </c>
      <c r="AZ2591" s="12">
        <f t="shared" si="566"/>
        <v>-727560009.53</v>
      </c>
      <c r="BA2591" s="12">
        <f t="shared" si="567"/>
        <v>-311762613.84</v>
      </c>
      <c r="BB2591" s="12" t="e">
        <f t="shared" si="573"/>
        <v>#REF!</v>
      </c>
    </row>
    <row r="2592" spans="1:54">
      <c r="A2592" s="5" t="s">
        <v>5233</v>
      </c>
      <c r="B2592" s="5" t="s">
        <v>5234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574"/>
        <v>554266809.37</v>
      </c>
      <c r="AF2592" s="9">
        <f t="shared" si="575"/>
        <v>482075080.23</v>
      </c>
      <c r="AG2592" s="9">
        <f t="shared" si="576"/>
        <v>73444413.76</v>
      </c>
      <c r="AH2592" s="9">
        <f t="shared" si="577"/>
        <v>72500812.03</v>
      </c>
      <c r="AI2592" s="9">
        <f t="shared" si="578"/>
        <v>63751220.45</v>
      </c>
      <c r="AJ2592" s="12" t="e">
        <f>#REF!-A2592</f>
        <v>#REF!</v>
      </c>
      <c r="AK2592" s="16"/>
      <c r="AL2592" s="9">
        <f t="shared" si="568"/>
        <v>83141399.73</v>
      </c>
      <c r="AM2592" s="16"/>
      <c r="AN2592" s="16"/>
      <c r="AO2592" s="16"/>
      <c r="AP2592" s="16"/>
      <c r="AQ2592" s="12" t="e">
        <f>#REF!+#REF!+#REF!</f>
        <v>#REF!</v>
      </c>
      <c r="AR2592" s="12">
        <f t="shared" si="565"/>
        <v>-393859.72</v>
      </c>
      <c r="AS2592" s="12" t="e">
        <f>#REF!-AU2592+#REF!+#REF!</f>
        <v>#REF!</v>
      </c>
      <c r="AT2592" s="12" t="e">
        <f>AS2592-VLOOKUP(A2592,[1]选股结果!$A$2:$BJ$3005,48,FALSE)*0.08</f>
        <v>#REF!</v>
      </c>
      <c r="AU2592" s="12">
        <f t="shared" si="569"/>
        <v>8749591.58</v>
      </c>
      <c r="AV2592" s="12" t="e">
        <f>#REF!+S2592+H2592</f>
        <v>#REF!</v>
      </c>
      <c r="AW2592" s="12" t="e">
        <f t="shared" si="570"/>
        <v>#REF!</v>
      </c>
      <c r="AX2592" s="12" t="e">
        <f t="shared" si="571"/>
        <v>#REF!</v>
      </c>
      <c r="AY2592" s="12" t="e">
        <f t="shared" si="572"/>
        <v>#REF!</v>
      </c>
      <c r="AZ2592" s="12">
        <f t="shared" si="566"/>
        <v>-567111563.43</v>
      </c>
      <c r="BA2592" s="12">
        <f t="shared" si="567"/>
        <v>73444413.76</v>
      </c>
      <c r="BB2592" s="12" t="e">
        <f t="shared" si="573"/>
        <v>#REF!</v>
      </c>
    </row>
    <row r="2593" spans="1:54">
      <c r="A2593" s="5" t="s">
        <v>5235</v>
      </c>
      <c r="B2593" s="5" t="s">
        <v>5236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574"/>
        <v>554039241.7</v>
      </c>
      <c r="AF2593" s="9">
        <f t="shared" si="575"/>
        <v>555529620.93</v>
      </c>
      <c r="AG2593" s="9">
        <f t="shared" si="576"/>
        <v>3897042.01999998</v>
      </c>
      <c r="AH2593" s="9">
        <f t="shared" si="577"/>
        <v>7942042.01999998</v>
      </c>
      <c r="AI2593" s="9">
        <f t="shared" si="578"/>
        <v>7238466.75999998</v>
      </c>
      <c r="AJ2593" s="12" t="e">
        <f>#REF!-A2593</f>
        <v>#REF!</v>
      </c>
      <c r="AK2593" s="16"/>
      <c r="AL2593" s="9">
        <f t="shared" si="568"/>
        <v>40392656.14</v>
      </c>
      <c r="AM2593" s="16"/>
      <c r="AN2593" s="16"/>
      <c r="AO2593" s="16"/>
      <c r="AP2593" s="16"/>
      <c r="AQ2593" s="12" t="e">
        <f>#REF!+#REF!+#REF!</f>
        <v>#REF!</v>
      </c>
      <c r="AR2593" s="12">
        <f t="shared" si="565"/>
        <v>-4050000</v>
      </c>
      <c r="AS2593" s="12" t="e">
        <f>#REF!-AU2593+#REF!+#REF!</f>
        <v>#REF!</v>
      </c>
      <c r="AT2593" s="12" t="e">
        <f>AS2593-VLOOKUP(A2593,[1]选股结果!$A$2:$BJ$3005,48,FALSE)*0.08</f>
        <v>#REF!</v>
      </c>
      <c r="AU2593" s="12">
        <f t="shared" si="569"/>
        <v>703575.26</v>
      </c>
      <c r="AV2593" s="12" t="e">
        <f>#REF!+S2593+H2593</f>
        <v>#REF!</v>
      </c>
      <c r="AW2593" s="12" t="e">
        <f t="shared" si="570"/>
        <v>#REF!</v>
      </c>
      <c r="AX2593" s="12" t="e">
        <f t="shared" si="571"/>
        <v>#REF!</v>
      </c>
      <c r="AY2593" s="12" t="e">
        <f t="shared" si="572"/>
        <v>#REF!</v>
      </c>
      <c r="AZ2593" s="12">
        <f t="shared" si="566"/>
        <v>-550602044.34</v>
      </c>
      <c r="BA2593" s="12">
        <f t="shared" si="567"/>
        <v>3897042.01999998</v>
      </c>
      <c r="BB2593" s="12" t="e">
        <f t="shared" si="573"/>
        <v>#REF!</v>
      </c>
    </row>
    <row r="2594" spans="1:54">
      <c r="A2594" s="5" t="s">
        <v>5237</v>
      </c>
      <c r="B2594" s="5" t="s">
        <v>5238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574"/>
        <v>553568312.57</v>
      </c>
      <c r="AF2594" s="9">
        <f t="shared" si="575"/>
        <v>428654516.01</v>
      </c>
      <c r="AG2594" s="9">
        <f t="shared" si="576"/>
        <v>128486220.18</v>
      </c>
      <c r="AH2594" s="9">
        <f t="shared" si="577"/>
        <v>131750881.36</v>
      </c>
      <c r="AI2594" s="9">
        <f t="shared" si="578"/>
        <v>97558234.57</v>
      </c>
      <c r="AJ2594" s="12" t="e">
        <f>#REF!-A2594</f>
        <v>#REF!</v>
      </c>
      <c r="AK2594" s="16"/>
      <c r="AL2594" s="9">
        <f t="shared" si="568"/>
        <v>84658818.37</v>
      </c>
      <c r="AM2594" s="16"/>
      <c r="AN2594" s="16"/>
      <c r="AO2594" s="16"/>
      <c r="AP2594" s="16"/>
      <c r="AQ2594" s="12" t="e">
        <f>#REF!+#REF!+#REF!</f>
        <v>#REF!</v>
      </c>
      <c r="AR2594" s="12">
        <f t="shared" si="565"/>
        <v>-3362593.99</v>
      </c>
      <c r="AS2594" s="12" t="e">
        <f>#REF!-AU2594+#REF!+#REF!</f>
        <v>#REF!</v>
      </c>
      <c r="AT2594" s="12" t="e">
        <f>AS2594-VLOOKUP(A2594,[1]选股结果!$A$2:$BJ$3005,48,FALSE)*0.08</f>
        <v>#REF!</v>
      </c>
      <c r="AU2594" s="12">
        <f t="shared" si="569"/>
        <v>34192646.79</v>
      </c>
      <c r="AV2594" s="12" t="e">
        <f>#REF!+S2594+H2594</f>
        <v>#REF!</v>
      </c>
      <c r="AW2594" s="12" t="e">
        <f t="shared" si="570"/>
        <v>#REF!</v>
      </c>
      <c r="AX2594" s="12" t="e">
        <f t="shared" si="571"/>
        <v>#REF!</v>
      </c>
      <c r="AY2594" s="12" t="e">
        <f t="shared" si="572"/>
        <v>#REF!</v>
      </c>
      <c r="AZ2594" s="12">
        <f t="shared" si="566"/>
        <v>-591162760.41</v>
      </c>
      <c r="BA2594" s="12">
        <f t="shared" si="567"/>
        <v>128486220.18</v>
      </c>
      <c r="BB2594" s="12" t="e">
        <f t="shared" si="573"/>
        <v>#REF!</v>
      </c>
    </row>
    <row r="2595" spans="1:54">
      <c r="A2595" s="5" t="s">
        <v>5239</v>
      </c>
      <c r="B2595" s="5" t="s">
        <v>5240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574"/>
        <v>552981706</v>
      </c>
      <c r="AF2595" s="9">
        <f t="shared" si="575"/>
        <v>562604460.85</v>
      </c>
      <c r="AG2595" s="9">
        <f t="shared" si="576"/>
        <v>-18700082.28</v>
      </c>
      <c r="AH2595" s="9">
        <f t="shared" si="577"/>
        <v>-10680111.17</v>
      </c>
      <c r="AI2595" s="9">
        <f t="shared" si="578"/>
        <v>-25833046.39</v>
      </c>
      <c r="AJ2595" s="12" t="e">
        <f>#REF!-A2595</f>
        <v>#REF!</v>
      </c>
      <c r="AK2595" s="16"/>
      <c r="AL2595" s="9">
        <f t="shared" si="568"/>
        <v>73476910.08</v>
      </c>
      <c r="AM2595" s="16"/>
      <c r="AN2595" s="16"/>
      <c r="AO2595" s="16"/>
      <c r="AP2595" s="16"/>
      <c r="AQ2595" s="12" t="e">
        <f>#REF!+#REF!+#REF!</f>
        <v>#REF!</v>
      </c>
      <c r="AR2595" s="12">
        <f t="shared" si="565"/>
        <v>-8835517.28</v>
      </c>
      <c r="AS2595" s="12" t="e">
        <f>#REF!-AU2595+#REF!+#REF!</f>
        <v>#REF!</v>
      </c>
      <c r="AT2595" s="12" t="e">
        <f>AS2595-VLOOKUP(A2595,[1]选股结果!$A$2:$BJ$3005,48,FALSE)*0.08</f>
        <v>#REF!</v>
      </c>
      <c r="AU2595" s="12">
        <f t="shared" si="569"/>
        <v>15152935.22</v>
      </c>
      <c r="AV2595" s="12" t="e">
        <f>#REF!+S2595+H2595</f>
        <v>#REF!</v>
      </c>
      <c r="AW2595" s="12" t="e">
        <f t="shared" si="570"/>
        <v>#REF!</v>
      </c>
      <c r="AX2595" s="12" t="e">
        <f t="shared" si="571"/>
        <v>#REF!</v>
      </c>
      <c r="AY2595" s="12" t="e">
        <f t="shared" si="572"/>
        <v>#REF!</v>
      </c>
      <c r="AZ2595" s="12">
        <f t="shared" si="566"/>
        <v>-879150305.31</v>
      </c>
      <c r="BA2595" s="12">
        <f t="shared" si="567"/>
        <v>-18700082.28</v>
      </c>
      <c r="BB2595" s="12" t="e">
        <f t="shared" si="573"/>
        <v>#REF!</v>
      </c>
    </row>
    <row r="2596" spans="1:54">
      <c r="A2596" s="5" t="s">
        <v>5241</v>
      </c>
      <c r="B2596" s="5" t="s">
        <v>5242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574"/>
        <v>552854786.28</v>
      </c>
      <c r="AF2596" s="9">
        <f t="shared" si="575"/>
        <v>437520035.08</v>
      </c>
      <c r="AG2596" s="9">
        <f t="shared" si="576"/>
        <v>113369696.01</v>
      </c>
      <c r="AH2596" s="9">
        <f t="shared" si="577"/>
        <v>112281946.55</v>
      </c>
      <c r="AI2596" s="9">
        <f t="shared" si="578"/>
        <v>97933873.86</v>
      </c>
      <c r="AJ2596" s="12" t="e">
        <f>#REF!-A2596</f>
        <v>#REF!</v>
      </c>
      <c r="AK2596" s="16"/>
      <c r="AL2596" s="9">
        <f t="shared" si="568"/>
        <v>68675835.12</v>
      </c>
      <c r="AM2596" s="16"/>
      <c r="AN2596" s="16"/>
      <c r="AO2596" s="16"/>
      <c r="AP2596" s="16"/>
      <c r="AQ2596" s="12" t="e">
        <f>#REF!+#REF!+#REF!</f>
        <v>#REF!</v>
      </c>
      <c r="AR2596" s="12">
        <f t="shared" si="565"/>
        <v>-364415.12</v>
      </c>
      <c r="AS2596" s="12" t="e">
        <f>#REF!-AU2596+#REF!+#REF!</f>
        <v>#REF!</v>
      </c>
      <c r="AT2596" s="12" t="e">
        <f>AS2596-VLOOKUP(A2596,[1]选股结果!$A$2:$BJ$3005,48,FALSE)*0.08</f>
        <v>#REF!</v>
      </c>
      <c r="AU2596" s="12">
        <f t="shared" si="569"/>
        <v>14348072.69</v>
      </c>
      <c r="AV2596" s="12" t="e">
        <f>#REF!+S2596+H2596</f>
        <v>#REF!</v>
      </c>
      <c r="AW2596" s="12" t="e">
        <f t="shared" si="570"/>
        <v>#REF!</v>
      </c>
      <c r="AX2596" s="12" t="e">
        <f t="shared" si="571"/>
        <v>#REF!</v>
      </c>
      <c r="AY2596" s="12" t="e">
        <f t="shared" si="572"/>
        <v>#REF!</v>
      </c>
      <c r="AZ2596" s="12">
        <f t="shared" si="566"/>
        <v>-561951698.68</v>
      </c>
      <c r="BA2596" s="12">
        <f t="shared" si="567"/>
        <v>113369696.01</v>
      </c>
      <c r="BB2596" s="12" t="e">
        <f t="shared" si="573"/>
        <v>#REF!</v>
      </c>
    </row>
    <row r="2597" spans="1:54">
      <c r="A2597" s="5" t="s">
        <v>5243</v>
      </c>
      <c r="B2597" s="5" t="s">
        <v>5244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574"/>
        <v>551730782.54</v>
      </c>
      <c r="AF2597" s="9">
        <f t="shared" si="575"/>
        <v>417478695.29</v>
      </c>
      <c r="AG2597" s="9">
        <f t="shared" si="576"/>
        <v>138079880.63</v>
      </c>
      <c r="AH2597" s="9">
        <f t="shared" si="577"/>
        <v>138009309.77</v>
      </c>
      <c r="AI2597" s="9">
        <f t="shared" si="578"/>
        <v>119729938.74</v>
      </c>
      <c r="AJ2597" s="12" t="e">
        <f>#REF!-A2597</f>
        <v>#REF!</v>
      </c>
      <c r="AK2597" s="16"/>
      <c r="AL2597" s="9">
        <f t="shared" si="568"/>
        <v>59099187.43</v>
      </c>
      <c r="AM2597" s="16"/>
      <c r="AN2597" s="16"/>
      <c r="AO2597" s="16"/>
      <c r="AP2597" s="16"/>
      <c r="AQ2597" s="12" t="e">
        <f>#REF!+#REF!+#REF!</f>
        <v>#REF!</v>
      </c>
      <c r="AR2597" s="12">
        <f t="shared" si="565"/>
        <v>-2514.45</v>
      </c>
      <c r="AS2597" s="12" t="e">
        <f>#REF!-AU2597+#REF!+#REF!</f>
        <v>#REF!</v>
      </c>
      <c r="AT2597" s="12" t="e">
        <f>AS2597-VLOOKUP(A2597,[1]选股结果!$A$2:$BJ$3005,48,FALSE)*0.08</f>
        <v>#REF!</v>
      </c>
      <c r="AU2597" s="12">
        <f t="shared" si="569"/>
        <v>18279371.03</v>
      </c>
      <c r="AV2597" s="12" t="e">
        <f>#REF!+S2597+H2597</f>
        <v>#REF!</v>
      </c>
      <c r="AW2597" s="12" t="e">
        <f t="shared" si="570"/>
        <v>#REF!</v>
      </c>
      <c r="AX2597" s="12" t="e">
        <f t="shared" si="571"/>
        <v>#REF!</v>
      </c>
      <c r="AY2597" s="12" t="e">
        <f t="shared" si="572"/>
        <v>#REF!</v>
      </c>
      <c r="AZ2597" s="12">
        <f t="shared" si="566"/>
        <v>-563572076.31</v>
      </c>
      <c r="BA2597" s="12">
        <f t="shared" si="567"/>
        <v>138079880.63</v>
      </c>
      <c r="BB2597" s="12" t="e">
        <f t="shared" si="573"/>
        <v>#REF!</v>
      </c>
    </row>
    <row r="2598" spans="1:54">
      <c r="A2598" s="5" t="s">
        <v>5245</v>
      </c>
      <c r="B2598" s="5" t="s">
        <v>5246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574"/>
        <v>551684774.73</v>
      </c>
      <c r="AF2598" s="9">
        <f t="shared" si="575"/>
        <v>473139625.4</v>
      </c>
      <c r="AG2598" s="9">
        <f t="shared" si="576"/>
        <v>73235182.36</v>
      </c>
      <c r="AH2598" s="9">
        <f t="shared" si="577"/>
        <v>76642413.93</v>
      </c>
      <c r="AI2598" s="9">
        <f t="shared" si="578"/>
        <v>64128330.66</v>
      </c>
      <c r="AJ2598" s="12" t="e">
        <f>#REF!-A2598</f>
        <v>#REF!</v>
      </c>
      <c r="AK2598" s="16"/>
      <c r="AL2598" s="9">
        <f t="shared" si="568"/>
        <v>65883024.13</v>
      </c>
      <c r="AM2598" s="16"/>
      <c r="AN2598" s="16"/>
      <c r="AO2598" s="16"/>
      <c r="AP2598" s="16"/>
      <c r="AQ2598" s="12" t="e">
        <f>#REF!+#REF!+#REF!</f>
        <v>#REF!</v>
      </c>
      <c r="AR2598" s="12">
        <f t="shared" si="565"/>
        <v>-3759438.63</v>
      </c>
      <c r="AS2598" s="12" t="e">
        <f>#REF!-AU2598+#REF!+#REF!</f>
        <v>#REF!</v>
      </c>
      <c r="AT2598" s="12" t="e">
        <f>AS2598-VLOOKUP(A2598,[1]选股结果!$A$2:$BJ$3005,48,FALSE)*0.08</f>
        <v>#REF!</v>
      </c>
      <c r="AU2598" s="12">
        <f t="shared" si="569"/>
        <v>12514083.27</v>
      </c>
      <c r="AV2598" s="12" t="e">
        <f>#REF!+S2598+H2598</f>
        <v>#REF!</v>
      </c>
      <c r="AW2598" s="12" t="e">
        <f t="shared" si="570"/>
        <v>#REF!</v>
      </c>
      <c r="AX2598" s="12" t="e">
        <f t="shared" si="571"/>
        <v>#REF!</v>
      </c>
      <c r="AY2598" s="12" t="e">
        <f t="shared" si="572"/>
        <v>#REF!</v>
      </c>
      <c r="AZ2598" s="12">
        <f t="shared" si="566"/>
        <v>-560410075.93</v>
      </c>
      <c r="BA2598" s="12">
        <f t="shared" si="567"/>
        <v>73235182.36</v>
      </c>
      <c r="BB2598" s="12" t="e">
        <f t="shared" si="573"/>
        <v>#REF!</v>
      </c>
    </row>
    <row r="2599" spans="1:54">
      <c r="A2599" s="5" t="s">
        <v>5247</v>
      </c>
      <c r="B2599" s="5" t="s">
        <v>5248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574"/>
        <v>550436666.9</v>
      </c>
      <c r="AF2599" s="9">
        <f t="shared" si="575"/>
        <v>466159953.83</v>
      </c>
      <c r="AG2599" s="9">
        <f t="shared" si="576"/>
        <v>75310996.4999999</v>
      </c>
      <c r="AH2599" s="9">
        <f t="shared" si="577"/>
        <v>75832623.9999999</v>
      </c>
      <c r="AI2599" s="9">
        <f t="shared" si="578"/>
        <v>63729552.2899999</v>
      </c>
      <c r="AJ2599" s="12" t="e">
        <f>#REF!-A2599</f>
        <v>#REF!</v>
      </c>
      <c r="AK2599" s="16"/>
      <c r="AL2599" s="9">
        <f t="shared" si="568"/>
        <v>79689540.38</v>
      </c>
      <c r="AM2599" s="16"/>
      <c r="AN2599" s="16"/>
      <c r="AO2599" s="16"/>
      <c r="AP2599" s="16"/>
      <c r="AQ2599" s="12" t="e">
        <f>#REF!+#REF!+#REF!</f>
        <v>#REF!</v>
      </c>
      <c r="AR2599" s="12">
        <f t="shared" si="565"/>
        <v>-735051.44</v>
      </c>
      <c r="AS2599" s="12" t="e">
        <f>#REF!-AU2599+#REF!+#REF!</f>
        <v>#REF!</v>
      </c>
      <c r="AT2599" s="12" t="e">
        <f>AS2599-VLOOKUP(A2599,[1]选股结果!$A$2:$BJ$3005,48,FALSE)*0.08</f>
        <v>#REF!</v>
      </c>
      <c r="AU2599" s="12">
        <f t="shared" si="569"/>
        <v>12103071.71</v>
      </c>
      <c r="AV2599" s="12" t="e">
        <f>#REF!+S2599+H2599</f>
        <v>#REF!</v>
      </c>
      <c r="AW2599" s="12" t="e">
        <f t="shared" si="570"/>
        <v>#REF!</v>
      </c>
      <c r="AX2599" s="12" t="e">
        <f t="shared" si="571"/>
        <v>#REF!</v>
      </c>
      <c r="AY2599" s="12" t="e">
        <f t="shared" si="572"/>
        <v>#REF!</v>
      </c>
      <c r="AZ2599" s="12">
        <f t="shared" si="566"/>
        <v>-562737698.65</v>
      </c>
      <c r="BA2599" s="12">
        <f t="shared" si="567"/>
        <v>75310996.4999999</v>
      </c>
      <c r="BB2599" s="12" t="e">
        <f t="shared" si="573"/>
        <v>#REF!</v>
      </c>
    </row>
    <row r="2600" spans="1:54">
      <c r="A2600" s="5" t="s">
        <v>5249</v>
      </c>
      <c r="B2600" s="5" t="s">
        <v>5250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574"/>
        <v>550043848.65</v>
      </c>
      <c r="AF2600" s="9">
        <f t="shared" si="575"/>
        <v>425296731.03</v>
      </c>
      <c r="AG2600" s="9">
        <f t="shared" si="576"/>
        <v>119568926.1</v>
      </c>
      <c r="AH2600" s="9">
        <f t="shared" si="577"/>
        <v>119575001.17</v>
      </c>
      <c r="AI2600" s="9">
        <f t="shared" si="578"/>
        <v>97473620.58</v>
      </c>
      <c r="AJ2600" s="12" t="e">
        <f>#REF!-A2600</f>
        <v>#REF!</v>
      </c>
      <c r="AK2600" s="16"/>
      <c r="AL2600" s="9">
        <f t="shared" si="568"/>
        <v>29026391.88</v>
      </c>
      <c r="AM2600" s="16"/>
      <c r="AN2600" s="16"/>
      <c r="AO2600" s="16"/>
      <c r="AP2600" s="16"/>
      <c r="AQ2600" s="12" t="e">
        <f>#REF!+#REF!+#REF!</f>
        <v>#REF!</v>
      </c>
      <c r="AR2600" s="12">
        <f t="shared" si="565"/>
        <v>-119993.36</v>
      </c>
      <c r="AS2600" s="12" t="e">
        <f>#REF!-AU2600+#REF!+#REF!</f>
        <v>#REF!</v>
      </c>
      <c r="AT2600" s="12" t="e">
        <f>AS2600-VLOOKUP(A2600,[1]选股结果!$A$2:$BJ$3005,48,FALSE)*0.08</f>
        <v>#REF!</v>
      </c>
      <c r="AU2600" s="12">
        <f t="shared" si="569"/>
        <v>22101380.59</v>
      </c>
      <c r="AV2600" s="12" t="e">
        <f>#REF!+S2600+H2600</f>
        <v>#REF!</v>
      </c>
      <c r="AW2600" s="12" t="e">
        <f t="shared" si="570"/>
        <v>#REF!</v>
      </c>
      <c r="AX2600" s="12" t="e">
        <f t="shared" si="571"/>
        <v>#REF!</v>
      </c>
      <c r="AY2600" s="12" t="e">
        <f t="shared" si="572"/>
        <v>#REF!</v>
      </c>
      <c r="AZ2600" s="12">
        <f t="shared" si="566"/>
        <v>-556229412.25</v>
      </c>
      <c r="BA2600" s="12">
        <f t="shared" si="567"/>
        <v>119568926.1</v>
      </c>
      <c r="BB2600" s="12" t="e">
        <f t="shared" si="573"/>
        <v>#REF!</v>
      </c>
    </row>
    <row r="2601" spans="1:54">
      <c r="A2601" s="5" t="s">
        <v>5251</v>
      </c>
      <c r="B2601" s="5" t="s">
        <v>5252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574"/>
        <v>548942544.59</v>
      </c>
      <c r="AF2601" s="9">
        <f t="shared" si="575"/>
        <v>503836346.28</v>
      </c>
      <c r="AG2601" s="9">
        <f t="shared" si="576"/>
        <v>46731483.8700001</v>
      </c>
      <c r="AH2601" s="9">
        <f t="shared" si="577"/>
        <v>46751902.2200001</v>
      </c>
      <c r="AI2601" s="9">
        <f t="shared" si="578"/>
        <v>45471703.6000001</v>
      </c>
      <c r="AJ2601" s="12" t="e">
        <f>#REF!-A2601</f>
        <v>#REF!</v>
      </c>
      <c r="AK2601" s="16"/>
      <c r="AL2601" s="9">
        <f t="shared" si="568"/>
        <v>70066621.4</v>
      </c>
      <c r="AM2601" s="16"/>
      <c r="AN2601" s="16"/>
      <c r="AO2601" s="16"/>
      <c r="AP2601" s="16"/>
      <c r="AQ2601" s="12" t="e">
        <f>#REF!+#REF!+#REF!</f>
        <v>#REF!</v>
      </c>
      <c r="AR2601" s="12">
        <f t="shared" si="565"/>
        <v>-20418.35</v>
      </c>
      <c r="AS2601" s="12" t="e">
        <f>#REF!-AU2601+#REF!+#REF!</f>
        <v>#REF!</v>
      </c>
      <c r="AT2601" s="12" t="e">
        <f>AS2601-VLOOKUP(A2601,[1]选股结果!$A$2:$BJ$3005,48,FALSE)*0.08</f>
        <v>#REF!</v>
      </c>
      <c r="AU2601" s="12">
        <f t="shared" si="569"/>
        <v>1280198.62</v>
      </c>
      <c r="AV2601" s="12" t="e">
        <f>#REF!+S2601+H2601</f>
        <v>#REF!</v>
      </c>
      <c r="AW2601" s="12" t="e">
        <f t="shared" si="570"/>
        <v>#REF!</v>
      </c>
      <c r="AX2601" s="12" t="e">
        <f t="shared" si="571"/>
        <v>#REF!</v>
      </c>
      <c r="AY2601" s="12" t="e">
        <f t="shared" si="572"/>
        <v>#REF!</v>
      </c>
      <c r="AZ2601" s="12">
        <f t="shared" si="566"/>
        <v>-548707479</v>
      </c>
      <c r="BA2601" s="12">
        <f t="shared" si="567"/>
        <v>46731483.8700001</v>
      </c>
      <c r="BB2601" s="12" t="e">
        <f t="shared" si="573"/>
        <v>#REF!</v>
      </c>
    </row>
    <row r="2602" spans="1:54">
      <c r="A2602" s="5" t="s">
        <v>5253</v>
      </c>
      <c r="B2602" s="5" t="s">
        <v>5254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574"/>
        <v>548793574.77</v>
      </c>
      <c r="AF2602" s="9">
        <f t="shared" si="575"/>
        <v>565253268.6</v>
      </c>
      <c r="AG2602" s="9">
        <f t="shared" si="576"/>
        <v>21707823.13</v>
      </c>
      <c r="AH2602" s="9">
        <f t="shared" si="577"/>
        <v>21652778.09</v>
      </c>
      <c r="AI2602" s="9">
        <f t="shared" si="578"/>
        <v>12973556.14</v>
      </c>
      <c r="AJ2602" s="12" t="e">
        <f>#REF!-A2602</f>
        <v>#REF!</v>
      </c>
      <c r="AK2602" s="16"/>
      <c r="AL2602" s="9">
        <f t="shared" si="568"/>
        <v>67025421.76</v>
      </c>
      <c r="AM2602" s="16"/>
      <c r="AN2602" s="16"/>
      <c r="AO2602" s="16"/>
      <c r="AP2602" s="16"/>
      <c r="AQ2602" s="12" t="e">
        <f>#REF!+#REF!+#REF!</f>
        <v>#REF!</v>
      </c>
      <c r="AR2602" s="12">
        <f t="shared" si="565"/>
        <v>-129365.45</v>
      </c>
      <c r="AS2602" s="12" t="e">
        <f>#REF!-AU2602+#REF!+#REF!</f>
        <v>#REF!</v>
      </c>
      <c r="AT2602" s="12" t="e">
        <f>AS2602-VLOOKUP(A2602,[1]选股结果!$A$2:$BJ$3005,48,FALSE)*0.08</f>
        <v>#REF!</v>
      </c>
      <c r="AU2602" s="12">
        <f t="shared" si="569"/>
        <v>8679221.95</v>
      </c>
      <c r="AV2602" s="12" t="e">
        <f>#REF!+S2602+H2602</f>
        <v>#REF!</v>
      </c>
      <c r="AW2602" s="12" t="e">
        <f t="shared" si="570"/>
        <v>#REF!</v>
      </c>
      <c r="AX2602" s="12" t="e">
        <f t="shared" si="571"/>
        <v>#REF!</v>
      </c>
      <c r="AY2602" s="12" t="e">
        <f t="shared" si="572"/>
        <v>#REF!</v>
      </c>
      <c r="AZ2602" s="12">
        <f t="shared" si="566"/>
        <v>-557963007.45</v>
      </c>
      <c r="BA2602" s="12">
        <f t="shared" si="567"/>
        <v>21707823.13</v>
      </c>
      <c r="BB2602" s="12" t="e">
        <f t="shared" si="573"/>
        <v>#REF!</v>
      </c>
    </row>
    <row r="2603" spans="1:54">
      <c r="A2603" s="5" t="s">
        <v>5255</v>
      </c>
      <c r="B2603" s="5" t="s">
        <v>5256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574"/>
        <v>546956983.78</v>
      </c>
      <c r="AF2603" s="9">
        <f t="shared" si="575"/>
        <v>543449968.63</v>
      </c>
      <c r="AG2603" s="9">
        <f t="shared" si="576"/>
        <v>-58390737.01</v>
      </c>
      <c r="AH2603" s="9">
        <f t="shared" si="577"/>
        <v>-58225497.42</v>
      </c>
      <c r="AI2603" s="9">
        <f t="shared" si="578"/>
        <v>-74107896.6</v>
      </c>
      <c r="AJ2603" s="12" t="e">
        <f>#REF!-A2603</f>
        <v>#REF!</v>
      </c>
      <c r="AK2603" s="16"/>
      <c r="AL2603" s="9">
        <f t="shared" si="568"/>
        <v>144525425.44</v>
      </c>
      <c r="AM2603" s="16"/>
      <c r="AN2603" s="16"/>
      <c r="AO2603" s="16"/>
      <c r="AP2603" s="16"/>
      <c r="AQ2603" s="12" t="e">
        <f>#REF!+#REF!+#REF!</f>
        <v>#REF!</v>
      </c>
      <c r="AR2603" s="12">
        <f t="shared" si="565"/>
        <v>-213452.76</v>
      </c>
      <c r="AS2603" s="12" t="e">
        <f>#REF!-AU2603+#REF!+#REF!</f>
        <v>#REF!</v>
      </c>
      <c r="AT2603" s="12" t="e">
        <f>AS2603-VLOOKUP(A2603,[1]选股结果!$A$2:$BJ$3005,48,FALSE)*0.08</f>
        <v>#REF!</v>
      </c>
      <c r="AU2603" s="12">
        <f t="shared" si="569"/>
        <v>15882399.18</v>
      </c>
      <c r="AV2603" s="12" t="e">
        <f>#REF!+S2603+H2603</f>
        <v>#REF!</v>
      </c>
      <c r="AW2603" s="12" t="e">
        <f t="shared" si="570"/>
        <v>#REF!</v>
      </c>
      <c r="AX2603" s="12" t="e">
        <f t="shared" si="571"/>
        <v>#REF!</v>
      </c>
      <c r="AY2603" s="12" t="e">
        <f t="shared" si="572"/>
        <v>#REF!</v>
      </c>
      <c r="AZ2603" s="12">
        <f t="shared" si="566"/>
        <v>-652873382.15</v>
      </c>
      <c r="BA2603" s="12">
        <f t="shared" si="567"/>
        <v>-58390737.01</v>
      </c>
      <c r="BB2603" s="12" t="e">
        <f t="shared" si="573"/>
        <v>#REF!</v>
      </c>
    </row>
    <row r="2604" spans="1:54">
      <c r="A2604" s="5" t="s">
        <v>5257</v>
      </c>
      <c r="B2604" s="5" t="s">
        <v>5258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574"/>
        <v>546822724.74</v>
      </c>
      <c r="AF2604" s="9">
        <f t="shared" si="575"/>
        <v>491476945.61</v>
      </c>
      <c r="AG2604" s="9">
        <f t="shared" si="576"/>
        <v>48835392.9100001</v>
      </c>
      <c r="AH2604" s="9">
        <f t="shared" si="577"/>
        <v>48705315.1400001</v>
      </c>
      <c r="AI2604" s="9">
        <f t="shared" si="578"/>
        <v>38051203.6500001</v>
      </c>
      <c r="AJ2604" s="12" t="e">
        <f>#REF!-A2604</f>
        <v>#REF!</v>
      </c>
      <c r="AK2604" s="16"/>
      <c r="AL2604" s="9">
        <f t="shared" si="568"/>
        <v>18143571.81</v>
      </c>
      <c r="AM2604" s="16"/>
      <c r="AN2604" s="16"/>
      <c r="AO2604" s="16"/>
      <c r="AP2604" s="16"/>
      <c r="AQ2604" s="12" t="e">
        <f>#REF!+#REF!+#REF!</f>
        <v>#REF!</v>
      </c>
      <c r="AR2604" s="12">
        <f t="shared" si="565"/>
        <v>-324922.23</v>
      </c>
      <c r="AS2604" s="12" t="e">
        <f>#REF!-AU2604+#REF!+#REF!</f>
        <v>#REF!</v>
      </c>
      <c r="AT2604" s="12" t="e">
        <f>AS2604-VLOOKUP(A2604,[1]选股结果!$A$2:$BJ$3005,48,FALSE)*0.08</f>
        <v>#REF!</v>
      </c>
      <c r="AU2604" s="12">
        <f t="shared" si="569"/>
        <v>10654111.49</v>
      </c>
      <c r="AV2604" s="12" t="e">
        <f>#REF!+S2604+H2604</f>
        <v>#REF!</v>
      </c>
      <c r="AW2604" s="12" t="e">
        <f t="shared" si="570"/>
        <v>#REF!</v>
      </c>
      <c r="AX2604" s="12" t="e">
        <f t="shared" si="571"/>
        <v>#REF!</v>
      </c>
      <c r="AY2604" s="12" t="e">
        <f t="shared" si="572"/>
        <v>#REF!</v>
      </c>
      <c r="AZ2604" s="12">
        <f t="shared" si="566"/>
        <v>-561547261.09</v>
      </c>
      <c r="BA2604" s="12">
        <f t="shared" si="567"/>
        <v>48835392.9100001</v>
      </c>
      <c r="BB2604" s="12" t="e">
        <f t="shared" si="573"/>
        <v>#REF!</v>
      </c>
    </row>
    <row r="2605" spans="1:54">
      <c r="A2605" s="5" t="s">
        <v>5259</v>
      </c>
      <c r="B2605" s="5" t="s">
        <v>5260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574"/>
        <v>546420942.1</v>
      </c>
      <c r="AF2605" s="9">
        <f t="shared" si="575"/>
        <v>499201374.42</v>
      </c>
      <c r="AG2605" s="9">
        <f t="shared" si="576"/>
        <v>44932844.1500001</v>
      </c>
      <c r="AH2605" s="9">
        <f t="shared" si="577"/>
        <v>44801813.0500001</v>
      </c>
      <c r="AI2605" s="9">
        <f t="shared" si="578"/>
        <v>37668765.8600001</v>
      </c>
      <c r="AJ2605" s="12" t="e">
        <f>#REF!-A2605</f>
        <v>#REF!</v>
      </c>
      <c r="AK2605" s="16"/>
      <c r="AL2605" s="9">
        <f t="shared" si="568"/>
        <v>201299648.69</v>
      </c>
      <c r="AM2605" s="16"/>
      <c r="AN2605" s="16"/>
      <c r="AO2605" s="16"/>
      <c r="AP2605" s="16"/>
      <c r="AQ2605" s="12" t="e">
        <f>#REF!+#REF!+#REF!</f>
        <v>#REF!</v>
      </c>
      <c r="AR2605" s="12">
        <f t="shared" si="565"/>
        <v>-30292.01</v>
      </c>
      <c r="AS2605" s="12" t="e">
        <f>#REF!-AU2605+#REF!+#REF!</f>
        <v>#REF!</v>
      </c>
      <c r="AT2605" s="12" t="e">
        <f>AS2605-VLOOKUP(A2605,[1]选股结果!$A$2:$BJ$3005,48,FALSE)*0.08</f>
        <v>#REF!</v>
      </c>
      <c r="AU2605" s="12">
        <f t="shared" si="569"/>
        <v>7133047.19</v>
      </c>
      <c r="AV2605" s="12" t="e">
        <f>#REF!+S2605+H2605</f>
        <v>#REF!</v>
      </c>
      <c r="AW2605" s="12" t="e">
        <f t="shared" si="570"/>
        <v>#REF!</v>
      </c>
      <c r="AX2605" s="12" t="e">
        <f t="shared" si="571"/>
        <v>#REF!</v>
      </c>
      <c r="AY2605" s="12" t="e">
        <f t="shared" si="572"/>
        <v>#REF!</v>
      </c>
      <c r="AZ2605" s="12">
        <f t="shared" si="566"/>
        <v>-545796547.66</v>
      </c>
      <c r="BA2605" s="12">
        <f t="shared" si="567"/>
        <v>44932844.1500001</v>
      </c>
      <c r="BB2605" s="12" t="e">
        <f t="shared" si="573"/>
        <v>#REF!</v>
      </c>
    </row>
    <row r="2606" spans="1:54">
      <c r="A2606" s="5" t="s">
        <v>5261</v>
      </c>
      <c r="B2606" s="5" t="s">
        <v>5262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574"/>
        <v>545010738.93</v>
      </c>
      <c r="AF2606" s="9">
        <f t="shared" si="575"/>
        <v>497656838.56</v>
      </c>
      <c r="AG2606" s="9">
        <f t="shared" si="576"/>
        <v>43077279.42</v>
      </c>
      <c r="AH2606" s="9">
        <f t="shared" si="577"/>
        <v>42394786.71</v>
      </c>
      <c r="AI2606" s="9">
        <f t="shared" si="578"/>
        <v>36549080.89</v>
      </c>
      <c r="AJ2606" s="12" t="e">
        <f>#REF!-A2606</f>
        <v>#REF!</v>
      </c>
      <c r="AK2606" s="16"/>
      <c r="AL2606" s="9">
        <f t="shared" si="568"/>
        <v>53054864.55</v>
      </c>
      <c r="AM2606" s="16"/>
      <c r="AN2606" s="16"/>
      <c r="AO2606" s="16"/>
      <c r="AP2606" s="16"/>
      <c r="AQ2606" s="12" t="e">
        <f>#REF!+#REF!+#REF!</f>
        <v>#REF!</v>
      </c>
      <c r="AR2606" s="12">
        <f t="shared" si="565"/>
        <v>-42005.12</v>
      </c>
      <c r="AS2606" s="12" t="e">
        <f>#REF!-AU2606+#REF!+#REF!</f>
        <v>#REF!</v>
      </c>
      <c r="AT2606" s="12" t="e">
        <f>AS2606-VLOOKUP(A2606,[1]选股结果!$A$2:$BJ$3005,48,FALSE)*0.08</f>
        <v>#REF!</v>
      </c>
      <c r="AU2606" s="12">
        <f t="shared" si="569"/>
        <v>5845705.82</v>
      </c>
      <c r="AV2606" s="12" t="e">
        <f>#REF!+S2606+H2606</f>
        <v>#REF!</v>
      </c>
      <c r="AW2606" s="12" t="e">
        <f t="shared" si="570"/>
        <v>#REF!</v>
      </c>
      <c r="AX2606" s="12" t="e">
        <f t="shared" si="571"/>
        <v>#REF!</v>
      </c>
      <c r="AY2606" s="12" t="e">
        <f t="shared" si="572"/>
        <v>#REF!</v>
      </c>
      <c r="AZ2606" s="12">
        <f t="shared" si="566"/>
        <v>-553139607.48</v>
      </c>
      <c r="BA2606" s="12">
        <f t="shared" si="567"/>
        <v>43077279.42</v>
      </c>
      <c r="BB2606" s="12" t="e">
        <f t="shared" si="573"/>
        <v>#REF!</v>
      </c>
    </row>
    <row r="2607" spans="1:54">
      <c r="A2607" s="5" t="s">
        <v>5263</v>
      </c>
      <c r="B2607" s="5" t="s">
        <v>5264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574"/>
        <v>544616318.39</v>
      </c>
      <c r="AF2607" s="9">
        <f t="shared" si="575"/>
        <v>363007937.8</v>
      </c>
      <c r="AG2607" s="9">
        <f t="shared" si="576"/>
        <v>183565537.22</v>
      </c>
      <c r="AH2607" s="9">
        <f t="shared" si="577"/>
        <v>182822805.97</v>
      </c>
      <c r="AI2607" s="9">
        <f t="shared" si="578"/>
        <v>154611984.98</v>
      </c>
      <c r="AJ2607" s="12" t="e">
        <f>#REF!-A2607</f>
        <v>#REF!</v>
      </c>
      <c r="AK2607" s="16"/>
      <c r="AL2607" s="9">
        <f t="shared" si="568"/>
        <v>77073877.27</v>
      </c>
      <c r="AM2607" s="16"/>
      <c r="AN2607" s="16"/>
      <c r="AO2607" s="16"/>
      <c r="AP2607" s="16"/>
      <c r="AQ2607" s="12" t="e">
        <f>#REF!+#REF!+#REF!</f>
        <v>#REF!</v>
      </c>
      <c r="AR2607" s="12">
        <f t="shared" si="565"/>
        <v>-67476.2</v>
      </c>
      <c r="AS2607" s="12" t="e">
        <f>#REF!-AU2607+#REF!+#REF!</f>
        <v>#REF!</v>
      </c>
      <c r="AT2607" s="12" t="e">
        <f>AS2607-VLOOKUP(A2607,[1]选股结果!$A$2:$BJ$3005,48,FALSE)*0.08</f>
        <v>#REF!</v>
      </c>
      <c r="AU2607" s="12">
        <f t="shared" si="569"/>
        <v>28210820.99</v>
      </c>
      <c r="AV2607" s="12" t="e">
        <f>#REF!+S2607+H2607</f>
        <v>#REF!</v>
      </c>
      <c r="AW2607" s="12" t="e">
        <f t="shared" si="570"/>
        <v>#REF!</v>
      </c>
      <c r="AX2607" s="12" t="e">
        <f t="shared" si="571"/>
        <v>#REF!</v>
      </c>
      <c r="AY2607" s="12" t="e">
        <f t="shared" si="572"/>
        <v>#REF!</v>
      </c>
      <c r="AZ2607" s="12">
        <f t="shared" si="566"/>
        <v>-565173085.39</v>
      </c>
      <c r="BA2607" s="12">
        <f t="shared" si="567"/>
        <v>183565537.22</v>
      </c>
      <c r="BB2607" s="12" t="e">
        <f t="shared" si="573"/>
        <v>#REF!</v>
      </c>
    </row>
    <row r="2608" spans="1:54">
      <c r="A2608" s="5" t="s">
        <v>5265</v>
      </c>
      <c r="B2608" s="5" t="s">
        <v>5266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574"/>
        <v>543061421.34</v>
      </c>
      <c r="AF2608" s="9">
        <f t="shared" si="575"/>
        <v>533948456.24</v>
      </c>
      <c r="AG2608" s="9">
        <f t="shared" si="576"/>
        <v>12015188.84</v>
      </c>
      <c r="AH2608" s="9">
        <f t="shared" si="577"/>
        <v>11875390.53</v>
      </c>
      <c r="AI2608" s="9">
        <f t="shared" si="578"/>
        <v>2712998.87</v>
      </c>
      <c r="AJ2608" s="12" t="e">
        <f>#REF!-A2608</f>
        <v>#REF!</v>
      </c>
      <c r="AK2608" s="16"/>
      <c r="AL2608" s="9">
        <f t="shared" si="568"/>
        <v>232412325.58</v>
      </c>
      <c r="AM2608" s="16"/>
      <c r="AN2608" s="16"/>
      <c r="AO2608" s="16"/>
      <c r="AP2608" s="16"/>
      <c r="AQ2608" s="12" t="e">
        <f>#REF!+#REF!+#REF!</f>
        <v>#REF!</v>
      </c>
      <c r="AR2608" s="12">
        <f t="shared" si="565"/>
        <v>-89251</v>
      </c>
      <c r="AS2608" s="12" t="e">
        <f>#REF!-AU2608+#REF!+#REF!</f>
        <v>#REF!</v>
      </c>
      <c r="AT2608" s="12" t="e">
        <f>AS2608-VLOOKUP(A2608,[1]选股结果!$A$2:$BJ$3005,48,FALSE)*0.08</f>
        <v>#REF!</v>
      </c>
      <c r="AU2608" s="12">
        <f t="shared" si="569"/>
        <v>9162391.66</v>
      </c>
      <c r="AV2608" s="12" t="e">
        <f>#REF!+S2608+H2608</f>
        <v>#REF!</v>
      </c>
      <c r="AW2608" s="12" t="e">
        <f t="shared" si="570"/>
        <v>#REF!</v>
      </c>
      <c r="AX2608" s="12" t="e">
        <f t="shared" si="571"/>
        <v>#REF!</v>
      </c>
      <c r="AY2608" s="12" t="e">
        <f t="shared" si="572"/>
        <v>#REF!</v>
      </c>
      <c r="AZ2608" s="12">
        <f t="shared" si="566"/>
        <v>-527896453.85</v>
      </c>
      <c r="BA2608" s="12">
        <f t="shared" si="567"/>
        <v>12015188.84</v>
      </c>
      <c r="BB2608" s="12" t="e">
        <f t="shared" si="573"/>
        <v>#REF!</v>
      </c>
    </row>
    <row r="2609" spans="1:54">
      <c r="A2609" s="5" t="s">
        <v>5267</v>
      </c>
      <c r="B2609" s="5" t="s">
        <v>5268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574"/>
        <v>542872113.84</v>
      </c>
      <c r="AF2609" s="9">
        <f t="shared" si="575"/>
        <v>459179213</v>
      </c>
      <c r="AG2609" s="9">
        <f t="shared" si="576"/>
        <v>84245181.96</v>
      </c>
      <c r="AH2609" s="9">
        <f t="shared" si="577"/>
        <v>84303123.73</v>
      </c>
      <c r="AI2609" s="9">
        <f t="shared" si="578"/>
        <v>75997560.77</v>
      </c>
      <c r="AJ2609" s="12" t="e">
        <f>#REF!-A2609</f>
        <v>#REF!</v>
      </c>
      <c r="AK2609" s="16"/>
      <c r="AL2609" s="9">
        <f t="shared" si="568"/>
        <v>38872821.96</v>
      </c>
      <c r="AM2609" s="16"/>
      <c r="AN2609" s="16"/>
      <c r="AO2609" s="16"/>
      <c r="AP2609" s="16"/>
      <c r="AQ2609" s="12" t="e">
        <f>#REF!+#REF!+#REF!</f>
        <v>#REF!</v>
      </c>
      <c r="AR2609" s="12">
        <f t="shared" si="565"/>
        <v>-159955.71</v>
      </c>
      <c r="AS2609" s="12" t="e">
        <f>#REF!-AU2609+#REF!+#REF!</f>
        <v>#REF!</v>
      </c>
      <c r="AT2609" s="12" t="e">
        <f>AS2609-VLOOKUP(A2609,[1]选股结果!$A$2:$BJ$3005,48,FALSE)*0.08</f>
        <v>#REF!</v>
      </c>
      <c r="AU2609" s="12">
        <f t="shared" si="569"/>
        <v>8305562.96000001</v>
      </c>
      <c r="AV2609" s="12" t="e">
        <f>#REF!+S2609+H2609</f>
        <v>#REF!</v>
      </c>
      <c r="AW2609" s="12" t="e">
        <f t="shared" si="570"/>
        <v>#REF!</v>
      </c>
      <c r="AX2609" s="12" t="e">
        <f t="shared" si="571"/>
        <v>#REF!</v>
      </c>
      <c r="AY2609" s="12" t="e">
        <f t="shared" si="572"/>
        <v>#REF!</v>
      </c>
      <c r="AZ2609" s="12">
        <f t="shared" si="566"/>
        <v>-553827291.92</v>
      </c>
      <c r="BA2609" s="12">
        <f t="shared" si="567"/>
        <v>84245181.96</v>
      </c>
      <c r="BB2609" s="12" t="e">
        <f t="shared" si="573"/>
        <v>#REF!</v>
      </c>
    </row>
    <row r="2610" spans="1:54">
      <c r="A2610" s="5" t="s">
        <v>5269</v>
      </c>
      <c r="B2610" s="5" t="s">
        <v>5270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574"/>
        <v>542815534.51</v>
      </c>
      <c r="AF2610" s="9">
        <f t="shared" si="575"/>
        <v>509869700.45</v>
      </c>
      <c r="AG2610" s="9">
        <f t="shared" si="576"/>
        <v>30836411.93</v>
      </c>
      <c r="AH2610" s="9">
        <f t="shared" si="577"/>
        <v>34228812.46</v>
      </c>
      <c r="AI2610" s="9">
        <f t="shared" si="578"/>
        <v>31809723.96</v>
      </c>
      <c r="AJ2610" s="12" t="e">
        <f>#REF!-A2610</f>
        <v>#REF!</v>
      </c>
      <c r="AK2610" s="16"/>
      <c r="AL2610" s="9">
        <f t="shared" si="568"/>
        <v>66239307.55</v>
      </c>
      <c r="AM2610" s="16"/>
      <c r="AN2610" s="16"/>
      <c r="AO2610" s="16"/>
      <c r="AP2610" s="16"/>
      <c r="AQ2610" s="12" t="e">
        <f>#REF!+#REF!+#REF!</f>
        <v>#REF!</v>
      </c>
      <c r="AR2610" s="12">
        <f t="shared" si="565"/>
        <v>-3513920.19</v>
      </c>
      <c r="AS2610" s="12" t="e">
        <f>#REF!-AU2610+#REF!+#REF!</f>
        <v>#REF!</v>
      </c>
      <c r="AT2610" s="12" t="e">
        <f>AS2610-VLOOKUP(A2610,[1]选股结果!$A$2:$BJ$3005,48,FALSE)*0.08</f>
        <v>#REF!</v>
      </c>
      <c r="AU2610" s="12">
        <f t="shared" si="569"/>
        <v>2419088.5</v>
      </c>
      <c r="AV2610" s="12" t="e">
        <f>#REF!+S2610+H2610</f>
        <v>#REF!</v>
      </c>
      <c r="AW2610" s="12" t="e">
        <f t="shared" si="570"/>
        <v>#REF!</v>
      </c>
      <c r="AX2610" s="12" t="e">
        <f t="shared" si="571"/>
        <v>#REF!</v>
      </c>
      <c r="AY2610" s="12" t="e">
        <f t="shared" si="572"/>
        <v>#REF!</v>
      </c>
      <c r="AZ2610" s="12">
        <f t="shared" si="566"/>
        <v>-547405226.06</v>
      </c>
      <c r="BA2610" s="12">
        <f t="shared" si="567"/>
        <v>30836411.93</v>
      </c>
      <c r="BB2610" s="12" t="e">
        <f t="shared" si="573"/>
        <v>#REF!</v>
      </c>
    </row>
    <row r="2611" spans="1:54">
      <c r="A2611" s="5" t="s">
        <v>5271</v>
      </c>
      <c r="B2611" s="5" t="s">
        <v>5272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574"/>
        <v>542769454.65</v>
      </c>
      <c r="AF2611" s="9">
        <f t="shared" si="575"/>
        <v>607842042.8</v>
      </c>
      <c r="AG2611" s="9">
        <f t="shared" si="576"/>
        <v>-21546944.7600001</v>
      </c>
      <c r="AH2611" s="9">
        <f t="shared" si="577"/>
        <v>-22374750.9900001</v>
      </c>
      <c r="AI2611" s="9">
        <f t="shared" si="578"/>
        <v>-22366136.9100001</v>
      </c>
      <c r="AJ2611" s="12" t="e">
        <f>#REF!-A2611</f>
        <v>#REF!</v>
      </c>
      <c r="AK2611" s="16"/>
      <c r="AL2611" s="9">
        <f t="shared" si="568"/>
        <v>75091158.57</v>
      </c>
      <c r="AM2611" s="16"/>
      <c r="AN2611" s="16"/>
      <c r="AO2611" s="16"/>
      <c r="AP2611" s="16"/>
      <c r="AQ2611" s="12" t="e">
        <f>#REF!+#REF!+#REF!</f>
        <v>#REF!</v>
      </c>
      <c r="AR2611" s="12">
        <f t="shared" si="565"/>
        <v>-6124696.5</v>
      </c>
      <c r="AS2611" s="12" t="e">
        <f>#REF!-AU2611+#REF!+#REF!</f>
        <v>#REF!</v>
      </c>
      <c r="AT2611" s="12" t="e">
        <f>AS2611-VLOOKUP(A2611,[1]选股结果!$A$2:$BJ$3005,48,FALSE)*0.08</f>
        <v>#REF!</v>
      </c>
      <c r="AU2611" s="12">
        <f t="shared" si="569"/>
        <v>-8614.07999999821</v>
      </c>
      <c r="AV2611" s="12" t="e">
        <f>#REF!+S2611+H2611</f>
        <v>#REF!</v>
      </c>
      <c r="AW2611" s="12" t="e">
        <f t="shared" si="570"/>
        <v>#REF!</v>
      </c>
      <c r="AX2611" s="12" t="e">
        <f t="shared" si="571"/>
        <v>#REF!</v>
      </c>
      <c r="AY2611" s="12" t="e">
        <f t="shared" si="572"/>
        <v>#REF!</v>
      </c>
      <c r="AZ2611" s="12">
        <f t="shared" si="566"/>
        <v>-611656887.92</v>
      </c>
      <c r="BA2611" s="12">
        <f t="shared" si="567"/>
        <v>-21546944.7600001</v>
      </c>
      <c r="BB2611" s="12" t="e">
        <f t="shared" si="573"/>
        <v>#REF!</v>
      </c>
    </row>
    <row r="2612" spans="1:54">
      <c r="A2612" s="5" t="s">
        <v>5273</v>
      </c>
      <c r="B2612" s="5" t="s">
        <v>5274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574"/>
        <v>539504797.38</v>
      </c>
      <c r="AF2612" s="9">
        <f t="shared" si="575"/>
        <v>509890607.83</v>
      </c>
      <c r="AG2612" s="9">
        <f t="shared" si="576"/>
        <v>26999739.3</v>
      </c>
      <c r="AH2612" s="9">
        <f t="shared" si="577"/>
        <v>25940712.82</v>
      </c>
      <c r="AI2612" s="9">
        <f t="shared" si="578"/>
        <v>24895389.8</v>
      </c>
      <c r="AJ2612" s="12" t="e">
        <f>#REF!-A2612</f>
        <v>#REF!</v>
      </c>
      <c r="AK2612" s="16"/>
      <c r="AL2612" s="9">
        <f t="shared" si="568"/>
        <v>47168097.19</v>
      </c>
      <c r="AM2612" s="16"/>
      <c r="AN2612" s="16"/>
      <c r="AO2612" s="16"/>
      <c r="AP2612" s="16"/>
      <c r="AQ2612" s="12" t="e">
        <f>#REF!+#REF!+#REF!</f>
        <v>#REF!</v>
      </c>
      <c r="AR2612" s="12">
        <f t="shared" si="565"/>
        <v>-601.4</v>
      </c>
      <c r="AS2612" s="12" t="e">
        <f>#REF!-AU2612+#REF!+#REF!</f>
        <v>#REF!</v>
      </c>
      <c r="AT2612" s="12" t="e">
        <f>AS2612-VLOOKUP(A2612,[1]选股结果!$A$2:$BJ$3005,48,FALSE)*0.08</f>
        <v>#REF!</v>
      </c>
      <c r="AU2612" s="12">
        <f t="shared" si="569"/>
        <v>1045323.02</v>
      </c>
      <c r="AV2612" s="12" t="e">
        <f>#REF!+S2612+H2612</f>
        <v>#REF!</v>
      </c>
      <c r="AW2612" s="12" t="e">
        <f t="shared" si="570"/>
        <v>#REF!</v>
      </c>
      <c r="AX2612" s="12" t="e">
        <f t="shared" si="571"/>
        <v>#REF!</v>
      </c>
      <c r="AY2612" s="12" t="e">
        <f t="shared" si="572"/>
        <v>#REF!</v>
      </c>
      <c r="AZ2612" s="12">
        <f t="shared" si="566"/>
        <v>-540883778.71</v>
      </c>
      <c r="BA2612" s="12">
        <f t="shared" si="567"/>
        <v>26999739.3</v>
      </c>
      <c r="BB2612" s="12" t="e">
        <f t="shared" si="573"/>
        <v>#REF!</v>
      </c>
    </row>
    <row r="2613" spans="1:54">
      <c r="A2613" s="5" t="s">
        <v>5275</v>
      </c>
      <c r="B2613" s="5" t="s">
        <v>5276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574"/>
        <v>539202315.17</v>
      </c>
      <c r="AF2613" s="9">
        <f t="shared" si="575"/>
        <v>2605627132.41</v>
      </c>
      <c r="AG2613" s="9">
        <f t="shared" si="576"/>
        <v>2441591769.66</v>
      </c>
      <c r="AH2613" s="9">
        <f t="shared" si="577"/>
        <v>2447112854.51</v>
      </c>
      <c r="AI2613" s="9">
        <f t="shared" si="578"/>
        <v>711201220.73</v>
      </c>
      <c r="AJ2613" s="12" t="e">
        <f>#REF!-A2613</f>
        <v>#REF!</v>
      </c>
      <c r="AK2613" s="16"/>
      <c r="AL2613" s="9">
        <f t="shared" si="568"/>
        <v>2127106982.15</v>
      </c>
      <c r="AM2613" s="16"/>
      <c r="AN2613" s="16"/>
      <c r="AO2613" s="16"/>
      <c r="AP2613" s="16"/>
      <c r="AQ2613" s="12" t="e">
        <f>#REF!+#REF!+#REF!</f>
        <v>#REF!</v>
      </c>
      <c r="AR2613" s="12">
        <f t="shared" si="565"/>
        <v>-14273754.58</v>
      </c>
      <c r="AS2613" s="12" t="e">
        <f>#REF!-AU2613+#REF!+#REF!</f>
        <v>#REF!</v>
      </c>
      <c r="AT2613" s="12" t="e">
        <f>AS2613-VLOOKUP(A2613,[1]选股结果!$A$2:$BJ$3005,48,FALSE)*0.08</f>
        <v>#REF!</v>
      </c>
      <c r="AU2613" s="12">
        <f t="shared" si="569"/>
        <v>1735911633.78</v>
      </c>
      <c r="AV2613" s="12" t="e">
        <f>#REF!+S2613+H2613</f>
        <v>#REF!</v>
      </c>
      <c r="AW2613" s="12" t="e">
        <f t="shared" si="570"/>
        <v>#REF!</v>
      </c>
      <c r="AX2613" s="12" t="e">
        <f t="shared" si="571"/>
        <v>#REF!</v>
      </c>
      <c r="AY2613" s="12" t="e">
        <f t="shared" si="572"/>
        <v>#REF!</v>
      </c>
      <c r="AZ2613" s="12">
        <f t="shared" si="566"/>
        <v>-2240871381.16</v>
      </c>
      <c r="BA2613" s="12">
        <f t="shared" si="567"/>
        <v>2441591769.66</v>
      </c>
      <c r="BB2613" s="12" t="e">
        <f t="shared" si="573"/>
        <v>#REF!</v>
      </c>
    </row>
    <row r="2614" spans="1:54">
      <c r="A2614" s="5" t="s">
        <v>5277</v>
      </c>
      <c r="B2614" s="5" t="s">
        <v>5278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574"/>
        <v>534713437.51</v>
      </c>
      <c r="AF2614" s="9">
        <f t="shared" si="575"/>
        <v>481431733.34</v>
      </c>
      <c r="AG2614" s="9">
        <f t="shared" si="576"/>
        <v>47442170.14</v>
      </c>
      <c r="AH2614" s="9">
        <f t="shared" si="577"/>
        <v>47190170.14</v>
      </c>
      <c r="AI2614" s="9">
        <f t="shared" si="578"/>
        <v>38636602.73</v>
      </c>
      <c r="AJ2614" s="12" t="e">
        <f>#REF!-A2614</f>
        <v>#REF!</v>
      </c>
      <c r="AK2614" s="16"/>
      <c r="AL2614" s="9">
        <f t="shared" si="568"/>
        <v>92969734.16</v>
      </c>
      <c r="AM2614" s="16"/>
      <c r="AN2614" s="16"/>
      <c r="AO2614" s="16"/>
      <c r="AP2614" s="16"/>
      <c r="AQ2614" s="12" t="e">
        <f>#REF!+#REF!+#REF!</f>
        <v>#REF!</v>
      </c>
      <c r="AR2614" s="12">
        <f t="shared" si="565"/>
        <v>0</v>
      </c>
      <c r="AS2614" s="12" t="e">
        <f>#REF!-AU2614+#REF!+#REF!</f>
        <v>#REF!</v>
      </c>
      <c r="AT2614" s="12" t="e">
        <f>AS2614-VLOOKUP(A2614,[1]选股结果!$A$2:$BJ$3005,48,FALSE)*0.08</f>
        <v>#REF!</v>
      </c>
      <c r="AU2614" s="12">
        <f t="shared" si="569"/>
        <v>8553567.41</v>
      </c>
      <c r="AV2614" s="12" t="e">
        <f>#REF!+S2614+H2614</f>
        <v>#REF!</v>
      </c>
      <c r="AW2614" s="12" t="e">
        <f t="shared" si="570"/>
        <v>#REF!</v>
      </c>
      <c r="AX2614" s="12" t="e">
        <f t="shared" si="571"/>
        <v>#REF!</v>
      </c>
      <c r="AY2614" s="12" t="e">
        <f t="shared" si="572"/>
        <v>#REF!</v>
      </c>
      <c r="AZ2614" s="12">
        <f t="shared" si="566"/>
        <v>-549193100.81</v>
      </c>
      <c r="BA2614" s="12">
        <f t="shared" si="567"/>
        <v>47442170.14</v>
      </c>
      <c r="BB2614" s="12" t="e">
        <f t="shared" si="573"/>
        <v>#REF!</v>
      </c>
    </row>
    <row r="2615" spans="1:54">
      <c r="A2615" s="5" t="s">
        <v>5279</v>
      </c>
      <c r="B2615" s="5" t="s">
        <v>5280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574"/>
        <v>534003724.21</v>
      </c>
      <c r="AF2615" s="9">
        <f t="shared" si="575"/>
        <v>571136074.85</v>
      </c>
      <c r="AG2615" s="9">
        <f t="shared" si="576"/>
        <v>-20498857.38</v>
      </c>
      <c r="AH2615" s="9">
        <f t="shared" si="577"/>
        <v>-33863848.4</v>
      </c>
      <c r="AI2615" s="9">
        <f t="shared" si="578"/>
        <v>-38360344.57</v>
      </c>
      <c r="AJ2615" s="12" t="e">
        <f>#REF!-A2615</f>
        <v>#REF!</v>
      </c>
      <c r="AK2615" s="16"/>
      <c r="AL2615" s="9">
        <f t="shared" si="568"/>
        <v>103024982.43</v>
      </c>
      <c r="AM2615" s="16"/>
      <c r="AN2615" s="16"/>
      <c r="AO2615" s="16"/>
      <c r="AP2615" s="16"/>
      <c r="AQ2615" s="12" t="e">
        <f>#REF!+#REF!+#REF!</f>
        <v>#REF!</v>
      </c>
      <c r="AR2615" s="12">
        <f t="shared" si="565"/>
        <v>-1297097.49</v>
      </c>
      <c r="AS2615" s="12" t="e">
        <f>#REF!-AU2615+#REF!+#REF!</f>
        <v>#REF!</v>
      </c>
      <c r="AT2615" s="12" t="e">
        <f>AS2615-VLOOKUP(A2615,[1]选股结果!$A$2:$BJ$3005,48,FALSE)*0.08</f>
        <v>#REF!</v>
      </c>
      <c r="AU2615" s="12">
        <f t="shared" si="569"/>
        <v>4496496.17</v>
      </c>
      <c r="AV2615" s="12" t="e">
        <f>#REF!+S2615+H2615</f>
        <v>#REF!</v>
      </c>
      <c r="AW2615" s="12" t="e">
        <f t="shared" si="570"/>
        <v>#REF!</v>
      </c>
      <c r="AX2615" s="12" t="e">
        <f t="shared" si="571"/>
        <v>#REF!</v>
      </c>
      <c r="AY2615" s="12" t="e">
        <f t="shared" si="572"/>
        <v>#REF!</v>
      </c>
      <c r="AZ2615" s="12">
        <f t="shared" si="566"/>
        <v>-543103222.46</v>
      </c>
      <c r="BA2615" s="12">
        <f t="shared" si="567"/>
        <v>-20498857.38</v>
      </c>
      <c r="BB2615" s="12" t="e">
        <f t="shared" si="573"/>
        <v>#REF!</v>
      </c>
    </row>
    <row r="2616" spans="1:54">
      <c r="A2616" s="5" t="s">
        <v>5281</v>
      </c>
      <c r="B2616" s="5" t="s">
        <v>5282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574"/>
        <v>532398138.8</v>
      </c>
      <c r="AF2616" s="9">
        <f t="shared" si="575"/>
        <v>427369796.56</v>
      </c>
      <c r="AG2616" s="9">
        <f t="shared" si="576"/>
        <v>104707866.9</v>
      </c>
      <c r="AH2616" s="9">
        <f t="shared" si="577"/>
        <v>104741081.79</v>
      </c>
      <c r="AI2616" s="9">
        <f t="shared" si="578"/>
        <v>90637638.59</v>
      </c>
      <c r="AJ2616" s="12" t="e">
        <f>#REF!-A2616</f>
        <v>#REF!</v>
      </c>
      <c r="AK2616" s="16"/>
      <c r="AL2616" s="9">
        <f t="shared" si="568"/>
        <v>29593326.35</v>
      </c>
      <c r="AM2616" s="16"/>
      <c r="AN2616" s="16"/>
      <c r="AO2616" s="16"/>
      <c r="AP2616" s="16"/>
      <c r="AQ2616" s="12" t="e">
        <f>#REF!+#REF!+#REF!</f>
        <v>#REF!</v>
      </c>
      <c r="AR2616" s="12">
        <f t="shared" si="565"/>
        <v>-33818</v>
      </c>
      <c r="AS2616" s="12" t="e">
        <f>#REF!-AU2616+#REF!+#REF!</f>
        <v>#REF!</v>
      </c>
      <c r="AT2616" s="12" t="e">
        <f>AS2616-VLOOKUP(A2616,[1]选股结果!$A$2:$BJ$3005,48,FALSE)*0.08</f>
        <v>#REF!</v>
      </c>
      <c r="AU2616" s="12">
        <f t="shared" si="569"/>
        <v>14103443.2</v>
      </c>
      <c r="AV2616" s="12" t="e">
        <f>#REF!+S2616+H2616</f>
        <v>#REF!</v>
      </c>
      <c r="AW2616" s="12" t="e">
        <f t="shared" si="570"/>
        <v>#REF!</v>
      </c>
      <c r="AX2616" s="12" t="e">
        <f t="shared" si="571"/>
        <v>#REF!</v>
      </c>
      <c r="AY2616" s="12" t="e">
        <f t="shared" si="572"/>
        <v>#REF!</v>
      </c>
      <c r="AZ2616" s="12">
        <f t="shared" si="566"/>
        <v>-534758669.25</v>
      </c>
      <c r="BA2616" s="12">
        <f t="shared" si="567"/>
        <v>104707866.9</v>
      </c>
      <c r="BB2616" s="12" t="e">
        <f t="shared" si="573"/>
        <v>#REF!</v>
      </c>
    </row>
    <row r="2617" spans="1:54">
      <c r="A2617" s="5" t="s">
        <v>5283</v>
      </c>
      <c r="B2617" s="5" t="s">
        <v>5284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574"/>
        <v>531797661.45</v>
      </c>
      <c r="AF2617" s="9">
        <f t="shared" si="575"/>
        <v>551091536.14</v>
      </c>
      <c r="AG2617" s="9">
        <f t="shared" si="576"/>
        <v>58478411.11</v>
      </c>
      <c r="AH2617" s="9">
        <f t="shared" si="577"/>
        <v>57581163.97</v>
      </c>
      <c r="AI2617" s="9">
        <f t="shared" si="578"/>
        <v>46276813.21</v>
      </c>
      <c r="AJ2617" s="12" t="e">
        <f>#REF!-A2617</f>
        <v>#REF!</v>
      </c>
      <c r="AK2617" s="16"/>
      <c r="AL2617" s="9">
        <f t="shared" si="568"/>
        <v>106872823.88</v>
      </c>
      <c r="AM2617" s="16"/>
      <c r="AN2617" s="16"/>
      <c r="AO2617" s="16"/>
      <c r="AP2617" s="16"/>
      <c r="AQ2617" s="12" t="e">
        <f>#REF!+#REF!+#REF!</f>
        <v>#REF!</v>
      </c>
      <c r="AR2617" s="12">
        <f t="shared" si="565"/>
        <v>-2903705.84</v>
      </c>
      <c r="AS2617" s="12" t="e">
        <f>#REF!-AU2617+#REF!+#REF!</f>
        <v>#REF!</v>
      </c>
      <c r="AT2617" s="12" t="e">
        <f>AS2617-VLOOKUP(A2617,[1]选股结果!$A$2:$BJ$3005,48,FALSE)*0.08</f>
        <v>#REF!</v>
      </c>
      <c r="AU2617" s="12">
        <f t="shared" si="569"/>
        <v>11304350.76</v>
      </c>
      <c r="AV2617" s="12" t="e">
        <f>#REF!+S2617+H2617</f>
        <v>#REF!</v>
      </c>
      <c r="AW2617" s="12" t="e">
        <f t="shared" si="570"/>
        <v>#REF!</v>
      </c>
      <c r="AX2617" s="12" t="e">
        <f t="shared" si="571"/>
        <v>#REF!</v>
      </c>
      <c r="AY2617" s="12" t="e">
        <f t="shared" si="572"/>
        <v>#REF!</v>
      </c>
      <c r="AZ2617" s="12">
        <f t="shared" si="566"/>
        <v>-562969896.48</v>
      </c>
      <c r="BA2617" s="12">
        <f t="shared" si="567"/>
        <v>58478411.11</v>
      </c>
      <c r="BB2617" s="12" t="e">
        <f t="shared" si="573"/>
        <v>#REF!</v>
      </c>
    </row>
    <row r="2618" spans="1:54">
      <c r="A2618" s="5" t="s">
        <v>5285</v>
      </c>
      <c r="B2618" s="5" t="s">
        <v>5286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574"/>
        <v>529590725.2</v>
      </c>
      <c r="AF2618" s="9">
        <f t="shared" si="575"/>
        <v>464051112.64</v>
      </c>
      <c r="AG2618" s="9">
        <f t="shared" si="576"/>
        <v>85664716.3599999</v>
      </c>
      <c r="AH2618" s="9">
        <f t="shared" si="577"/>
        <v>86044393.9999999</v>
      </c>
      <c r="AI2618" s="9">
        <f t="shared" si="578"/>
        <v>75169744.4399999</v>
      </c>
      <c r="AJ2618" s="12" t="e">
        <f>#REF!-A2618</f>
        <v>#REF!</v>
      </c>
      <c r="AK2618" s="16"/>
      <c r="AL2618" s="9">
        <f t="shared" si="568"/>
        <v>37293184.74</v>
      </c>
      <c r="AM2618" s="16"/>
      <c r="AN2618" s="16"/>
      <c r="AO2618" s="16"/>
      <c r="AP2618" s="16"/>
      <c r="AQ2618" s="12" t="e">
        <f>#REF!+#REF!+#REF!</f>
        <v>#REF!</v>
      </c>
      <c r="AR2618" s="12">
        <f t="shared" si="565"/>
        <v>-527835.69</v>
      </c>
      <c r="AS2618" s="12" t="e">
        <f>#REF!-AU2618+#REF!+#REF!</f>
        <v>#REF!</v>
      </c>
      <c r="AT2618" s="12" t="e">
        <f>AS2618-VLOOKUP(A2618,[1]选股结果!$A$2:$BJ$3005,48,FALSE)*0.08</f>
        <v>#REF!</v>
      </c>
      <c r="AU2618" s="12">
        <f t="shared" si="569"/>
        <v>10874649.56</v>
      </c>
      <c r="AV2618" s="12" t="e">
        <f>#REF!+S2618+H2618</f>
        <v>#REF!</v>
      </c>
      <c r="AW2618" s="12" t="e">
        <f t="shared" si="570"/>
        <v>#REF!</v>
      </c>
      <c r="AX2618" s="12" t="e">
        <f t="shared" si="571"/>
        <v>#REF!</v>
      </c>
      <c r="AY2618" s="12" t="e">
        <f t="shared" si="572"/>
        <v>#REF!</v>
      </c>
      <c r="AZ2618" s="12">
        <f t="shared" si="566"/>
        <v>-537254581.26</v>
      </c>
      <c r="BA2618" s="12">
        <f t="shared" si="567"/>
        <v>85664716.3599999</v>
      </c>
      <c r="BB2618" s="12" t="e">
        <f t="shared" si="573"/>
        <v>#REF!</v>
      </c>
    </row>
    <row r="2619" spans="1:54">
      <c r="A2619" s="5" t="s">
        <v>5287</v>
      </c>
      <c r="B2619" s="5" t="s">
        <v>5288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574"/>
        <v>526640732.06</v>
      </c>
      <c r="AF2619" s="9">
        <f t="shared" si="575"/>
        <v>558259140.71</v>
      </c>
      <c r="AG2619" s="9">
        <f t="shared" si="576"/>
        <v>-32323986.7399999</v>
      </c>
      <c r="AH2619" s="9">
        <f t="shared" si="577"/>
        <v>-30371014.8799999</v>
      </c>
      <c r="AI2619" s="9">
        <f t="shared" si="578"/>
        <v>-31878086.6999999</v>
      </c>
      <c r="AJ2619" s="12" t="e">
        <f>#REF!-A2619</f>
        <v>#REF!</v>
      </c>
      <c r="AK2619" s="16"/>
      <c r="AL2619" s="9">
        <f t="shared" si="568"/>
        <v>335688691.52</v>
      </c>
      <c r="AM2619" s="16"/>
      <c r="AN2619" s="16"/>
      <c r="AO2619" s="16"/>
      <c r="AP2619" s="16"/>
      <c r="AQ2619" s="12" t="e">
        <f>#REF!+#REF!+#REF!</f>
        <v>#REF!</v>
      </c>
      <c r="AR2619" s="12">
        <f t="shared" si="565"/>
        <v>-2042430.96</v>
      </c>
      <c r="AS2619" s="12" t="e">
        <f>#REF!-AU2619+#REF!+#REF!</f>
        <v>#REF!</v>
      </c>
      <c r="AT2619" s="12" t="e">
        <f>AS2619-VLOOKUP(A2619,[1]选股结果!$A$2:$BJ$3005,48,FALSE)*0.08</f>
        <v>#REF!</v>
      </c>
      <c r="AU2619" s="12">
        <f t="shared" si="569"/>
        <v>1507071.82</v>
      </c>
      <c r="AV2619" s="12" t="e">
        <f>#REF!+S2619+H2619</f>
        <v>#REF!</v>
      </c>
      <c r="AW2619" s="12" t="e">
        <f t="shared" si="570"/>
        <v>#REF!</v>
      </c>
      <c r="AX2619" s="12" t="e">
        <f t="shared" si="571"/>
        <v>#REF!</v>
      </c>
      <c r="AY2619" s="12" t="e">
        <f t="shared" si="572"/>
        <v>#REF!</v>
      </c>
      <c r="AZ2619" s="12">
        <f t="shared" si="566"/>
        <v>-511740358.98</v>
      </c>
      <c r="BA2619" s="12">
        <f t="shared" si="567"/>
        <v>-32323986.7399999</v>
      </c>
      <c r="BB2619" s="12" t="e">
        <f t="shared" si="573"/>
        <v>#REF!</v>
      </c>
    </row>
    <row r="2620" spans="1:54">
      <c r="A2620" s="5" t="s">
        <v>5289</v>
      </c>
      <c r="B2620" s="5" t="s">
        <v>5290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574"/>
        <v>525469093.62</v>
      </c>
      <c r="AF2620" s="9">
        <f t="shared" si="575"/>
        <v>422668510.16</v>
      </c>
      <c r="AG2620" s="9">
        <f t="shared" si="576"/>
        <v>107968632.63</v>
      </c>
      <c r="AH2620" s="9">
        <f t="shared" si="577"/>
        <v>114639552.96</v>
      </c>
      <c r="AI2620" s="9">
        <f t="shared" si="578"/>
        <v>99296797.37</v>
      </c>
      <c r="AJ2620" s="12" t="e">
        <f>#REF!-A2620</f>
        <v>#REF!</v>
      </c>
      <c r="AK2620" s="16"/>
      <c r="AL2620" s="9">
        <f t="shared" si="568"/>
        <v>120046251.84</v>
      </c>
      <c r="AM2620" s="16"/>
      <c r="AN2620" s="16"/>
      <c r="AO2620" s="16"/>
      <c r="AP2620" s="16"/>
      <c r="AQ2620" s="12" t="e">
        <f>#REF!+#REF!+#REF!</f>
        <v>#REF!</v>
      </c>
      <c r="AR2620" s="12">
        <f t="shared" si="565"/>
        <v>-7393853.35</v>
      </c>
      <c r="AS2620" s="12" t="e">
        <f>#REF!-AU2620+#REF!+#REF!</f>
        <v>#REF!</v>
      </c>
      <c r="AT2620" s="12" t="e">
        <f>AS2620-VLOOKUP(A2620,[1]选股结果!$A$2:$BJ$3005,48,FALSE)*0.08</f>
        <v>#REF!</v>
      </c>
      <c r="AU2620" s="12">
        <f t="shared" si="569"/>
        <v>15342755.59</v>
      </c>
      <c r="AV2620" s="12" t="e">
        <f>#REF!+S2620+H2620</f>
        <v>#REF!</v>
      </c>
      <c r="AW2620" s="12" t="e">
        <f t="shared" si="570"/>
        <v>#REF!</v>
      </c>
      <c r="AX2620" s="12" t="e">
        <f t="shared" si="571"/>
        <v>#REF!</v>
      </c>
      <c r="AY2620" s="12" t="e">
        <f t="shared" si="572"/>
        <v>#REF!</v>
      </c>
      <c r="AZ2620" s="12">
        <f t="shared" si="566"/>
        <v>-564425261.11</v>
      </c>
      <c r="BA2620" s="12">
        <f t="shared" si="567"/>
        <v>107968632.63</v>
      </c>
      <c r="BB2620" s="12" t="e">
        <f t="shared" si="573"/>
        <v>#REF!</v>
      </c>
    </row>
    <row r="2621" spans="1:54">
      <c r="A2621" s="5" t="s">
        <v>5291</v>
      </c>
      <c r="B2621" s="5" t="s">
        <v>5292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574"/>
        <v>524221572.76</v>
      </c>
      <c r="AF2621" s="9">
        <f t="shared" si="575"/>
        <v>420360668.66</v>
      </c>
      <c r="AG2621" s="9">
        <f t="shared" si="576"/>
        <v>156699166.34</v>
      </c>
      <c r="AH2621" s="9">
        <f t="shared" si="577"/>
        <v>155675834.22</v>
      </c>
      <c r="AI2621" s="9">
        <f t="shared" si="578"/>
        <v>144122876.63</v>
      </c>
      <c r="AJ2621" s="12" t="e">
        <f>#REF!-A2621</f>
        <v>#REF!</v>
      </c>
      <c r="AK2621" s="16"/>
      <c r="AL2621" s="9">
        <f t="shared" si="568"/>
        <v>157483282.61</v>
      </c>
      <c r="AM2621" s="16"/>
      <c r="AN2621" s="16"/>
      <c r="AO2621" s="16"/>
      <c r="AP2621" s="16"/>
      <c r="AQ2621" s="12" t="e">
        <f>#REF!+#REF!+#REF!</f>
        <v>#REF!</v>
      </c>
      <c r="AR2621" s="12">
        <f t="shared" si="565"/>
        <v>-10606.08</v>
      </c>
      <c r="AS2621" s="12" t="e">
        <f>#REF!-AU2621+#REF!+#REF!</f>
        <v>#REF!</v>
      </c>
      <c r="AT2621" s="12" t="e">
        <f>AS2621-VLOOKUP(A2621,[1]选股结果!$A$2:$BJ$3005,48,FALSE)*0.08</f>
        <v>#REF!</v>
      </c>
      <c r="AU2621" s="12">
        <f t="shared" si="569"/>
        <v>11552957.59</v>
      </c>
      <c r="AV2621" s="12" t="e">
        <f>#REF!+S2621+H2621</f>
        <v>#REF!</v>
      </c>
      <c r="AW2621" s="12" t="e">
        <f t="shared" si="570"/>
        <v>#REF!</v>
      </c>
      <c r="AX2621" s="12" t="e">
        <f t="shared" si="571"/>
        <v>#REF!</v>
      </c>
      <c r="AY2621" s="12" t="e">
        <f t="shared" si="572"/>
        <v>#REF!</v>
      </c>
      <c r="AZ2621" s="12">
        <f t="shared" si="566"/>
        <v>-543902992.11</v>
      </c>
      <c r="BA2621" s="12">
        <f t="shared" si="567"/>
        <v>156699166.34</v>
      </c>
      <c r="BB2621" s="12" t="e">
        <f t="shared" si="573"/>
        <v>#REF!</v>
      </c>
    </row>
    <row r="2622" spans="1:54">
      <c r="A2622" s="5" t="s">
        <v>5293</v>
      </c>
      <c r="B2622" s="5" t="s">
        <v>5294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574"/>
        <v>523732179.68</v>
      </c>
      <c r="AF2622" s="9">
        <f t="shared" si="575"/>
        <v>404496899.28</v>
      </c>
      <c r="AG2622" s="9">
        <f t="shared" si="576"/>
        <v>138060320.87</v>
      </c>
      <c r="AH2622" s="9">
        <f t="shared" si="577"/>
        <v>135742960.58</v>
      </c>
      <c r="AI2622" s="9">
        <f t="shared" si="578"/>
        <v>116143061.98</v>
      </c>
      <c r="AJ2622" s="12" t="e">
        <f>#REF!-A2622</f>
        <v>#REF!</v>
      </c>
      <c r="AK2622" s="16"/>
      <c r="AL2622" s="9">
        <f t="shared" si="568"/>
        <v>244046265.44</v>
      </c>
      <c r="AM2622" s="16"/>
      <c r="AN2622" s="16"/>
      <c r="AO2622" s="16"/>
      <c r="AP2622" s="16"/>
      <c r="AQ2622" s="12" t="e">
        <f>#REF!+#REF!+#REF!</f>
        <v>#REF!</v>
      </c>
      <c r="AR2622" s="12">
        <f t="shared" si="565"/>
        <v>-295933.86</v>
      </c>
      <c r="AS2622" s="12" t="e">
        <f>#REF!-AU2622+#REF!+#REF!</f>
        <v>#REF!</v>
      </c>
      <c r="AT2622" s="12" t="e">
        <f>AS2622-VLOOKUP(A2622,[1]选股结果!$A$2:$BJ$3005,48,FALSE)*0.08</f>
        <v>#REF!</v>
      </c>
      <c r="AU2622" s="12">
        <f t="shared" si="569"/>
        <v>19599898.6</v>
      </c>
      <c r="AV2622" s="12" t="e">
        <f>#REF!+S2622+H2622</f>
        <v>#REF!</v>
      </c>
      <c r="AW2622" s="12" t="e">
        <f t="shared" si="570"/>
        <v>#REF!</v>
      </c>
      <c r="AX2622" s="12" t="e">
        <f t="shared" si="571"/>
        <v>#REF!</v>
      </c>
      <c r="AY2622" s="12" t="e">
        <f t="shared" si="572"/>
        <v>#REF!</v>
      </c>
      <c r="AZ2622" s="12">
        <f t="shared" si="566"/>
        <v>-538663330.14</v>
      </c>
      <c r="BA2622" s="12">
        <f t="shared" si="567"/>
        <v>138060320.87</v>
      </c>
      <c r="BB2622" s="12" t="e">
        <f t="shared" si="573"/>
        <v>#REF!</v>
      </c>
    </row>
    <row r="2623" spans="1:54">
      <c r="A2623" s="5" t="s">
        <v>5295</v>
      </c>
      <c r="B2623" s="5" t="s">
        <v>5296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574"/>
        <v>523391311.77</v>
      </c>
      <c r="AF2623" s="9">
        <f t="shared" si="575"/>
        <v>505178192.94</v>
      </c>
      <c r="AG2623" s="9">
        <f t="shared" si="576"/>
        <v>21061678.1699999</v>
      </c>
      <c r="AH2623" s="9">
        <f t="shared" si="577"/>
        <v>20660133.0599999</v>
      </c>
      <c r="AI2623" s="9">
        <f t="shared" si="578"/>
        <v>19710632.3299999</v>
      </c>
      <c r="AJ2623" s="12" t="e">
        <f>#REF!-A2623</f>
        <v>#REF!</v>
      </c>
      <c r="AK2623" s="16"/>
      <c r="AL2623" s="9">
        <f t="shared" si="568"/>
        <v>69882674.51</v>
      </c>
      <c r="AM2623" s="16"/>
      <c r="AN2623" s="16"/>
      <c r="AO2623" s="16"/>
      <c r="AP2623" s="16"/>
      <c r="AQ2623" s="12" t="e">
        <f>#REF!+#REF!+#REF!</f>
        <v>#REF!</v>
      </c>
      <c r="AR2623" s="12">
        <f t="shared" si="565"/>
        <v>-446365.49</v>
      </c>
      <c r="AS2623" s="12" t="e">
        <f>#REF!-AU2623+#REF!+#REF!</f>
        <v>#REF!</v>
      </c>
      <c r="AT2623" s="12" t="e">
        <f>AS2623-VLOOKUP(A2623,[1]选股结果!$A$2:$BJ$3005,48,FALSE)*0.08</f>
        <v>#REF!</v>
      </c>
      <c r="AU2623" s="12">
        <f t="shared" si="569"/>
        <v>949500.73</v>
      </c>
      <c r="AV2623" s="12" t="e">
        <f>#REF!+S2623+H2623</f>
        <v>#REF!</v>
      </c>
      <c r="AW2623" s="12" t="e">
        <f t="shared" si="570"/>
        <v>#REF!</v>
      </c>
      <c r="AX2623" s="12" t="e">
        <f t="shared" si="571"/>
        <v>#REF!</v>
      </c>
      <c r="AY2623" s="12" t="e">
        <f t="shared" si="572"/>
        <v>#REF!</v>
      </c>
      <c r="AZ2623" s="12">
        <f t="shared" si="566"/>
        <v>-523379516.67</v>
      </c>
      <c r="BA2623" s="12">
        <f t="shared" si="567"/>
        <v>21061678.1699999</v>
      </c>
      <c r="BB2623" s="12" t="e">
        <f t="shared" si="573"/>
        <v>#REF!</v>
      </c>
    </row>
    <row r="2624" spans="1:54">
      <c r="A2624" s="5" t="s">
        <v>5297</v>
      </c>
      <c r="B2624" s="5" t="s">
        <v>5298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574"/>
        <v>522977218.2</v>
      </c>
      <c r="AF2624" s="9">
        <f t="shared" si="575"/>
        <v>521329359</v>
      </c>
      <c r="AG2624" s="9">
        <f t="shared" si="576"/>
        <v>11438725.03</v>
      </c>
      <c r="AH2624" s="9">
        <f t="shared" si="577"/>
        <v>11037316.89</v>
      </c>
      <c r="AI2624" s="9">
        <f t="shared" si="578"/>
        <v>159652.870000001</v>
      </c>
      <c r="AJ2624" s="12" t="e">
        <f>#REF!-A2624</f>
        <v>#REF!</v>
      </c>
      <c r="AK2624" s="16"/>
      <c r="AL2624" s="9">
        <f t="shared" si="568"/>
        <v>47624667.07</v>
      </c>
      <c r="AM2624" s="16"/>
      <c r="AN2624" s="16"/>
      <c r="AO2624" s="16"/>
      <c r="AP2624" s="16"/>
      <c r="AQ2624" s="12" t="e">
        <f>#REF!+#REF!+#REF!</f>
        <v>#REF!</v>
      </c>
      <c r="AR2624" s="12">
        <f t="shared" si="565"/>
        <v>-1938409.48</v>
      </c>
      <c r="AS2624" s="12" t="e">
        <f>#REF!-AU2624+#REF!+#REF!</f>
        <v>#REF!</v>
      </c>
      <c r="AT2624" s="12" t="e">
        <f>AS2624-VLOOKUP(A2624,[1]选股结果!$A$2:$BJ$3005,48,FALSE)*0.08</f>
        <v>#REF!</v>
      </c>
      <c r="AU2624" s="12">
        <f t="shared" si="569"/>
        <v>10877664.02</v>
      </c>
      <c r="AV2624" s="12" t="e">
        <f>#REF!+S2624+H2624</f>
        <v>#REF!</v>
      </c>
      <c r="AW2624" s="12" t="e">
        <f t="shared" si="570"/>
        <v>#REF!</v>
      </c>
      <c r="AX2624" s="12" t="e">
        <f t="shared" si="571"/>
        <v>#REF!</v>
      </c>
      <c r="AY2624" s="12" t="e">
        <f t="shared" si="572"/>
        <v>#REF!</v>
      </c>
      <c r="AZ2624" s="12">
        <f t="shared" si="566"/>
        <v>-556890791.36</v>
      </c>
      <c r="BA2624" s="12">
        <f t="shared" si="567"/>
        <v>11438725.03</v>
      </c>
      <c r="BB2624" s="12" t="e">
        <f t="shared" si="573"/>
        <v>#REF!</v>
      </c>
    </row>
    <row r="2625" spans="1:54">
      <c r="A2625" s="5" t="s">
        <v>5299</v>
      </c>
      <c r="B2625" s="5" t="s">
        <v>5300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574"/>
        <v>521772321.1</v>
      </c>
      <c r="AF2625" s="9">
        <f t="shared" si="575"/>
        <v>477055082.48</v>
      </c>
      <c r="AG2625" s="9">
        <f t="shared" si="576"/>
        <v>45858553.69</v>
      </c>
      <c r="AH2625" s="9">
        <f t="shared" si="577"/>
        <v>45859306.07</v>
      </c>
      <c r="AI2625" s="9">
        <f t="shared" si="578"/>
        <v>35292709.81</v>
      </c>
      <c r="AJ2625" s="12" t="e">
        <f>#REF!-A2625</f>
        <v>#REF!</v>
      </c>
      <c r="AK2625" s="16"/>
      <c r="AL2625" s="9">
        <f t="shared" si="568"/>
        <v>117115470.46</v>
      </c>
      <c r="AM2625" s="16"/>
      <c r="AN2625" s="16"/>
      <c r="AO2625" s="16"/>
      <c r="AP2625" s="16"/>
      <c r="AQ2625" s="12" t="e">
        <f>#REF!+#REF!+#REF!</f>
        <v>#REF!</v>
      </c>
      <c r="AR2625" s="12">
        <f t="shared" si="565"/>
        <v>-1014.38</v>
      </c>
      <c r="AS2625" s="12" t="e">
        <f>#REF!-AU2625+#REF!+#REF!</f>
        <v>#REF!</v>
      </c>
      <c r="AT2625" s="12" t="e">
        <f>AS2625-VLOOKUP(A2625,[1]选股结果!$A$2:$BJ$3005,48,FALSE)*0.08</f>
        <v>#REF!</v>
      </c>
      <c r="AU2625" s="12">
        <f t="shared" si="569"/>
        <v>10566596.26</v>
      </c>
      <c r="AV2625" s="12" t="e">
        <f>#REF!+S2625+H2625</f>
        <v>#REF!</v>
      </c>
      <c r="AW2625" s="12" t="e">
        <f t="shared" si="570"/>
        <v>#REF!</v>
      </c>
      <c r="AX2625" s="12" t="e">
        <f t="shared" si="571"/>
        <v>#REF!</v>
      </c>
      <c r="AY2625" s="12" t="e">
        <f t="shared" si="572"/>
        <v>#REF!</v>
      </c>
      <c r="AZ2625" s="12">
        <f t="shared" si="566"/>
        <v>-460236683.27</v>
      </c>
      <c r="BA2625" s="12">
        <f t="shared" si="567"/>
        <v>45858553.69</v>
      </c>
      <c r="BB2625" s="12" t="e">
        <f t="shared" si="573"/>
        <v>#REF!</v>
      </c>
    </row>
    <row r="2626" spans="1:54">
      <c r="A2626" s="5" t="s">
        <v>5301</v>
      </c>
      <c r="B2626" s="5" t="s">
        <v>5302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574"/>
        <v>520947897.06</v>
      </c>
      <c r="AF2626" s="9">
        <f t="shared" si="575"/>
        <v>489849279.58</v>
      </c>
      <c r="AG2626" s="9">
        <f t="shared" si="576"/>
        <v>39150454.81</v>
      </c>
      <c r="AH2626" s="9">
        <f t="shared" si="577"/>
        <v>39240796.76</v>
      </c>
      <c r="AI2626" s="9">
        <f t="shared" si="578"/>
        <v>36333888.32</v>
      </c>
      <c r="AJ2626" s="12" t="e">
        <f>#REF!-A2626</f>
        <v>#REF!</v>
      </c>
      <c r="AK2626" s="16"/>
      <c r="AL2626" s="9">
        <f t="shared" si="568"/>
        <v>68916046.7</v>
      </c>
      <c r="AM2626" s="16"/>
      <c r="AN2626" s="16"/>
      <c r="AO2626" s="16"/>
      <c r="AP2626" s="16"/>
      <c r="AQ2626" s="12" t="e">
        <f>#REF!+#REF!+#REF!</f>
        <v>#REF!</v>
      </c>
      <c r="AR2626" s="12">
        <f t="shared" ref="AR2626:AR2689" si="579">AA2626-AB2626</f>
        <v>-159899.93</v>
      </c>
      <c r="AS2626" s="12" t="e">
        <f>#REF!-AU2626+#REF!+#REF!</f>
        <v>#REF!</v>
      </c>
      <c r="AT2626" s="12" t="e">
        <f>AS2626-VLOOKUP(A2626,[1]选股结果!$A$2:$BJ$3005,48,FALSE)*0.08</f>
        <v>#REF!</v>
      </c>
      <c r="AU2626" s="12">
        <f t="shared" si="569"/>
        <v>2906908.44</v>
      </c>
      <c r="AV2626" s="12" t="e">
        <f>#REF!+S2626+H2626</f>
        <v>#REF!</v>
      </c>
      <c r="AW2626" s="12" t="e">
        <f t="shared" si="570"/>
        <v>#REF!</v>
      </c>
      <c r="AX2626" s="12" t="e">
        <f t="shared" si="571"/>
        <v>#REF!</v>
      </c>
      <c r="AY2626" s="12" t="e">
        <f t="shared" si="572"/>
        <v>#REF!</v>
      </c>
      <c r="AZ2626" s="12">
        <f t="shared" ref="AZ2626:AZ2689" si="580">O2626-S2626-AA2626-AB2626-AC2626-AD2626+AK2626-AE2626</f>
        <v>-532463648.38</v>
      </c>
      <c r="BA2626" s="12">
        <f t="shared" ref="BA2626:BA2689" si="581">AG2626</f>
        <v>39150454.81</v>
      </c>
      <c r="BB2626" s="12" t="e">
        <f t="shared" si="573"/>
        <v>#REF!</v>
      </c>
    </row>
    <row r="2627" spans="1:54">
      <c r="A2627" s="5" t="s">
        <v>5303</v>
      </c>
      <c r="B2627" s="5" t="s">
        <v>5304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574"/>
        <v>520817239.19</v>
      </c>
      <c r="AF2627" s="9">
        <f t="shared" si="575"/>
        <v>472041550.34</v>
      </c>
      <c r="AG2627" s="9">
        <f t="shared" si="576"/>
        <v>49739756.52</v>
      </c>
      <c r="AH2627" s="9">
        <f t="shared" si="577"/>
        <v>50108639.75</v>
      </c>
      <c r="AI2627" s="9">
        <f t="shared" si="578"/>
        <v>43111540.62</v>
      </c>
      <c r="AJ2627" s="12" t="e">
        <f>#REF!-A2627</f>
        <v>#REF!</v>
      </c>
      <c r="AK2627" s="16"/>
      <c r="AL2627" s="9">
        <f t="shared" ref="AL2627:AL2690" si="582">O2627+P2627+Q2627+Y2627-AB2627+AC2627</f>
        <v>66095996.98</v>
      </c>
      <c r="AM2627" s="16"/>
      <c r="AN2627" s="16"/>
      <c r="AO2627" s="16"/>
      <c r="AP2627" s="16"/>
      <c r="AQ2627" s="12" t="e">
        <f>#REF!+#REF!+#REF!</f>
        <v>#REF!</v>
      </c>
      <c r="AR2627" s="12">
        <f t="shared" si="579"/>
        <v>-669739</v>
      </c>
      <c r="AS2627" s="12" t="e">
        <f>#REF!-AU2627+#REF!+#REF!</f>
        <v>#REF!</v>
      </c>
      <c r="AT2627" s="12" t="e">
        <f>AS2627-VLOOKUP(A2627,[1]选股结果!$A$2:$BJ$3005,48,FALSE)*0.08</f>
        <v>#REF!</v>
      </c>
      <c r="AU2627" s="12">
        <f t="shared" ref="AU2627:AU2690" si="583">AH2627-AI2627</f>
        <v>6997099.13</v>
      </c>
      <c r="AV2627" s="12" t="e">
        <f>#REF!+S2627+H2627</f>
        <v>#REF!</v>
      </c>
      <c r="AW2627" s="12" t="e">
        <f t="shared" ref="AW2627:AW2690" si="584">AV2627-AU2627</f>
        <v>#REF!</v>
      </c>
      <c r="AX2627" s="12" t="e">
        <f t="shared" ref="AX2627:AX2690" si="585">AV2627-H2627</f>
        <v>#REF!</v>
      </c>
      <c r="AY2627" s="12" t="e">
        <f t="shared" ref="AY2627:AY2690" si="586">AV2627-H2627-AU2627</f>
        <v>#REF!</v>
      </c>
      <c r="AZ2627" s="12">
        <f t="shared" si="580"/>
        <v>-517342865.76</v>
      </c>
      <c r="BA2627" s="12">
        <f t="shared" si="581"/>
        <v>49739756.52</v>
      </c>
      <c r="BB2627" s="12" t="e">
        <f t="shared" ref="BB2627:BB2690" si="587">AF2627-AG2627+AH2627+AI2627-AJ2627+AL2627+AM2627-AO2627+AN2627</f>
        <v>#REF!</v>
      </c>
    </row>
    <row r="2628" spans="1:54">
      <c r="A2628" s="5" t="s">
        <v>5305</v>
      </c>
      <c r="B2628" s="5" t="s">
        <v>5306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574"/>
        <v>520506577.31</v>
      </c>
      <c r="AF2628" s="9">
        <f t="shared" si="575"/>
        <v>618483496.78</v>
      </c>
      <c r="AG2628" s="9">
        <f t="shared" si="576"/>
        <v>-122417157.76</v>
      </c>
      <c r="AH2628" s="9">
        <f t="shared" si="577"/>
        <v>-121611690.26</v>
      </c>
      <c r="AI2628" s="9">
        <f t="shared" si="578"/>
        <v>-97750834.18</v>
      </c>
      <c r="AJ2628" s="12" t="e">
        <f>#REF!-A2628</f>
        <v>#REF!</v>
      </c>
      <c r="AK2628" s="16"/>
      <c r="AL2628" s="9">
        <f t="shared" si="582"/>
        <v>248653654.36</v>
      </c>
      <c r="AM2628" s="16"/>
      <c r="AN2628" s="16"/>
      <c r="AO2628" s="16"/>
      <c r="AP2628" s="16"/>
      <c r="AQ2628" s="12" t="e">
        <f>#REF!+#REF!+#REF!</f>
        <v>#REF!</v>
      </c>
      <c r="AR2628" s="12">
        <f t="shared" si="579"/>
        <v>-832908.92</v>
      </c>
      <c r="AS2628" s="12" t="e">
        <f>#REF!-AU2628+#REF!+#REF!</f>
        <v>#REF!</v>
      </c>
      <c r="AT2628" s="12" t="e">
        <f>AS2628-VLOOKUP(A2628,[1]选股结果!$A$2:$BJ$3005,48,FALSE)*0.08</f>
        <v>#REF!</v>
      </c>
      <c r="AU2628" s="12">
        <f t="shared" si="583"/>
        <v>-23860856.08</v>
      </c>
      <c r="AV2628" s="12" t="e">
        <f>#REF!+S2628+H2628</f>
        <v>#REF!</v>
      </c>
      <c r="AW2628" s="12" t="e">
        <f t="shared" si="584"/>
        <v>#REF!</v>
      </c>
      <c r="AX2628" s="12" t="e">
        <f t="shared" si="585"/>
        <v>#REF!</v>
      </c>
      <c r="AY2628" s="12" t="e">
        <f t="shared" si="586"/>
        <v>#REF!</v>
      </c>
      <c r="AZ2628" s="12">
        <f t="shared" si="580"/>
        <v>-484424230.25</v>
      </c>
      <c r="BA2628" s="12">
        <f t="shared" si="581"/>
        <v>-122417157.76</v>
      </c>
      <c r="BB2628" s="12" t="e">
        <f t="shared" si="587"/>
        <v>#REF!</v>
      </c>
    </row>
    <row r="2629" spans="1:54">
      <c r="A2629" s="5" t="s">
        <v>5307</v>
      </c>
      <c r="B2629" s="5" t="s">
        <v>5308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574"/>
        <v>519233733.77</v>
      </c>
      <c r="AF2629" s="9">
        <f t="shared" si="575"/>
        <v>440838163.07</v>
      </c>
      <c r="AG2629" s="9">
        <f t="shared" si="576"/>
        <v>83082185.42</v>
      </c>
      <c r="AH2629" s="9">
        <f t="shared" si="577"/>
        <v>82906788.81</v>
      </c>
      <c r="AI2629" s="9">
        <f t="shared" si="578"/>
        <v>69233720.1</v>
      </c>
      <c r="AJ2629" s="12" t="e">
        <f>#REF!-A2629</f>
        <v>#REF!</v>
      </c>
      <c r="AK2629" s="16"/>
      <c r="AL2629" s="9">
        <f t="shared" si="582"/>
        <v>67923707.79</v>
      </c>
      <c r="AM2629" s="16"/>
      <c r="AN2629" s="16"/>
      <c r="AO2629" s="16"/>
      <c r="AP2629" s="16"/>
      <c r="AQ2629" s="12" t="e">
        <f>#REF!+#REF!+#REF!</f>
        <v>#REF!</v>
      </c>
      <c r="AR2629" s="12">
        <f t="shared" si="579"/>
        <v>-11367.08</v>
      </c>
      <c r="AS2629" s="12" t="e">
        <f>#REF!-AU2629+#REF!+#REF!</f>
        <v>#REF!</v>
      </c>
      <c r="AT2629" s="12" t="e">
        <f>AS2629-VLOOKUP(A2629,[1]选股结果!$A$2:$BJ$3005,48,FALSE)*0.08</f>
        <v>#REF!</v>
      </c>
      <c r="AU2629" s="12">
        <f t="shared" si="583"/>
        <v>13673068.71</v>
      </c>
      <c r="AV2629" s="12" t="e">
        <f>#REF!+S2629+H2629</f>
        <v>#REF!</v>
      </c>
      <c r="AW2629" s="12" t="e">
        <f t="shared" si="584"/>
        <v>#REF!</v>
      </c>
      <c r="AX2629" s="12" t="e">
        <f t="shared" si="585"/>
        <v>#REF!</v>
      </c>
      <c r="AY2629" s="12" t="e">
        <f t="shared" si="586"/>
        <v>#REF!</v>
      </c>
      <c r="AZ2629" s="12">
        <f t="shared" si="580"/>
        <v>-531920074.83</v>
      </c>
      <c r="BA2629" s="12">
        <f t="shared" si="581"/>
        <v>83082185.42</v>
      </c>
      <c r="BB2629" s="12" t="e">
        <f t="shared" si="587"/>
        <v>#REF!</v>
      </c>
    </row>
    <row r="2630" spans="1:54">
      <c r="A2630" s="5" t="s">
        <v>5309</v>
      </c>
      <c r="B2630" s="5" t="s">
        <v>5310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574"/>
        <v>518605654.27</v>
      </c>
      <c r="AF2630" s="9">
        <f t="shared" si="575"/>
        <v>648340720.56</v>
      </c>
      <c r="AG2630" s="9">
        <f t="shared" si="576"/>
        <v>-114038807.42</v>
      </c>
      <c r="AH2630" s="9">
        <f t="shared" si="577"/>
        <v>-111779161.01</v>
      </c>
      <c r="AI2630" s="9">
        <f t="shared" si="578"/>
        <v>-119833551.42</v>
      </c>
      <c r="AJ2630" s="12" t="e">
        <f>#REF!-A2630</f>
        <v>#REF!</v>
      </c>
      <c r="AK2630" s="16"/>
      <c r="AL2630" s="9">
        <f t="shared" si="582"/>
        <v>91504102.47</v>
      </c>
      <c r="AM2630" s="16"/>
      <c r="AN2630" s="16"/>
      <c r="AO2630" s="16"/>
      <c r="AP2630" s="16"/>
      <c r="AQ2630" s="12" t="e">
        <f>#REF!+#REF!+#REF!</f>
        <v>#REF!</v>
      </c>
      <c r="AR2630" s="12">
        <f t="shared" si="579"/>
        <v>-4095854</v>
      </c>
      <c r="AS2630" s="12" t="e">
        <f>#REF!-AU2630+#REF!+#REF!</f>
        <v>#REF!</v>
      </c>
      <c r="AT2630" s="12" t="e">
        <f>AS2630-VLOOKUP(A2630,[1]选股结果!$A$2:$BJ$3005,48,FALSE)*0.08</f>
        <v>#REF!</v>
      </c>
      <c r="AU2630" s="12">
        <f t="shared" si="583"/>
        <v>8054390.41</v>
      </c>
      <c r="AV2630" s="12" t="e">
        <f>#REF!+S2630+H2630</f>
        <v>#REF!</v>
      </c>
      <c r="AW2630" s="12" t="e">
        <f t="shared" si="584"/>
        <v>#REF!</v>
      </c>
      <c r="AX2630" s="12" t="e">
        <f t="shared" si="585"/>
        <v>#REF!</v>
      </c>
      <c r="AY2630" s="12" t="e">
        <f t="shared" si="586"/>
        <v>#REF!</v>
      </c>
      <c r="AZ2630" s="12">
        <f t="shared" si="580"/>
        <v>-745683222.64</v>
      </c>
      <c r="BA2630" s="12">
        <f t="shared" si="581"/>
        <v>-114038807.42</v>
      </c>
      <c r="BB2630" s="12" t="e">
        <f t="shared" si="587"/>
        <v>#REF!</v>
      </c>
    </row>
    <row r="2631" spans="1:54">
      <c r="A2631" s="5" t="s">
        <v>5311</v>
      </c>
      <c r="B2631" s="5" t="s">
        <v>5312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574"/>
        <v>518143668.07</v>
      </c>
      <c r="AF2631" s="9">
        <f t="shared" si="575"/>
        <v>504730295.59</v>
      </c>
      <c r="AG2631" s="9">
        <f t="shared" si="576"/>
        <v>17871581.28</v>
      </c>
      <c r="AH2631" s="9">
        <f t="shared" si="577"/>
        <v>16661077.01</v>
      </c>
      <c r="AI2631" s="9">
        <f t="shared" si="578"/>
        <v>11616333.56</v>
      </c>
      <c r="AJ2631" s="12" t="e">
        <f>#REF!-A2631</f>
        <v>#REF!</v>
      </c>
      <c r="AK2631" s="16"/>
      <c r="AL2631" s="9">
        <f t="shared" si="582"/>
        <v>165778614.2</v>
      </c>
      <c r="AM2631" s="16"/>
      <c r="AN2631" s="16"/>
      <c r="AO2631" s="16"/>
      <c r="AP2631" s="16"/>
      <c r="AQ2631" s="12" t="e">
        <f>#REF!+#REF!+#REF!</f>
        <v>#REF!</v>
      </c>
      <c r="AR2631" s="12">
        <f t="shared" si="579"/>
        <v>-309880.37</v>
      </c>
      <c r="AS2631" s="12" t="e">
        <f>#REF!-AU2631+#REF!+#REF!</f>
        <v>#REF!</v>
      </c>
      <c r="AT2631" s="12" t="e">
        <f>AS2631-VLOOKUP(A2631,[1]选股结果!$A$2:$BJ$3005,48,FALSE)*0.08</f>
        <v>#REF!</v>
      </c>
      <c r="AU2631" s="12">
        <f t="shared" si="583"/>
        <v>5044743.45</v>
      </c>
      <c r="AV2631" s="12" t="e">
        <f>#REF!+S2631+H2631</f>
        <v>#REF!</v>
      </c>
      <c r="AW2631" s="12" t="e">
        <f t="shared" si="584"/>
        <v>#REF!</v>
      </c>
      <c r="AX2631" s="12" t="e">
        <f t="shared" si="585"/>
        <v>#REF!</v>
      </c>
      <c r="AY2631" s="12" t="e">
        <f t="shared" si="586"/>
        <v>#REF!</v>
      </c>
      <c r="AZ2631" s="12">
        <f t="shared" si="580"/>
        <v>-517033754.72</v>
      </c>
      <c r="BA2631" s="12">
        <f t="shared" si="581"/>
        <v>17871581.28</v>
      </c>
      <c r="BB2631" s="12" t="e">
        <f t="shared" si="587"/>
        <v>#REF!</v>
      </c>
    </row>
    <row r="2632" spans="1:54">
      <c r="A2632" s="5" t="s">
        <v>5313</v>
      </c>
      <c r="B2632" s="5" t="s">
        <v>5314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574"/>
        <v>515796473.1</v>
      </c>
      <c r="AF2632" s="9">
        <f t="shared" si="575"/>
        <v>413829104.09</v>
      </c>
      <c r="AG2632" s="9">
        <f t="shared" si="576"/>
        <v>102167672.45</v>
      </c>
      <c r="AH2632" s="9">
        <f t="shared" si="577"/>
        <v>105715659.95</v>
      </c>
      <c r="AI2632" s="9">
        <f t="shared" si="578"/>
        <v>79158466.45</v>
      </c>
      <c r="AJ2632" s="12" t="e">
        <f>#REF!-A2632</f>
        <v>#REF!</v>
      </c>
      <c r="AK2632" s="16"/>
      <c r="AL2632" s="9">
        <f t="shared" si="582"/>
        <v>26523921.46</v>
      </c>
      <c r="AM2632" s="16"/>
      <c r="AN2632" s="16"/>
      <c r="AO2632" s="16"/>
      <c r="AP2632" s="16"/>
      <c r="AQ2632" s="12" t="e">
        <f>#REF!+#REF!+#REF!</f>
        <v>#REF!</v>
      </c>
      <c r="AR2632" s="12">
        <f t="shared" si="579"/>
        <v>-3742984.39</v>
      </c>
      <c r="AS2632" s="12" t="e">
        <f>#REF!-AU2632+#REF!+#REF!</f>
        <v>#REF!</v>
      </c>
      <c r="AT2632" s="12" t="e">
        <f>AS2632-VLOOKUP(A2632,[1]选股结果!$A$2:$BJ$3005,48,FALSE)*0.08</f>
        <v>#REF!</v>
      </c>
      <c r="AU2632" s="12">
        <f t="shared" si="583"/>
        <v>26557193.5</v>
      </c>
      <c r="AV2632" s="12" t="e">
        <f>#REF!+S2632+H2632</f>
        <v>#REF!</v>
      </c>
      <c r="AW2632" s="12" t="e">
        <f t="shared" si="584"/>
        <v>#REF!</v>
      </c>
      <c r="AX2632" s="12" t="e">
        <f t="shared" si="585"/>
        <v>#REF!</v>
      </c>
      <c r="AY2632" s="12" t="e">
        <f t="shared" si="586"/>
        <v>#REF!</v>
      </c>
      <c r="AZ2632" s="12">
        <f t="shared" si="580"/>
        <v>-546373601.62</v>
      </c>
      <c r="BA2632" s="12">
        <f t="shared" si="581"/>
        <v>102167672.45</v>
      </c>
      <c r="BB2632" s="12" t="e">
        <f t="shared" si="587"/>
        <v>#REF!</v>
      </c>
    </row>
    <row r="2633" spans="1:54">
      <c r="A2633" s="5" t="s">
        <v>5315</v>
      </c>
      <c r="B2633" s="5" t="s">
        <v>5316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574"/>
        <v>515519731.98</v>
      </c>
      <c r="AF2633" s="9">
        <f t="shared" si="575"/>
        <v>498891914.12</v>
      </c>
      <c r="AG2633" s="9">
        <f t="shared" si="576"/>
        <v>16849434.36</v>
      </c>
      <c r="AH2633" s="9">
        <f t="shared" si="577"/>
        <v>17102155.07</v>
      </c>
      <c r="AI2633" s="9">
        <f t="shared" si="578"/>
        <v>16923914.96</v>
      </c>
      <c r="AJ2633" s="12" t="e">
        <f>#REF!-A2633</f>
        <v>#REF!</v>
      </c>
      <c r="AK2633" s="16"/>
      <c r="AL2633" s="9">
        <f t="shared" si="582"/>
        <v>35116635.27</v>
      </c>
      <c r="AM2633" s="16"/>
      <c r="AN2633" s="16"/>
      <c r="AO2633" s="16"/>
      <c r="AP2633" s="16"/>
      <c r="AQ2633" s="12" t="e">
        <f>#REF!+#REF!+#REF!</f>
        <v>#REF!</v>
      </c>
      <c r="AR2633" s="12">
        <f t="shared" si="579"/>
        <v>-369817.51</v>
      </c>
      <c r="AS2633" s="12" t="e">
        <f>#REF!-AU2633+#REF!+#REF!</f>
        <v>#REF!</v>
      </c>
      <c r="AT2633" s="12" t="e">
        <f>AS2633-VLOOKUP(A2633,[1]选股结果!$A$2:$BJ$3005,48,FALSE)*0.08</f>
        <v>#REF!</v>
      </c>
      <c r="AU2633" s="12">
        <f t="shared" si="583"/>
        <v>178240.109999999</v>
      </c>
      <c r="AV2633" s="12" t="e">
        <f>#REF!+S2633+H2633</f>
        <v>#REF!</v>
      </c>
      <c r="AW2633" s="12" t="e">
        <f t="shared" si="584"/>
        <v>#REF!</v>
      </c>
      <c r="AX2633" s="12" t="e">
        <f t="shared" si="585"/>
        <v>#REF!</v>
      </c>
      <c r="AY2633" s="12" t="e">
        <f t="shared" si="586"/>
        <v>#REF!</v>
      </c>
      <c r="AZ2633" s="12">
        <f t="shared" si="580"/>
        <v>-514645145.78</v>
      </c>
      <c r="BA2633" s="12">
        <f t="shared" si="581"/>
        <v>16849434.36</v>
      </c>
      <c r="BB2633" s="12" t="e">
        <f t="shared" si="587"/>
        <v>#REF!</v>
      </c>
    </row>
    <row r="2634" spans="1:54">
      <c r="A2634" s="5" t="s">
        <v>5317</v>
      </c>
      <c r="B2634" s="5" t="s">
        <v>5318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574"/>
        <v>514293582.7</v>
      </c>
      <c r="AF2634" s="9">
        <f t="shared" si="575"/>
        <v>469363473.22</v>
      </c>
      <c r="AG2634" s="9">
        <f t="shared" si="576"/>
        <v>27676121.66</v>
      </c>
      <c r="AH2634" s="9">
        <f t="shared" si="577"/>
        <v>24874604.44</v>
      </c>
      <c r="AI2634" s="9">
        <f t="shared" si="578"/>
        <v>22702209.43</v>
      </c>
      <c r="AJ2634" s="12" t="e">
        <f>#REF!-A2634</f>
        <v>#REF!</v>
      </c>
      <c r="AK2634" s="16"/>
      <c r="AL2634" s="9">
        <f t="shared" si="582"/>
        <v>82371303.08</v>
      </c>
      <c r="AM2634" s="16"/>
      <c r="AN2634" s="16"/>
      <c r="AO2634" s="16"/>
      <c r="AP2634" s="16"/>
      <c r="AQ2634" s="12" t="e">
        <f>#REF!+#REF!+#REF!</f>
        <v>#REF!</v>
      </c>
      <c r="AR2634" s="12">
        <f t="shared" si="579"/>
        <v>-239514.59</v>
      </c>
      <c r="AS2634" s="12" t="e">
        <f>#REF!-AU2634+#REF!+#REF!</f>
        <v>#REF!</v>
      </c>
      <c r="AT2634" s="12" t="e">
        <f>AS2634-VLOOKUP(A2634,[1]选股结果!$A$2:$BJ$3005,48,FALSE)*0.08</f>
        <v>#REF!</v>
      </c>
      <c r="AU2634" s="12">
        <f t="shared" si="583"/>
        <v>2172395.01</v>
      </c>
      <c r="AV2634" s="12" t="e">
        <f>#REF!+S2634+H2634</f>
        <v>#REF!</v>
      </c>
      <c r="AW2634" s="12" t="e">
        <f t="shared" si="584"/>
        <v>#REF!</v>
      </c>
      <c r="AX2634" s="12" t="e">
        <f t="shared" si="585"/>
        <v>#REF!</v>
      </c>
      <c r="AY2634" s="12" t="e">
        <f t="shared" si="586"/>
        <v>#REF!</v>
      </c>
      <c r="AZ2634" s="12">
        <f t="shared" si="580"/>
        <v>-522752072.18</v>
      </c>
      <c r="BA2634" s="12">
        <f t="shared" si="581"/>
        <v>27676121.66</v>
      </c>
      <c r="BB2634" s="12" t="e">
        <f t="shared" si="587"/>
        <v>#REF!</v>
      </c>
    </row>
    <row r="2635" spans="1:54">
      <c r="A2635" s="5" t="s">
        <v>5319</v>
      </c>
      <c r="B2635" s="5" t="s">
        <v>5320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588">C2635</f>
        <v>512916861.74</v>
      </c>
      <c r="AF2635" s="9">
        <f t="shared" ref="AF2635:AF2698" si="589">(G2635+O2635+P2635+Q2635+R2635)+S2635</f>
        <v>398831203.65</v>
      </c>
      <c r="AG2635" s="9">
        <f t="shared" ref="AG2635:AG2698" si="590">AE2635-AF2635+T2635+V2635+W2635-X2635-Y2635+Z2635+AA2635</f>
        <v>115073665.93</v>
      </c>
      <c r="AH2635" s="9">
        <f t="shared" ref="AH2635:AH2698" si="591">AG2635+AB2635-AC2635</f>
        <v>115159785.23</v>
      </c>
      <c r="AI2635" s="9">
        <f t="shared" ref="AI2635:AI2698" si="592">AH2635-AD2635</f>
        <v>99958462.11</v>
      </c>
      <c r="AJ2635" s="12" t="e">
        <f>#REF!-A2635</f>
        <v>#REF!</v>
      </c>
      <c r="AK2635" s="16"/>
      <c r="AL2635" s="9">
        <f t="shared" si="582"/>
        <v>29345220.86</v>
      </c>
      <c r="AM2635" s="16"/>
      <c r="AN2635" s="16"/>
      <c r="AO2635" s="16"/>
      <c r="AP2635" s="16"/>
      <c r="AQ2635" s="12" t="e">
        <f>#REF!+#REF!+#REF!</f>
        <v>#REF!</v>
      </c>
      <c r="AR2635" s="12">
        <f t="shared" si="579"/>
        <v>-86897.51</v>
      </c>
      <c r="AS2635" s="12" t="e">
        <f>#REF!-AU2635+#REF!+#REF!</f>
        <v>#REF!</v>
      </c>
      <c r="AT2635" s="12" t="e">
        <f>AS2635-VLOOKUP(A2635,[1]选股结果!$A$2:$BJ$3005,48,FALSE)*0.08</f>
        <v>#REF!</v>
      </c>
      <c r="AU2635" s="12">
        <f t="shared" si="583"/>
        <v>15201323.12</v>
      </c>
      <c r="AV2635" s="12" t="e">
        <f>#REF!+S2635+H2635</f>
        <v>#REF!</v>
      </c>
      <c r="AW2635" s="12" t="e">
        <f t="shared" si="584"/>
        <v>#REF!</v>
      </c>
      <c r="AX2635" s="12" t="e">
        <f t="shared" si="585"/>
        <v>#REF!</v>
      </c>
      <c r="AY2635" s="12" t="e">
        <f t="shared" si="586"/>
        <v>#REF!</v>
      </c>
      <c r="AZ2635" s="12">
        <f t="shared" si="580"/>
        <v>-523406017.01</v>
      </c>
      <c r="BA2635" s="12">
        <f t="shared" si="581"/>
        <v>115073665.93</v>
      </c>
      <c r="BB2635" s="12" t="e">
        <f t="shared" si="587"/>
        <v>#REF!</v>
      </c>
    </row>
    <row r="2636" spans="1:54">
      <c r="A2636" s="5" t="s">
        <v>5321</v>
      </c>
      <c r="B2636" s="5" t="s">
        <v>5322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588"/>
        <v>512869188.98</v>
      </c>
      <c r="AF2636" s="9">
        <f t="shared" si="589"/>
        <v>414296396.56</v>
      </c>
      <c r="AG2636" s="9">
        <f t="shared" si="590"/>
        <v>119673289.44</v>
      </c>
      <c r="AH2636" s="9">
        <f t="shared" si="591"/>
        <v>120183504.79</v>
      </c>
      <c r="AI2636" s="9">
        <f t="shared" si="592"/>
        <v>98067177.01</v>
      </c>
      <c r="AJ2636" s="12" t="e">
        <f>#REF!-A2636</f>
        <v>#REF!</v>
      </c>
      <c r="AK2636" s="16"/>
      <c r="AL2636" s="9">
        <f t="shared" si="582"/>
        <v>225448156.75</v>
      </c>
      <c r="AM2636" s="16"/>
      <c r="AN2636" s="16"/>
      <c r="AO2636" s="16"/>
      <c r="AP2636" s="16"/>
      <c r="AQ2636" s="12" t="e">
        <f>#REF!+#REF!+#REF!</f>
        <v>#REF!</v>
      </c>
      <c r="AR2636" s="12">
        <f t="shared" si="579"/>
        <v>-668659.86</v>
      </c>
      <c r="AS2636" s="12" t="e">
        <f>#REF!-AU2636+#REF!+#REF!</f>
        <v>#REF!</v>
      </c>
      <c r="AT2636" s="12" t="e">
        <f>AS2636-VLOOKUP(A2636,[1]选股结果!$A$2:$BJ$3005,48,FALSE)*0.08</f>
        <v>#REF!</v>
      </c>
      <c r="AU2636" s="12">
        <f t="shared" si="583"/>
        <v>22116327.78</v>
      </c>
      <c r="AV2636" s="12" t="e">
        <f>#REF!+S2636+H2636</f>
        <v>#REF!</v>
      </c>
      <c r="AW2636" s="12" t="e">
        <f t="shared" si="584"/>
        <v>#REF!</v>
      </c>
      <c r="AX2636" s="12" t="e">
        <f t="shared" si="585"/>
        <v>#REF!</v>
      </c>
      <c r="AY2636" s="12" t="e">
        <f t="shared" si="586"/>
        <v>#REF!</v>
      </c>
      <c r="AZ2636" s="12">
        <f t="shared" si="580"/>
        <v>-489922486.16</v>
      </c>
      <c r="BA2636" s="12">
        <f t="shared" si="581"/>
        <v>119673289.44</v>
      </c>
      <c r="BB2636" s="12" t="e">
        <f t="shared" si="587"/>
        <v>#REF!</v>
      </c>
    </row>
    <row r="2637" spans="1:54">
      <c r="A2637" s="5" t="s">
        <v>5323</v>
      </c>
      <c r="B2637" s="5" t="s">
        <v>5324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588"/>
        <v>512232920.06</v>
      </c>
      <c r="AF2637" s="9">
        <f t="shared" si="589"/>
        <v>462477573.63</v>
      </c>
      <c r="AG2637" s="9">
        <f t="shared" si="590"/>
        <v>84294788.26</v>
      </c>
      <c r="AH2637" s="9">
        <f t="shared" si="591"/>
        <v>83974291.91</v>
      </c>
      <c r="AI2637" s="9">
        <f t="shared" si="592"/>
        <v>83268188.59</v>
      </c>
      <c r="AJ2637" s="12" t="e">
        <f>#REF!-A2637</f>
        <v>#REF!</v>
      </c>
      <c r="AK2637" s="16"/>
      <c r="AL2637" s="9">
        <f t="shared" si="582"/>
        <v>122057273</v>
      </c>
      <c r="AM2637" s="16"/>
      <c r="AN2637" s="16"/>
      <c r="AO2637" s="16"/>
      <c r="AP2637" s="16"/>
      <c r="AQ2637" s="12" t="e">
        <f>#REF!+#REF!+#REF!</f>
        <v>#REF!</v>
      </c>
      <c r="AR2637" s="12">
        <f t="shared" si="579"/>
        <v>-780100.65</v>
      </c>
      <c r="AS2637" s="12" t="e">
        <f>#REF!-AU2637+#REF!+#REF!</f>
        <v>#REF!</v>
      </c>
      <c r="AT2637" s="12" t="e">
        <f>AS2637-VLOOKUP(A2637,[1]选股结果!$A$2:$BJ$3005,48,FALSE)*0.08</f>
        <v>#REF!</v>
      </c>
      <c r="AU2637" s="12">
        <f t="shared" si="583"/>
        <v>706103.319999993</v>
      </c>
      <c r="AV2637" s="12" t="e">
        <f>#REF!+S2637+H2637</f>
        <v>#REF!</v>
      </c>
      <c r="AW2637" s="12" t="e">
        <f t="shared" si="584"/>
        <v>#REF!</v>
      </c>
      <c r="AX2637" s="12" t="e">
        <f t="shared" si="585"/>
        <v>#REF!</v>
      </c>
      <c r="AY2637" s="12" t="e">
        <f t="shared" si="586"/>
        <v>#REF!</v>
      </c>
      <c r="AZ2637" s="12">
        <f t="shared" si="580"/>
        <v>-492981765.91</v>
      </c>
      <c r="BA2637" s="12">
        <f t="shared" si="581"/>
        <v>84294788.26</v>
      </c>
      <c r="BB2637" s="12" t="e">
        <f t="shared" si="587"/>
        <v>#REF!</v>
      </c>
    </row>
    <row r="2638" spans="1:54">
      <c r="A2638" s="5" t="s">
        <v>5325</v>
      </c>
      <c r="B2638" s="5" t="s">
        <v>5326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588"/>
        <v>512005060.51</v>
      </c>
      <c r="AF2638" s="9">
        <f t="shared" si="589"/>
        <v>444522482.21</v>
      </c>
      <c r="AG2638" s="9">
        <f t="shared" si="590"/>
        <v>70214380.11</v>
      </c>
      <c r="AH2638" s="9">
        <f t="shared" si="591"/>
        <v>70057190.06</v>
      </c>
      <c r="AI2638" s="9">
        <f t="shared" si="592"/>
        <v>58751795.66</v>
      </c>
      <c r="AJ2638" s="12" t="e">
        <f>#REF!-A2638</f>
        <v>#REF!</v>
      </c>
      <c r="AK2638" s="16"/>
      <c r="AL2638" s="9">
        <f t="shared" si="582"/>
        <v>42548952.83</v>
      </c>
      <c r="AM2638" s="16"/>
      <c r="AN2638" s="16"/>
      <c r="AO2638" s="16"/>
      <c r="AP2638" s="16"/>
      <c r="AQ2638" s="12" t="e">
        <f>#REF!+#REF!+#REF!</f>
        <v>#REF!</v>
      </c>
      <c r="AR2638" s="12">
        <f t="shared" si="579"/>
        <v>-6.05</v>
      </c>
      <c r="AS2638" s="12" t="e">
        <f>#REF!-AU2638+#REF!+#REF!</f>
        <v>#REF!</v>
      </c>
      <c r="AT2638" s="12" t="e">
        <f>AS2638-VLOOKUP(A2638,[1]选股结果!$A$2:$BJ$3005,48,FALSE)*0.08</f>
        <v>#REF!</v>
      </c>
      <c r="AU2638" s="12">
        <f t="shared" si="583"/>
        <v>11305394.4</v>
      </c>
      <c r="AV2638" s="12" t="e">
        <f>#REF!+S2638+H2638</f>
        <v>#REF!</v>
      </c>
      <c r="AW2638" s="12" t="e">
        <f t="shared" si="584"/>
        <v>#REF!</v>
      </c>
      <c r="AX2638" s="12" t="e">
        <f t="shared" si="585"/>
        <v>#REF!</v>
      </c>
      <c r="AY2638" s="12" t="e">
        <f t="shared" si="586"/>
        <v>#REF!</v>
      </c>
      <c r="AZ2638" s="12">
        <f t="shared" si="580"/>
        <v>-523368238.94</v>
      </c>
      <c r="BA2638" s="12">
        <f t="shared" si="581"/>
        <v>70214380.11</v>
      </c>
      <c r="BB2638" s="12" t="e">
        <f t="shared" si="587"/>
        <v>#REF!</v>
      </c>
    </row>
    <row r="2639" spans="1:54">
      <c r="A2639" s="5" t="s">
        <v>5327</v>
      </c>
      <c r="B2639" s="5" t="s">
        <v>5328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588"/>
        <v>508878015.19</v>
      </c>
      <c r="AF2639" s="9">
        <f t="shared" si="589"/>
        <v>452447022.94</v>
      </c>
      <c r="AG2639" s="9">
        <f t="shared" si="590"/>
        <v>165787820.61</v>
      </c>
      <c r="AH2639" s="9">
        <f t="shared" si="591"/>
        <v>165387855.95</v>
      </c>
      <c r="AI2639" s="9">
        <f t="shared" si="592"/>
        <v>131869148.79</v>
      </c>
      <c r="AJ2639" s="12" t="e">
        <f>#REF!-A2639</f>
        <v>#REF!</v>
      </c>
      <c r="AK2639" s="16"/>
      <c r="AL2639" s="9">
        <f t="shared" si="582"/>
        <v>178422024.57</v>
      </c>
      <c r="AM2639" s="16"/>
      <c r="AN2639" s="16"/>
      <c r="AO2639" s="16"/>
      <c r="AP2639" s="16"/>
      <c r="AQ2639" s="12" t="e">
        <f>#REF!+#REF!+#REF!</f>
        <v>#REF!</v>
      </c>
      <c r="AR2639" s="12">
        <f t="shared" si="579"/>
        <v>-2651615.31</v>
      </c>
      <c r="AS2639" s="12" t="e">
        <f>#REF!-AU2639+#REF!+#REF!</f>
        <v>#REF!</v>
      </c>
      <c r="AT2639" s="12" t="e">
        <f>AS2639-VLOOKUP(A2639,[1]选股结果!$A$2:$BJ$3005,48,FALSE)*0.08</f>
        <v>#REF!</v>
      </c>
      <c r="AU2639" s="12">
        <f t="shared" si="583"/>
        <v>33518707.16</v>
      </c>
      <c r="AV2639" s="12" t="e">
        <f>#REF!+S2639+H2639</f>
        <v>#REF!</v>
      </c>
      <c r="AW2639" s="12" t="e">
        <f t="shared" si="584"/>
        <v>#REF!</v>
      </c>
      <c r="AX2639" s="12" t="e">
        <f t="shared" si="585"/>
        <v>#REF!</v>
      </c>
      <c r="AY2639" s="12" t="e">
        <f t="shared" si="586"/>
        <v>#REF!</v>
      </c>
      <c r="AZ2639" s="12">
        <f t="shared" si="580"/>
        <v>-472096355.81</v>
      </c>
      <c r="BA2639" s="12">
        <f t="shared" si="581"/>
        <v>165787820.61</v>
      </c>
      <c r="BB2639" s="12" t="e">
        <f t="shared" si="587"/>
        <v>#REF!</v>
      </c>
    </row>
    <row r="2640" spans="1:54">
      <c r="A2640" s="5" t="s">
        <v>5329</v>
      </c>
      <c r="B2640" s="5" t="s">
        <v>5330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588"/>
        <v>507931792.99</v>
      </c>
      <c r="AF2640" s="9">
        <f t="shared" si="589"/>
        <v>394479558.1</v>
      </c>
      <c r="AG2640" s="9">
        <f t="shared" si="590"/>
        <v>110066182.11</v>
      </c>
      <c r="AH2640" s="9">
        <f t="shared" si="591"/>
        <v>111082848.39</v>
      </c>
      <c r="AI2640" s="9">
        <f t="shared" si="592"/>
        <v>81923708.66</v>
      </c>
      <c r="AJ2640" s="12" t="e">
        <f>#REF!-A2640</f>
        <v>#REF!</v>
      </c>
      <c r="AK2640" s="16"/>
      <c r="AL2640" s="9">
        <f t="shared" si="582"/>
        <v>17156349.93</v>
      </c>
      <c r="AM2640" s="16"/>
      <c r="AN2640" s="16"/>
      <c r="AO2640" s="16"/>
      <c r="AP2640" s="16"/>
      <c r="AQ2640" s="12" t="e">
        <f>#REF!+#REF!+#REF!</f>
        <v>#REF!</v>
      </c>
      <c r="AR2640" s="12">
        <f t="shared" si="579"/>
        <v>-1017667.49</v>
      </c>
      <c r="AS2640" s="12" t="e">
        <f>#REF!-AU2640+#REF!+#REF!</f>
        <v>#REF!</v>
      </c>
      <c r="AT2640" s="12" t="e">
        <f>AS2640-VLOOKUP(A2640,[1]选股结果!$A$2:$BJ$3005,48,FALSE)*0.08</f>
        <v>#REF!</v>
      </c>
      <c r="AU2640" s="12">
        <f t="shared" si="583"/>
        <v>29159139.73</v>
      </c>
      <c r="AV2640" s="12" t="e">
        <f>#REF!+S2640+H2640</f>
        <v>#REF!</v>
      </c>
      <c r="AW2640" s="12" t="e">
        <f t="shared" si="584"/>
        <v>#REF!</v>
      </c>
      <c r="AX2640" s="12" t="e">
        <f t="shared" si="585"/>
        <v>#REF!</v>
      </c>
      <c r="AY2640" s="12" t="e">
        <f t="shared" si="586"/>
        <v>#REF!</v>
      </c>
      <c r="AZ2640" s="12">
        <f t="shared" si="580"/>
        <v>-540486761.12</v>
      </c>
      <c r="BA2640" s="12">
        <f t="shared" si="581"/>
        <v>110066182.11</v>
      </c>
      <c r="BB2640" s="12" t="e">
        <f t="shared" si="587"/>
        <v>#REF!</v>
      </c>
    </row>
    <row r="2641" spans="1:54">
      <c r="A2641" s="5" t="s">
        <v>5331</v>
      </c>
      <c r="B2641" s="5" t="s">
        <v>5332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588"/>
        <v>507115101.18</v>
      </c>
      <c r="AF2641" s="9">
        <f t="shared" si="589"/>
        <v>454648862.2</v>
      </c>
      <c r="AG2641" s="9">
        <f t="shared" si="590"/>
        <v>49164888.08</v>
      </c>
      <c r="AH2641" s="9">
        <f t="shared" si="591"/>
        <v>48119230.09</v>
      </c>
      <c r="AI2641" s="9">
        <f t="shared" si="592"/>
        <v>33718806.5</v>
      </c>
      <c r="AJ2641" s="12" t="e">
        <f>#REF!-A2641</f>
        <v>#REF!</v>
      </c>
      <c r="AK2641" s="16"/>
      <c r="AL2641" s="9">
        <f t="shared" si="582"/>
        <v>31284026.16</v>
      </c>
      <c r="AM2641" s="16"/>
      <c r="AN2641" s="16"/>
      <c r="AO2641" s="16"/>
      <c r="AP2641" s="16"/>
      <c r="AQ2641" s="12" t="e">
        <f>#REF!+#REF!+#REF!</f>
        <v>#REF!</v>
      </c>
      <c r="AR2641" s="12">
        <f t="shared" si="579"/>
        <v>-127614.91</v>
      </c>
      <c r="AS2641" s="12" t="e">
        <f>#REF!-AU2641+#REF!+#REF!</f>
        <v>#REF!</v>
      </c>
      <c r="AT2641" s="12" t="e">
        <f>AS2641-VLOOKUP(A2641,[1]选股结果!$A$2:$BJ$3005,48,FALSE)*0.08</f>
        <v>#REF!</v>
      </c>
      <c r="AU2641" s="12">
        <f t="shared" si="583"/>
        <v>14400423.59</v>
      </c>
      <c r="AV2641" s="12" t="e">
        <f>#REF!+S2641+H2641</f>
        <v>#REF!</v>
      </c>
      <c r="AW2641" s="12" t="e">
        <f t="shared" si="584"/>
        <v>#REF!</v>
      </c>
      <c r="AX2641" s="12" t="e">
        <f t="shared" si="585"/>
        <v>#REF!</v>
      </c>
      <c r="AY2641" s="12" t="e">
        <f t="shared" si="586"/>
        <v>#REF!</v>
      </c>
      <c r="AZ2641" s="12">
        <f t="shared" si="580"/>
        <v>-522057998.06</v>
      </c>
      <c r="BA2641" s="12">
        <f t="shared" si="581"/>
        <v>49164888.08</v>
      </c>
      <c r="BB2641" s="12" t="e">
        <f t="shared" si="587"/>
        <v>#REF!</v>
      </c>
    </row>
    <row r="2642" spans="1:54">
      <c r="A2642" s="5" t="s">
        <v>5333</v>
      </c>
      <c r="B2642" s="5" t="s">
        <v>5334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588"/>
        <v>506276447.82</v>
      </c>
      <c r="AF2642" s="9">
        <f t="shared" si="589"/>
        <v>471826237.11</v>
      </c>
      <c r="AG2642" s="9">
        <f t="shared" si="590"/>
        <v>17205224.26</v>
      </c>
      <c r="AH2642" s="9">
        <f t="shared" si="591"/>
        <v>16834035.94</v>
      </c>
      <c r="AI2642" s="9">
        <f t="shared" si="592"/>
        <v>3334766.45</v>
      </c>
      <c r="AJ2642" s="12" t="e">
        <f>#REF!-A2642</f>
        <v>#REF!</v>
      </c>
      <c r="AK2642" s="16"/>
      <c r="AL2642" s="9">
        <f t="shared" si="582"/>
        <v>140926202.94</v>
      </c>
      <c r="AM2642" s="16"/>
      <c r="AN2642" s="16"/>
      <c r="AO2642" s="16"/>
      <c r="AP2642" s="16"/>
      <c r="AQ2642" s="12" t="e">
        <f>#REF!+#REF!+#REF!</f>
        <v>#REF!</v>
      </c>
      <c r="AR2642" s="12">
        <f t="shared" si="579"/>
        <v>-252274.95</v>
      </c>
      <c r="AS2642" s="12" t="e">
        <f>#REF!-AU2642+#REF!+#REF!</f>
        <v>#REF!</v>
      </c>
      <c r="AT2642" s="12" t="e">
        <f>AS2642-VLOOKUP(A2642,[1]选股结果!$A$2:$BJ$3005,48,FALSE)*0.08</f>
        <v>#REF!</v>
      </c>
      <c r="AU2642" s="12">
        <f t="shared" si="583"/>
        <v>13499269.49</v>
      </c>
      <c r="AV2642" s="12" t="e">
        <f>#REF!+S2642+H2642</f>
        <v>#REF!</v>
      </c>
      <c r="AW2642" s="12" t="e">
        <f t="shared" si="584"/>
        <v>#REF!</v>
      </c>
      <c r="AX2642" s="12" t="e">
        <f t="shared" si="585"/>
        <v>#REF!</v>
      </c>
      <c r="AY2642" s="12" t="e">
        <f t="shared" si="586"/>
        <v>#REF!</v>
      </c>
      <c r="AZ2642" s="12">
        <f t="shared" si="580"/>
        <v>-527428208.52</v>
      </c>
      <c r="BA2642" s="12">
        <f t="shared" si="581"/>
        <v>17205224.26</v>
      </c>
      <c r="BB2642" s="12" t="e">
        <f t="shared" si="587"/>
        <v>#REF!</v>
      </c>
    </row>
    <row r="2643" spans="1:54">
      <c r="A2643" s="5" t="s">
        <v>5335</v>
      </c>
      <c r="B2643" s="5" t="s">
        <v>5336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588"/>
        <v>502511210.53</v>
      </c>
      <c r="AF2643" s="9">
        <f t="shared" si="589"/>
        <v>462310497.69</v>
      </c>
      <c r="AG2643" s="9">
        <f t="shared" si="590"/>
        <v>40266211.93</v>
      </c>
      <c r="AH2643" s="9">
        <f t="shared" si="591"/>
        <v>38550279.27</v>
      </c>
      <c r="AI2643" s="9">
        <f t="shared" si="592"/>
        <v>33316706.24</v>
      </c>
      <c r="AJ2643" s="12" t="e">
        <f>#REF!-A2643</f>
        <v>#REF!</v>
      </c>
      <c r="AK2643" s="16"/>
      <c r="AL2643" s="9">
        <f t="shared" si="582"/>
        <v>49575536.36</v>
      </c>
      <c r="AM2643" s="16"/>
      <c r="AN2643" s="16"/>
      <c r="AO2643" s="16"/>
      <c r="AP2643" s="16"/>
      <c r="AQ2643" s="12" t="e">
        <f>#REF!+#REF!+#REF!</f>
        <v>#REF!</v>
      </c>
      <c r="AR2643" s="12">
        <f t="shared" si="579"/>
        <v>-982868.46</v>
      </c>
      <c r="AS2643" s="12" t="e">
        <f>#REF!-AU2643+#REF!+#REF!</f>
        <v>#REF!</v>
      </c>
      <c r="AT2643" s="12" t="e">
        <f>AS2643-VLOOKUP(A2643,[1]选股结果!$A$2:$BJ$3005,48,FALSE)*0.08</f>
        <v>#REF!</v>
      </c>
      <c r="AU2643" s="12">
        <f t="shared" si="583"/>
        <v>5233573.03</v>
      </c>
      <c r="AV2643" s="12" t="e">
        <f>#REF!+S2643+H2643</f>
        <v>#REF!</v>
      </c>
      <c r="AW2643" s="12" t="e">
        <f t="shared" si="584"/>
        <v>#REF!</v>
      </c>
      <c r="AX2643" s="12" t="e">
        <f t="shared" si="585"/>
        <v>#REF!</v>
      </c>
      <c r="AY2643" s="12" t="e">
        <f t="shared" si="586"/>
        <v>#REF!</v>
      </c>
      <c r="AZ2643" s="12">
        <f t="shared" si="580"/>
        <v>-506177488.62</v>
      </c>
      <c r="BA2643" s="12">
        <f t="shared" si="581"/>
        <v>40266211.93</v>
      </c>
      <c r="BB2643" s="12" t="e">
        <f t="shared" si="587"/>
        <v>#REF!</v>
      </c>
    </row>
    <row r="2644" spans="1:54">
      <c r="A2644" s="5" t="s">
        <v>5337</v>
      </c>
      <c r="B2644" s="5" t="s">
        <v>5338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588"/>
        <v>501224790.49</v>
      </c>
      <c r="AF2644" s="9">
        <f t="shared" si="589"/>
        <v>765360784.25</v>
      </c>
      <c r="AG2644" s="9">
        <f t="shared" si="590"/>
        <v>-229298328.1</v>
      </c>
      <c r="AH2644" s="9">
        <f t="shared" si="591"/>
        <v>-218056317.53</v>
      </c>
      <c r="AI2644" s="9">
        <f t="shared" si="592"/>
        <v>-171717429.6</v>
      </c>
      <c r="AJ2644" s="12" t="e">
        <f>#REF!-A2644</f>
        <v>#REF!</v>
      </c>
      <c r="AK2644" s="16"/>
      <c r="AL2644" s="9">
        <f t="shared" si="582"/>
        <v>258697321.17</v>
      </c>
      <c r="AM2644" s="16"/>
      <c r="AN2644" s="16"/>
      <c r="AO2644" s="16"/>
      <c r="AP2644" s="16"/>
      <c r="AQ2644" s="12" t="e">
        <f>#REF!+#REF!+#REF!</f>
        <v>#REF!</v>
      </c>
      <c r="AR2644" s="12">
        <f t="shared" si="579"/>
        <v>-14499214.04</v>
      </c>
      <c r="AS2644" s="12" t="e">
        <f>#REF!-AU2644+#REF!+#REF!</f>
        <v>#REF!</v>
      </c>
      <c r="AT2644" s="12" t="e">
        <f>AS2644-VLOOKUP(A2644,[1]选股结果!$A$2:$BJ$3005,48,FALSE)*0.08</f>
        <v>#REF!</v>
      </c>
      <c r="AU2644" s="12">
        <f t="shared" si="583"/>
        <v>-46338887.93</v>
      </c>
      <c r="AV2644" s="12" t="e">
        <f>#REF!+S2644+H2644</f>
        <v>#REF!</v>
      </c>
      <c r="AW2644" s="12" t="e">
        <f t="shared" si="584"/>
        <v>#REF!</v>
      </c>
      <c r="AX2644" s="12" t="e">
        <f t="shared" si="585"/>
        <v>#REF!</v>
      </c>
      <c r="AY2644" s="12" t="e">
        <f t="shared" si="586"/>
        <v>#REF!</v>
      </c>
      <c r="AZ2644" s="12">
        <f t="shared" si="580"/>
        <v>-488983196.62</v>
      </c>
      <c r="BA2644" s="12">
        <f t="shared" si="581"/>
        <v>-229298328.1</v>
      </c>
      <c r="BB2644" s="12" t="e">
        <f t="shared" si="587"/>
        <v>#REF!</v>
      </c>
    </row>
    <row r="2645" spans="1:54">
      <c r="A2645" s="5" t="s">
        <v>5339</v>
      </c>
      <c r="B2645" s="5" t="s">
        <v>5340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588"/>
        <v>501168666.8</v>
      </c>
      <c r="AF2645" s="9">
        <f t="shared" si="589"/>
        <v>475698070.19</v>
      </c>
      <c r="AG2645" s="9">
        <f t="shared" si="590"/>
        <v>36914083.7000001</v>
      </c>
      <c r="AH2645" s="9">
        <f t="shared" si="591"/>
        <v>36852203.1100001</v>
      </c>
      <c r="AI2645" s="9">
        <f t="shared" si="592"/>
        <v>32072196.7100001</v>
      </c>
      <c r="AJ2645" s="12" t="e">
        <f>#REF!-A2645</f>
        <v>#REF!</v>
      </c>
      <c r="AK2645" s="16"/>
      <c r="AL2645" s="9">
        <f t="shared" si="582"/>
        <v>74536504.52</v>
      </c>
      <c r="AM2645" s="16"/>
      <c r="AN2645" s="16"/>
      <c r="AO2645" s="16"/>
      <c r="AP2645" s="16"/>
      <c r="AQ2645" s="12" t="e">
        <f>#REF!+#REF!+#REF!</f>
        <v>#REF!</v>
      </c>
      <c r="AR2645" s="12">
        <f t="shared" si="579"/>
        <v>-121383.7</v>
      </c>
      <c r="AS2645" s="12" t="e">
        <f>#REF!-AU2645+#REF!+#REF!</f>
        <v>#REF!</v>
      </c>
      <c r="AT2645" s="12" t="e">
        <f>AS2645-VLOOKUP(A2645,[1]选股结果!$A$2:$BJ$3005,48,FALSE)*0.08</f>
        <v>#REF!</v>
      </c>
      <c r="AU2645" s="12">
        <f t="shared" si="583"/>
        <v>4780006.4</v>
      </c>
      <c r="AV2645" s="12" t="e">
        <f>#REF!+S2645+H2645</f>
        <v>#REF!</v>
      </c>
      <c r="AW2645" s="12" t="e">
        <f t="shared" si="584"/>
        <v>#REF!</v>
      </c>
      <c r="AX2645" s="12" t="e">
        <f t="shared" si="585"/>
        <v>#REF!</v>
      </c>
      <c r="AY2645" s="12" t="e">
        <f t="shared" si="586"/>
        <v>#REF!</v>
      </c>
      <c r="AZ2645" s="12">
        <f t="shared" si="580"/>
        <v>-507380468.11</v>
      </c>
      <c r="BA2645" s="12">
        <f t="shared" si="581"/>
        <v>36914083.7000001</v>
      </c>
      <c r="BB2645" s="12" t="e">
        <f t="shared" si="587"/>
        <v>#REF!</v>
      </c>
    </row>
    <row r="2646" spans="1:54">
      <c r="A2646" s="5" t="s">
        <v>5341</v>
      </c>
      <c r="B2646" s="5" t="s">
        <v>5342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588"/>
        <v>499877341.76</v>
      </c>
      <c r="AF2646" s="9">
        <f t="shared" si="589"/>
        <v>439311254.9</v>
      </c>
      <c r="AG2646" s="9">
        <f t="shared" si="590"/>
        <v>74541092.4499999</v>
      </c>
      <c r="AH2646" s="9">
        <f t="shared" si="591"/>
        <v>75777822.5499999</v>
      </c>
      <c r="AI2646" s="9">
        <f t="shared" si="592"/>
        <v>64062855.2999999</v>
      </c>
      <c r="AJ2646" s="12" t="e">
        <f>#REF!-A2646</f>
        <v>#REF!</v>
      </c>
      <c r="AK2646" s="16"/>
      <c r="AL2646" s="9">
        <f t="shared" si="582"/>
        <v>138225889.85</v>
      </c>
      <c r="AM2646" s="16"/>
      <c r="AN2646" s="16"/>
      <c r="AO2646" s="16"/>
      <c r="AP2646" s="16"/>
      <c r="AQ2646" s="12" t="e">
        <f>#REF!+#REF!+#REF!</f>
        <v>#REF!</v>
      </c>
      <c r="AR2646" s="12">
        <f t="shared" si="579"/>
        <v>-2401121.05</v>
      </c>
      <c r="AS2646" s="12" t="e">
        <f>#REF!-AU2646+#REF!+#REF!</f>
        <v>#REF!</v>
      </c>
      <c r="AT2646" s="12" t="e">
        <f>AS2646-VLOOKUP(A2646,[1]选股结果!$A$2:$BJ$3005,48,FALSE)*0.08</f>
        <v>#REF!</v>
      </c>
      <c r="AU2646" s="12">
        <f t="shared" si="583"/>
        <v>11714967.25</v>
      </c>
      <c r="AV2646" s="12" t="e">
        <f>#REF!+S2646+H2646</f>
        <v>#REF!</v>
      </c>
      <c r="AW2646" s="12" t="e">
        <f t="shared" si="584"/>
        <v>#REF!</v>
      </c>
      <c r="AX2646" s="12" t="e">
        <f t="shared" si="585"/>
        <v>#REF!</v>
      </c>
      <c r="AY2646" s="12" t="e">
        <f t="shared" si="586"/>
        <v>#REF!</v>
      </c>
      <c r="AZ2646" s="12">
        <f t="shared" si="580"/>
        <v>-509391034.32</v>
      </c>
      <c r="BA2646" s="12">
        <f t="shared" si="581"/>
        <v>74541092.4499999</v>
      </c>
      <c r="BB2646" s="12" t="e">
        <f t="shared" si="587"/>
        <v>#REF!</v>
      </c>
    </row>
    <row r="2647" spans="1:54">
      <c r="A2647" s="5" t="s">
        <v>5343</v>
      </c>
      <c r="B2647" s="5" t="s">
        <v>5344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588"/>
        <v>499687230.5</v>
      </c>
      <c r="AF2647" s="9">
        <f t="shared" si="589"/>
        <v>543165458.04</v>
      </c>
      <c r="AG2647" s="9">
        <f t="shared" si="590"/>
        <v>-48868632.41</v>
      </c>
      <c r="AH2647" s="9">
        <f t="shared" si="591"/>
        <v>-48924500.77</v>
      </c>
      <c r="AI2647" s="9">
        <f t="shared" si="592"/>
        <v>-37169297</v>
      </c>
      <c r="AJ2647" s="12" t="e">
        <f>#REF!-A2647</f>
        <v>#REF!</v>
      </c>
      <c r="AK2647" s="16"/>
      <c r="AL2647" s="9">
        <f t="shared" si="582"/>
        <v>53184549.41</v>
      </c>
      <c r="AM2647" s="16"/>
      <c r="AN2647" s="16"/>
      <c r="AO2647" s="16"/>
      <c r="AP2647" s="16"/>
      <c r="AQ2647" s="12" t="e">
        <f>#REF!+#REF!+#REF!</f>
        <v>#REF!</v>
      </c>
      <c r="AR2647" s="12">
        <f t="shared" si="579"/>
        <v>-5215.2</v>
      </c>
      <c r="AS2647" s="12" t="e">
        <f>#REF!-AU2647+#REF!+#REF!</f>
        <v>#REF!</v>
      </c>
      <c r="AT2647" s="12" t="e">
        <f>AS2647-VLOOKUP(A2647,[1]选股结果!$A$2:$BJ$3005,48,FALSE)*0.08</f>
        <v>#REF!</v>
      </c>
      <c r="AU2647" s="12">
        <f t="shared" si="583"/>
        <v>-11755203.77</v>
      </c>
      <c r="AV2647" s="12" t="e">
        <f>#REF!+S2647+H2647</f>
        <v>#REF!</v>
      </c>
      <c r="AW2647" s="12" t="e">
        <f t="shared" si="584"/>
        <v>#REF!</v>
      </c>
      <c r="AX2647" s="12" t="e">
        <f t="shared" si="585"/>
        <v>#REF!</v>
      </c>
      <c r="AY2647" s="12" t="e">
        <f t="shared" si="586"/>
        <v>#REF!</v>
      </c>
      <c r="AZ2647" s="12">
        <f t="shared" si="580"/>
        <v>-494702994.54</v>
      </c>
      <c r="BA2647" s="12">
        <f t="shared" si="581"/>
        <v>-48868632.41</v>
      </c>
      <c r="BB2647" s="12" t="e">
        <f t="shared" si="587"/>
        <v>#REF!</v>
      </c>
    </row>
    <row r="2648" spans="1:54">
      <c r="A2648" s="5" t="s">
        <v>5345</v>
      </c>
      <c r="B2648" s="5" t="s">
        <v>5346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588"/>
        <v>497277052.79</v>
      </c>
      <c r="AF2648" s="9">
        <f t="shared" si="589"/>
        <v>441037911.65</v>
      </c>
      <c r="AG2648" s="9">
        <f t="shared" si="590"/>
        <v>58657555.66</v>
      </c>
      <c r="AH2648" s="9">
        <f t="shared" si="591"/>
        <v>58666819.68</v>
      </c>
      <c r="AI2648" s="9">
        <f t="shared" si="592"/>
        <v>49414231.55</v>
      </c>
      <c r="AJ2648" s="12" t="e">
        <f>#REF!-A2648</f>
        <v>#REF!</v>
      </c>
      <c r="AK2648" s="16"/>
      <c r="AL2648" s="9">
        <f t="shared" si="582"/>
        <v>63019807.45</v>
      </c>
      <c r="AM2648" s="16"/>
      <c r="AN2648" s="16"/>
      <c r="AO2648" s="16"/>
      <c r="AP2648" s="16"/>
      <c r="AQ2648" s="12" t="e">
        <f>#REF!+#REF!+#REF!</f>
        <v>#REF!</v>
      </c>
      <c r="AR2648" s="12">
        <f t="shared" si="579"/>
        <v>-79264.02</v>
      </c>
      <c r="AS2648" s="12" t="e">
        <f>#REF!-AU2648+#REF!+#REF!</f>
        <v>#REF!</v>
      </c>
      <c r="AT2648" s="12" t="e">
        <f>AS2648-VLOOKUP(A2648,[1]选股结果!$A$2:$BJ$3005,48,FALSE)*0.08</f>
        <v>#REF!</v>
      </c>
      <c r="AU2648" s="12">
        <f t="shared" si="583"/>
        <v>9252588.13</v>
      </c>
      <c r="AV2648" s="12" t="e">
        <f>#REF!+S2648+H2648</f>
        <v>#REF!</v>
      </c>
      <c r="AW2648" s="12" t="e">
        <f t="shared" si="584"/>
        <v>#REF!</v>
      </c>
      <c r="AX2648" s="12" t="e">
        <f t="shared" si="585"/>
        <v>#REF!</v>
      </c>
      <c r="AY2648" s="12" t="e">
        <f t="shared" si="586"/>
        <v>#REF!</v>
      </c>
      <c r="AZ2648" s="12">
        <f t="shared" si="580"/>
        <v>-483660204.57</v>
      </c>
      <c r="BA2648" s="12">
        <f t="shared" si="581"/>
        <v>58657555.66</v>
      </c>
      <c r="BB2648" s="12" t="e">
        <f t="shared" si="587"/>
        <v>#REF!</v>
      </c>
    </row>
    <row r="2649" spans="1:54">
      <c r="A2649" s="5" t="s">
        <v>5347</v>
      </c>
      <c r="B2649" s="5" t="s">
        <v>5348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588"/>
        <v>495230881.1</v>
      </c>
      <c r="AF2649" s="9">
        <f t="shared" si="589"/>
        <v>428458981.18</v>
      </c>
      <c r="AG2649" s="9">
        <f t="shared" si="590"/>
        <v>63211571.4299999</v>
      </c>
      <c r="AH2649" s="9">
        <f t="shared" si="591"/>
        <v>63140712.3899999</v>
      </c>
      <c r="AI2649" s="9">
        <f t="shared" si="592"/>
        <v>50933276.0699999</v>
      </c>
      <c r="AJ2649" s="12" t="e">
        <f>#REF!-A2649</f>
        <v>#REF!</v>
      </c>
      <c r="AK2649" s="16"/>
      <c r="AL2649" s="9">
        <f t="shared" si="582"/>
        <v>51914118.76</v>
      </c>
      <c r="AM2649" s="16"/>
      <c r="AN2649" s="16"/>
      <c r="AO2649" s="16"/>
      <c r="AP2649" s="16"/>
      <c r="AQ2649" s="12" t="e">
        <f>#REF!+#REF!+#REF!</f>
        <v>#REF!</v>
      </c>
      <c r="AR2649" s="12">
        <f t="shared" si="579"/>
        <v>-301826.63</v>
      </c>
      <c r="AS2649" s="12" t="e">
        <f>#REF!-AU2649+#REF!+#REF!</f>
        <v>#REF!</v>
      </c>
      <c r="AT2649" s="12" t="e">
        <f>AS2649-VLOOKUP(A2649,[1]选股结果!$A$2:$BJ$3005,48,FALSE)*0.08</f>
        <v>#REF!</v>
      </c>
      <c r="AU2649" s="12">
        <f t="shared" si="583"/>
        <v>12207436.32</v>
      </c>
      <c r="AV2649" s="12" t="e">
        <f>#REF!+S2649+H2649</f>
        <v>#REF!</v>
      </c>
      <c r="AW2649" s="12" t="e">
        <f t="shared" si="584"/>
        <v>#REF!</v>
      </c>
      <c r="AX2649" s="12" t="e">
        <f t="shared" si="585"/>
        <v>#REF!</v>
      </c>
      <c r="AY2649" s="12" t="e">
        <f t="shared" si="586"/>
        <v>#REF!</v>
      </c>
      <c r="AZ2649" s="12">
        <f t="shared" si="580"/>
        <v>-500953469.26</v>
      </c>
      <c r="BA2649" s="12">
        <f t="shared" si="581"/>
        <v>63211571.4299999</v>
      </c>
      <c r="BB2649" s="12" t="e">
        <f t="shared" si="587"/>
        <v>#REF!</v>
      </c>
    </row>
    <row r="2650" spans="1:54">
      <c r="A2650" s="5" t="s">
        <v>5349</v>
      </c>
      <c r="B2650" s="5" t="s">
        <v>5350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588"/>
        <v>494721846.17</v>
      </c>
      <c r="AF2650" s="9">
        <f t="shared" si="589"/>
        <v>502634985.79</v>
      </c>
      <c r="AG2650" s="9">
        <f t="shared" si="590"/>
        <v>-1799925.56999994</v>
      </c>
      <c r="AH2650" s="9">
        <f t="shared" si="591"/>
        <v>-1313470.83999994</v>
      </c>
      <c r="AI2650" s="9">
        <f t="shared" si="592"/>
        <v>-7120128.89999994</v>
      </c>
      <c r="AJ2650" s="12" t="e">
        <f>#REF!-A2650</f>
        <v>#REF!</v>
      </c>
      <c r="AK2650" s="16"/>
      <c r="AL2650" s="9">
        <f t="shared" si="582"/>
        <v>57979704.28</v>
      </c>
      <c r="AM2650" s="16"/>
      <c r="AN2650" s="16"/>
      <c r="AO2650" s="16"/>
      <c r="AP2650" s="16"/>
      <c r="AQ2650" s="12" t="e">
        <f>#REF!+#REF!+#REF!</f>
        <v>#REF!</v>
      </c>
      <c r="AR2650" s="12">
        <f t="shared" si="579"/>
        <v>-1137871.36</v>
      </c>
      <c r="AS2650" s="12" t="e">
        <f>#REF!-AU2650+#REF!+#REF!</f>
        <v>#REF!</v>
      </c>
      <c r="AT2650" s="12" t="e">
        <f>AS2650-VLOOKUP(A2650,[1]选股结果!$A$2:$BJ$3005,48,FALSE)*0.08</f>
        <v>#REF!</v>
      </c>
      <c r="AU2650" s="12">
        <f t="shared" si="583"/>
        <v>5806658.06</v>
      </c>
      <c r="AV2650" s="12" t="e">
        <f>#REF!+S2650+H2650</f>
        <v>#REF!</v>
      </c>
      <c r="AW2650" s="12" t="e">
        <f t="shared" si="584"/>
        <v>#REF!</v>
      </c>
      <c r="AX2650" s="12" t="e">
        <f t="shared" si="585"/>
        <v>#REF!</v>
      </c>
      <c r="AY2650" s="12" t="e">
        <f t="shared" si="586"/>
        <v>#REF!</v>
      </c>
      <c r="AZ2650" s="12">
        <f t="shared" si="580"/>
        <v>-514210934.27</v>
      </c>
      <c r="BA2650" s="12">
        <f t="shared" si="581"/>
        <v>-1799925.56999994</v>
      </c>
      <c r="BB2650" s="12" t="e">
        <f t="shared" si="587"/>
        <v>#REF!</v>
      </c>
    </row>
    <row r="2651" spans="1:54">
      <c r="A2651" s="5" t="s">
        <v>5351</v>
      </c>
      <c r="B2651" s="5" t="s">
        <v>5352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588"/>
        <v>493920209.1</v>
      </c>
      <c r="AF2651" s="9">
        <f t="shared" si="589"/>
        <v>314375558.49</v>
      </c>
      <c r="AG2651" s="9">
        <f t="shared" si="590"/>
        <v>174600096.91</v>
      </c>
      <c r="AH2651" s="9">
        <f t="shared" si="591"/>
        <v>174495333.02</v>
      </c>
      <c r="AI2651" s="9">
        <f t="shared" si="592"/>
        <v>150144133.16</v>
      </c>
      <c r="AJ2651" s="12" t="e">
        <f>#REF!-A2651</f>
        <v>#REF!</v>
      </c>
      <c r="AK2651" s="16"/>
      <c r="AL2651" s="9">
        <f t="shared" si="582"/>
        <v>18177135.72</v>
      </c>
      <c r="AM2651" s="16"/>
      <c r="AN2651" s="16"/>
      <c r="AO2651" s="16"/>
      <c r="AP2651" s="16"/>
      <c r="AQ2651" s="12" t="e">
        <f>#REF!+#REF!+#REF!</f>
        <v>#REF!</v>
      </c>
      <c r="AR2651" s="12">
        <f t="shared" si="579"/>
        <v>0</v>
      </c>
      <c r="AS2651" s="12" t="e">
        <f>#REF!-AU2651+#REF!+#REF!</f>
        <v>#REF!</v>
      </c>
      <c r="AT2651" s="12" t="e">
        <f>AS2651-VLOOKUP(A2651,[1]选股结果!$A$2:$BJ$3005,48,FALSE)*0.08</f>
        <v>#REF!</v>
      </c>
      <c r="AU2651" s="12">
        <f t="shared" si="583"/>
        <v>24351199.86</v>
      </c>
      <c r="AV2651" s="12" t="e">
        <f>#REF!+S2651+H2651</f>
        <v>#REF!</v>
      </c>
      <c r="AW2651" s="12" t="e">
        <f t="shared" si="584"/>
        <v>#REF!</v>
      </c>
      <c r="AX2651" s="12" t="e">
        <f t="shared" si="585"/>
        <v>#REF!</v>
      </c>
      <c r="AY2651" s="12" t="e">
        <f t="shared" si="586"/>
        <v>#REF!</v>
      </c>
      <c r="AZ2651" s="12">
        <f t="shared" si="580"/>
        <v>-511250913.88</v>
      </c>
      <c r="BA2651" s="12">
        <f t="shared" si="581"/>
        <v>174600096.91</v>
      </c>
      <c r="BB2651" s="12" t="e">
        <f t="shared" si="587"/>
        <v>#REF!</v>
      </c>
    </row>
    <row r="2652" spans="1:54">
      <c r="A2652" s="5" t="s">
        <v>5353</v>
      </c>
      <c r="B2652" s="5" t="s">
        <v>5354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588"/>
        <v>493914497.07</v>
      </c>
      <c r="AF2652" s="9">
        <f t="shared" si="589"/>
        <v>314956130.74</v>
      </c>
      <c r="AG2652" s="9">
        <f t="shared" si="590"/>
        <v>182125464.7</v>
      </c>
      <c r="AH2652" s="9">
        <f t="shared" si="591"/>
        <v>181464639.46</v>
      </c>
      <c r="AI2652" s="9">
        <f t="shared" si="592"/>
        <v>130651362.82</v>
      </c>
      <c r="AJ2652" s="12" t="e">
        <f>#REF!-A2652</f>
        <v>#REF!</v>
      </c>
      <c r="AK2652" s="16"/>
      <c r="AL2652" s="9">
        <f t="shared" si="582"/>
        <v>145995454.45</v>
      </c>
      <c r="AM2652" s="16"/>
      <c r="AN2652" s="16"/>
      <c r="AO2652" s="16"/>
      <c r="AP2652" s="16"/>
      <c r="AQ2652" s="12" t="e">
        <f>#REF!+#REF!+#REF!</f>
        <v>#REF!</v>
      </c>
      <c r="AR2652" s="12">
        <f t="shared" si="579"/>
        <v>-241515</v>
      </c>
      <c r="AS2652" s="12" t="e">
        <f>#REF!-AU2652+#REF!+#REF!</f>
        <v>#REF!</v>
      </c>
      <c r="AT2652" s="12" t="e">
        <f>AS2652-VLOOKUP(A2652,[1]选股结果!$A$2:$BJ$3005,48,FALSE)*0.08</f>
        <v>#REF!</v>
      </c>
      <c r="AU2652" s="12">
        <f t="shared" si="583"/>
        <v>50813276.64</v>
      </c>
      <c r="AV2652" s="12" t="e">
        <f>#REF!+S2652+H2652</f>
        <v>#REF!</v>
      </c>
      <c r="AW2652" s="12" t="e">
        <f t="shared" si="584"/>
        <v>#REF!</v>
      </c>
      <c r="AX2652" s="12" t="e">
        <f t="shared" si="585"/>
        <v>#REF!</v>
      </c>
      <c r="AY2652" s="12" t="e">
        <f t="shared" si="586"/>
        <v>#REF!</v>
      </c>
      <c r="AZ2652" s="12">
        <f t="shared" si="580"/>
        <v>-534788574.96</v>
      </c>
      <c r="BA2652" s="12">
        <f t="shared" si="581"/>
        <v>182125464.7</v>
      </c>
      <c r="BB2652" s="12" t="e">
        <f t="shared" si="587"/>
        <v>#REF!</v>
      </c>
    </row>
    <row r="2653" spans="1:54">
      <c r="A2653" s="5" t="s">
        <v>5355</v>
      </c>
      <c r="B2653" s="5" t="s">
        <v>5356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588"/>
        <v>493363299.24</v>
      </c>
      <c r="AF2653" s="9">
        <f t="shared" si="589"/>
        <v>462213670.35</v>
      </c>
      <c r="AG2653" s="9">
        <f t="shared" si="590"/>
        <v>200670457.4</v>
      </c>
      <c r="AH2653" s="9">
        <f t="shared" si="591"/>
        <v>198467378.5</v>
      </c>
      <c r="AI2653" s="9">
        <f t="shared" si="592"/>
        <v>176639306.01</v>
      </c>
      <c r="AJ2653" s="12" t="e">
        <f>#REF!-A2653</f>
        <v>#REF!</v>
      </c>
      <c r="AK2653" s="16"/>
      <c r="AL2653" s="9">
        <f t="shared" si="582"/>
        <v>64722331.47</v>
      </c>
      <c r="AM2653" s="16"/>
      <c r="AN2653" s="16"/>
      <c r="AO2653" s="16"/>
      <c r="AP2653" s="16"/>
      <c r="AQ2653" s="12" t="e">
        <f>#REF!+#REF!+#REF!</f>
        <v>#REF!</v>
      </c>
      <c r="AR2653" s="12">
        <f t="shared" si="579"/>
        <v>-431067.65</v>
      </c>
      <c r="AS2653" s="12" t="e">
        <f>#REF!-AU2653+#REF!+#REF!</f>
        <v>#REF!</v>
      </c>
      <c r="AT2653" s="12" t="e">
        <f>AS2653-VLOOKUP(A2653,[1]选股结果!$A$2:$BJ$3005,48,FALSE)*0.08</f>
        <v>#REF!</v>
      </c>
      <c r="AU2653" s="12">
        <f t="shared" si="583"/>
        <v>21828072.49</v>
      </c>
      <c r="AV2653" s="12" t="e">
        <f>#REF!+S2653+H2653</f>
        <v>#REF!</v>
      </c>
      <c r="AW2653" s="12" t="e">
        <f t="shared" si="584"/>
        <v>#REF!</v>
      </c>
      <c r="AX2653" s="12" t="e">
        <f t="shared" si="585"/>
        <v>#REF!</v>
      </c>
      <c r="AY2653" s="12" t="e">
        <f t="shared" si="586"/>
        <v>#REF!</v>
      </c>
      <c r="AZ2653" s="12">
        <f t="shared" si="580"/>
        <v>-543085821.77</v>
      </c>
      <c r="BA2653" s="12">
        <f t="shared" si="581"/>
        <v>200670457.4</v>
      </c>
      <c r="BB2653" s="12" t="e">
        <f t="shared" si="587"/>
        <v>#REF!</v>
      </c>
    </row>
    <row r="2654" spans="1:54">
      <c r="A2654" s="5" t="s">
        <v>5357</v>
      </c>
      <c r="B2654" s="5" t="s">
        <v>5358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588"/>
        <v>492509261.97</v>
      </c>
      <c r="AF2654" s="9">
        <f t="shared" si="589"/>
        <v>444027614.13</v>
      </c>
      <c r="AG2654" s="9">
        <f t="shared" si="590"/>
        <v>44608278.1500001</v>
      </c>
      <c r="AH2654" s="9">
        <f t="shared" si="591"/>
        <v>44443682.9300001</v>
      </c>
      <c r="AI2654" s="9">
        <f t="shared" si="592"/>
        <v>38953905.6200001</v>
      </c>
      <c r="AJ2654" s="12" t="e">
        <f>#REF!-A2654</f>
        <v>#REF!</v>
      </c>
      <c r="AK2654" s="16"/>
      <c r="AL2654" s="9">
        <f t="shared" si="582"/>
        <v>56239049.68</v>
      </c>
      <c r="AM2654" s="16"/>
      <c r="AN2654" s="16"/>
      <c r="AO2654" s="16"/>
      <c r="AP2654" s="16"/>
      <c r="AQ2654" s="12" t="e">
        <f>#REF!+#REF!+#REF!</f>
        <v>#REF!</v>
      </c>
      <c r="AR2654" s="12">
        <f t="shared" si="579"/>
        <v>-135744.86</v>
      </c>
      <c r="AS2654" s="12" t="e">
        <f>#REF!-AU2654+#REF!+#REF!</f>
        <v>#REF!</v>
      </c>
      <c r="AT2654" s="12" t="e">
        <f>AS2654-VLOOKUP(A2654,[1]选股结果!$A$2:$BJ$3005,48,FALSE)*0.08</f>
        <v>#REF!</v>
      </c>
      <c r="AU2654" s="12">
        <f t="shared" si="583"/>
        <v>5489777.30999999</v>
      </c>
      <c r="AV2654" s="12" t="e">
        <f>#REF!+S2654+H2654</f>
        <v>#REF!</v>
      </c>
      <c r="AW2654" s="12" t="e">
        <f t="shared" si="584"/>
        <v>#REF!</v>
      </c>
      <c r="AX2654" s="12" t="e">
        <f t="shared" si="585"/>
        <v>#REF!</v>
      </c>
      <c r="AY2654" s="12" t="e">
        <f t="shared" si="586"/>
        <v>#REF!</v>
      </c>
      <c r="AZ2654" s="12">
        <f t="shared" si="580"/>
        <v>-497583453.28</v>
      </c>
      <c r="BA2654" s="12">
        <f t="shared" si="581"/>
        <v>44608278.1500001</v>
      </c>
      <c r="BB2654" s="12" t="e">
        <f t="shared" si="587"/>
        <v>#REF!</v>
      </c>
    </row>
    <row r="2655" spans="1:54">
      <c r="A2655" s="5" t="s">
        <v>5359</v>
      </c>
      <c r="B2655" s="5" t="s">
        <v>5360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588"/>
        <v>491624550.37</v>
      </c>
      <c r="AF2655" s="9">
        <f t="shared" si="589"/>
        <v>475066475.68</v>
      </c>
      <c r="AG2655" s="9">
        <f t="shared" si="590"/>
        <v>24319081.73</v>
      </c>
      <c r="AH2655" s="9">
        <f t="shared" si="591"/>
        <v>25650310.05</v>
      </c>
      <c r="AI2655" s="9">
        <f t="shared" si="592"/>
        <v>14935765.46</v>
      </c>
      <c r="AJ2655" s="12" t="e">
        <f>#REF!-A2655</f>
        <v>#REF!</v>
      </c>
      <c r="AK2655" s="16"/>
      <c r="AL2655" s="9">
        <f t="shared" si="582"/>
        <v>160219956.52</v>
      </c>
      <c r="AM2655" s="16"/>
      <c r="AN2655" s="16"/>
      <c r="AO2655" s="16"/>
      <c r="AP2655" s="16"/>
      <c r="AQ2655" s="12" t="e">
        <f>#REF!+#REF!+#REF!</f>
        <v>#REF!</v>
      </c>
      <c r="AR2655" s="12">
        <f t="shared" si="579"/>
        <v>-1651935.4</v>
      </c>
      <c r="AS2655" s="12" t="e">
        <f>#REF!-AU2655+#REF!+#REF!</f>
        <v>#REF!</v>
      </c>
      <c r="AT2655" s="12" t="e">
        <f>AS2655-VLOOKUP(A2655,[1]选股结果!$A$2:$BJ$3005,48,FALSE)*0.08</f>
        <v>#REF!</v>
      </c>
      <c r="AU2655" s="12">
        <f t="shared" si="583"/>
        <v>10714544.59</v>
      </c>
      <c r="AV2655" s="12" t="e">
        <f>#REF!+S2655+H2655</f>
        <v>#REF!</v>
      </c>
      <c r="AW2655" s="12" t="e">
        <f t="shared" si="584"/>
        <v>#REF!</v>
      </c>
      <c r="AX2655" s="12" t="e">
        <f t="shared" si="585"/>
        <v>#REF!</v>
      </c>
      <c r="AY2655" s="12" t="e">
        <f t="shared" si="586"/>
        <v>#REF!</v>
      </c>
      <c r="AZ2655" s="12">
        <f t="shared" si="580"/>
        <v>-495252970.01</v>
      </c>
      <c r="BA2655" s="12">
        <f t="shared" si="581"/>
        <v>24319081.73</v>
      </c>
      <c r="BB2655" s="12" t="e">
        <f t="shared" si="587"/>
        <v>#REF!</v>
      </c>
    </row>
    <row r="2656" spans="1:54">
      <c r="A2656" s="5" t="s">
        <v>5361</v>
      </c>
      <c r="B2656" s="5" t="s">
        <v>5362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588"/>
        <v>491160318.13</v>
      </c>
      <c r="AF2656" s="9">
        <f t="shared" si="589"/>
        <v>423855495.45</v>
      </c>
      <c r="AG2656" s="9">
        <f t="shared" si="590"/>
        <v>69538235.14</v>
      </c>
      <c r="AH2656" s="9">
        <f t="shared" si="591"/>
        <v>69145086.58</v>
      </c>
      <c r="AI2656" s="9">
        <f t="shared" si="592"/>
        <v>46922333.15</v>
      </c>
      <c r="AJ2656" s="12" t="e">
        <f>#REF!-A2656</f>
        <v>#REF!</v>
      </c>
      <c r="AK2656" s="16"/>
      <c r="AL2656" s="9">
        <f t="shared" si="582"/>
        <v>95129624.65</v>
      </c>
      <c r="AM2656" s="16"/>
      <c r="AN2656" s="16"/>
      <c r="AO2656" s="16"/>
      <c r="AP2656" s="16"/>
      <c r="AQ2656" s="12" t="e">
        <f>#REF!+#REF!+#REF!</f>
        <v>#REF!</v>
      </c>
      <c r="AR2656" s="12">
        <f t="shared" si="579"/>
        <v>-220222.96</v>
      </c>
      <c r="AS2656" s="12" t="e">
        <f>#REF!-AU2656+#REF!+#REF!</f>
        <v>#REF!</v>
      </c>
      <c r="AT2656" s="12" t="e">
        <f>AS2656-VLOOKUP(A2656,[1]选股结果!$A$2:$BJ$3005,48,FALSE)*0.08</f>
        <v>#REF!</v>
      </c>
      <c r="AU2656" s="12">
        <f t="shared" si="583"/>
        <v>22222753.43</v>
      </c>
      <c r="AV2656" s="12" t="e">
        <f>#REF!+S2656+H2656</f>
        <v>#REF!</v>
      </c>
      <c r="AW2656" s="12" t="e">
        <f t="shared" si="584"/>
        <v>#REF!</v>
      </c>
      <c r="AX2656" s="12" t="e">
        <f t="shared" si="585"/>
        <v>#REF!</v>
      </c>
      <c r="AY2656" s="12" t="e">
        <f t="shared" si="586"/>
        <v>#REF!</v>
      </c>
      <c r="AZ2656" s="12">
        <f t="shared" si="580"/>
        <v>-509299109.61</v>
      </c>
      <c r="BA2656" s="12">
        <f t="shared" si="581"/>
        <v>69538235.14</v>
      </c>
      <c r="BB2656" s="12" t="e">
        <f t="shared" si="587"/>
        <v>#REF!</v>
      </c>
    </row>
    <row r="2657" spans="1:54">
      <c r="A2657" s="5" t="s">
        <v>5363</v>
      </c>
      <c r="B2657" s="5" t="s">
        <v>5364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588"/>
        <v>490752420.32</v>
      </c>
      <c r="AF2657" s="9">
        <f t="shared" si="589"/>
        <v>453110710.93</v>
      </c>
      <c r="AG2657" s="9">
        <f t="shared" si="590"/>
        <v>37693477.4699999</v>
      </c>
      <c r="AH2657" s="9">
        <f t="shared" si="591"/>
        <v>37597064.5299999</v>
      </c>
      <c r="AI2657" s="9">
        <f t="shared" si="592"/>
        <v>35204043.2099999</v>
      </c>
      <c r="AJ2657" s="12" t="e">
        <f>#REF!-A2657</f>
        <v>#REF!</v>
      </c>
      <c r="AK2657" s="16"/>
      <c r="AL2657" s="9">
        <f t="shared" si="582"/>
        <v>43100308.08</v>
      </c>
      <c r="AM2657" s="16"/>
      <c r="AN2657" s="16"/>
      <c r="AO2657" s="16"/>
      <c r="AP2657" s="16"/>
      <c r="AQ2657" s="12" t="e">
        <f>#REF!+#REF!+#REF!</f>
        <v>#REF!</v>
      </c>
      <c r="AR2657" s="12">
        <f t="shared" si="579"/>
        <v>-56228.56</v>
      </c>
      <c r="AS2657" s="12" t="e">
        <f>#REF!-AU2657+#REF!+#REF!</f>
        <v>#REF!</v>
      </c>
      <c r="AT2657" s="12" t="e">
        <f>AS2657-VLOOKUP(A2657,[1]选股结果!$A$2:$BJ$3005,48,FALSE)*0.08</f>
        <v>#REF!</v>
      </c>
      <c r="AU2657" s="12">
        <f t="shared" si="583"/>
        <v>2393021.32</v>
      </c>
      <c r="AV2657" s="12" t="e">
        <f>#REF!+S2657+H2657</f>
        <v>#REF!</v>
      </c>
      <c r="AW2657" s="12" t="e">
        <f t="shared" si="584"/>
        <v>#REF!</v>
      </c>
      <c r="AX2657" s="12" t="e">
        <f t="shared" si="585"/>
        <v>#REF!</v>
      </c>
      <c r="AY2657" s="12" t="e">
        <f t="shared" si="586"/>
        <v>#REF!</v>
      </c>
      <c r="AZ2657" s="12">
        <f t="shared" si="580"/>
        <v>-510886024.22</v>
      </c>
      <c r="BA2657" s="12">
        <f t="shared" si="581"/>
        <v>37693477.4699999</v>
      </c>
      <c r="BB2657" s="12" t="e">
        <f t="shared" si="587"/>
        <v>#REF!</v>
      </c>
    </row>
    <row r="2658" spans="1:54">
      <c r="A2658" s="5" t="s">
        <v>5365</v>
      </c>
      <c r="B2658" s="5" t="s">
        <v>5366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588"/>
        <v>490201885.69</v>
      </c>
      <c r="AF2658" s="9">
        <f t="shared" si="589"/>
        <v>477482970.4</v>
      </c>
      <c r="AG2658" s="9">
        <f t="shared" si="590"/>
        <v>-6108788.98999998</v>
      </c>
      <c r="AH2658" s="9">
        <f t="shared" si="591"/>
        <v>-6966173.70999998</v>
      </c>
      <c r="AI2658" s="9">
        <f t="shared" si="592"/>
        <v>-504881.859999981</v>
      </c>
      <c r="AJ2658" s="12" t="e">
        <f>#REF!-A2658</f>
        <v>#REF!</v>
      </c>
      <c r="AK2658" s="16"/>
      <c r="AL2658" s="9">
        <f t="shared" si="582"/>
        <v>124773585.96</v>
      </c>
      <c r="AM2658" s="16"/>
      <c r="AN2658" s="16"/>
      <c r="AO2658" s="16"/>
      <c r="AP2658" s="16"/>
      <c r="AQ2658" s="12" t="e">
        <f>#REF!+#REF!+#REF!</f>
        <v>#REF!</v>
      </c>
      <c r="AR2658" s="12">
        <f t="shared" si="579"/>
        <v>-1937461.8</v>
      </c>
      <c r="AS2658" s="12" t="e">
        <f>#REF!-AU2658+#REF!+#REF!</f>
        <v>#REF!</v>
      </c>
      <c r="AT2658" s="12" t="e">
        <f>AS2658-VLOOKUP(A2658,[1]选股结果!$A$2:$BJ$3005,48,FALSE)*0.08</f>
        <v>#REF!</v>
      </c>
      <c r="AU2658" s="12">
        <f t="shared" si="583"/>
        <v>-6461291.85</v>
      </c>
      <c r="AV2658" s="12" t="e">
        <f>#REF!+S2658+H2658</f>
        <v>#REF!</v>
      </c>
      <c r="AW2658" s="12" t="e">
        <f t="shared" si="584"/>
        <v>#REF!</v>
      </c>
      <c r="AX2658" s="12" t="e">
        <f t="shared" si="585"/>
        <v>#REF!</v>
      </c>
      <c r="AY2658" s="12" t="e">
        <f t="shared" si="586"/>
        <v>#REF!</v>
      </c>
      <c r="AZ2658" s="12">
        <f t="shared" si="580"/>
        <v>-452049031.3</v>
      </c>
      <c r="BA2658" s="12">
        <f t="shared" si="581"/>
        <v>-6108788.98999998</v>
      </c>
      <c r="BB2658" s="12" t="e">
        <f t="shared" si="587"/>
        <v>#REF!</v>
      </c>
    </row>
    <row r="2659" spans="1:54">
      <c r="A2659" s="5" t="s">
        <v>5367</v>
      </c>
      <c r="B2659" s="5" t="s">
        <v>5368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588"/>
        <v>489843196.53</v>
      </c>
      <c r="AF2659" s="9">
        <f t="shared" si="589"/>
        <v>449629185.49</v>
      </c>
      <c r="AG2659" s="9">
        <f t="shared" si="590"/>
        <v>63203651.26</v>
      </c>
      <c r="AH2659" s="9">
        <f t="shared" si="591"/>
        <v>66280235.6</v>
      </c>
      <c r="AI2659" s="9">
        <f t="shared" si="592"/>
        <v>63261836.24</v>
      </c>
      <c r="AJ2659" s="12" t="e">
        <f>#REF!-A2659</f>
        <v>#REF!</v>
      </c>
      <c r="AK2659" s="16"/>
      <c r="AL2659" s="9">
        <f t="shared" si="582"/>
        <v>121614367.92</v>
      </c>
      <c r="AM2659" s="16"/>
      <c r="AN2659" s="16"/>
      <c r="AO2659" s="16"/>
      <c r="AP2659" s="16"/>
      <c r="AQ2659" s="12" t="e">
        <f>#REF!+#REF!+#REF!</f>
        <v>#REF!</v>
      </c>
      <c r="AR2659" s="12">
        <f t="shared" si="579"/>
        <v>-4596465.34</v>
      </c>
      <c r="AS2659" s="12" t="e">
        <f>#REF!-AU2659+#REF!+#REF!</f>
        <v>#REF!</v>
      </c>
      <c r="AT2659" s="12" t="e">
        <f>AS2659-VLOOKUP(A2659,[1]选股结果!$A$2:$BJ$3005,48,FALSE)*0.08</f>
        <v>#REF!</v>
      </c>
      <c r="AU2659" s="12">
        <f t="shared" si="583"/>
        <v>3018399.36</v>
      </c>
      <c r="AV2659" s="12" t="e">
        <f>#REF!+S2659+H2659</f>
        <v>#REF!</v>
      </c>
      <c r="AW2659" s="12" t="e">
        <f t="shared" si="584"/>
        <v>#REF!</v>
      </c>
      <c r="AX2659" s="12" t="e">
        <f t="shared" si="585"/>
        <v>#REF!</v>
      </c>
      <c r="AY2659" s="12" t="e">
        <f t="shared" si="586"/>
        <v>#REF!</v>
      </c>
      <c r="AZ2659" s="12">
        <f t="shared" si="580"/>
        <v>-509989774.69</v>
      </c>
      <c r="BA2659" s="12">
        <f t="shared" si="581"/>
        <v>63203651.26</v>
      </c>
      <c r="BB2659" s="12" t="e">
        <f t="shared" si="587"/>
        <v>#REF!</v>
      </c>
    </row>
    <row r="2660" spans="1:54">
      <c r="A2660" s="5" t="s">
        <v>5369</v>
      </c>
      <c r="B2660" s="5" t="s">
        <v>5370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588"/>
        <v>488171493.29</v>
      </c>
      <c r="AF2660" s="9">
        <f t="shared" si="589"/>
        <v>476920428.64</v>
      </c>
      <c r="AG2660" s="9">
        <f t="shared" si="590"/>
        <v>9175320.10000004</v>
      </c>
      <c r="AH2660" s="9">
        <f t="shared" si="591"/>
        <v>10553823.02</v>
      </c>
      <c r="AI2660" s="9">
        <f t="shared" si="592"/>
        <v>5708886.13000004</v>
      </c>
      <c r="AJ2660" s="12" t="e">
        <f>#REF!-A2660</f>
        <v>#REF!</v>
      </c>
      <c r="AK2660" s="16"/>
      <c r="AL2660" s="9">
        <f t="shared" si="582"/>
        <v>100649923.13</v>
      </c>
      <c r="AM2660" s="16"/>
      <c r="AN2660" s="16"/>
      <c r="AO2660" s="16"/>
      <c r="AP2660" s="16"/>
      <c r="AQ2660" s="12" t="e">
        <f>#REF!+#REF!+#REF!</f>
        <v>#REF!</v>
      </c>
      <c r="AR2660" s="12">
        <f t="shared" si="579"/>
        <v>-1689300.35</v>
      </c>
      <c r="AS2660" s="12" t="e">
        <f>#REF!-AU2660+#REF!+#REF!</f>
        <v>#REF!</v>
      </c>
      <c r="AT2660" s="12" t="e">
        <f>AS2660-VLOOKUP(A2660,[1]选股结果!$A$2:$BJ$3005,48,FALSE)*0.08</f>
        <v>#REF!</v>
      </c>
      <c r="AU2660" s="12">
        <f t="shared" si="583"/>
        <v>4844936.88999996</v>
      </c>
      <c r="AV2660" s="12" t="e">
        <f>#REF!+S2660+H2660</f>
        <v>#REF!</v>
      </c>
      <c r="AW2660" s="12" t="e">
        <f t="shared" si="584"/>
        <v>#REF!</v>
      </c>
      <c r="AX2660" s="12" t="e">
        <f t="shared" si="585"/>
        <v>#REF!</v>
      </c>
      <c r="AY2660" s="12" t="e">
        <f t="shared" si="586"/>
        <v>#REF!</v>
      </c>
      <c r="AZ2660" s="12">
        <f t="shared" si="580"/>
        <v>-492750777.28</v>
      </c>
      <c r="BA2660" s="12">
        <f t="shared" si="581"/>
        <v>9175320.10000004</v>
      </c>
      <c r="BB2660" s="12" t="e">
        <f t="shared" si="587"/>
        <v>#REF!</v>
      </c>
    </row>
    <row r="2661" spans="1:54">
      <c r="A2661" s="5" t="s">
        <v>5371</v>
      </c>
      <c r="B2661" s="5" t="s">
        <v>5372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588"/>
        <v>488055359.63</v>
      </c>
      <c r="AF2661" s="9">
        <f t="shared" si="589"/>
        <v>469386749.03</v>
      </c>
      <c r="AG2661" s="9">
        <f t="shared" si="590"/>
        <v>14283983.89</v>
      </c>
      <c r="AH2661" s="9">
        <f t="shared" si="591"/>
        <v>13011951.06</v>
      </c>
      <c r="AI2661" s="9">
        <f t="shared" si="592"/>
        <v>8865512.97</v>
      </c>
      <c r="AJ2661" s="12" t="e">
        <f>#REF!-A2661</f>
        <v>#REF!</v>
      </c>
      <c r="AK2661" s="16"/>
      <c r="AL2661" s="9">
        <f t="shared" si="582"/>
        <v>43296698.7</v>
      </c>
      <c r="AM2661" s="16"/>
      <c r="AN2661" s="16"/>
      <c r="AO2661" s="16"/>
      <c r="AP2661" s="16"/>
      <c r="AQ2661" s="12" t="e">
        <f>#REF!+#REF!+#REF!</f>
        <v>#REF!</v>
      </c>
      <c r="AR2661" s="12">
        <f t="shared" si="579"/>
        <v>-6534.67</v>
      </c>
      <c r="AS2661" s="12" t="e">
        <f>#REF!-AU2661+#REF!+#REF!</f>
        <v>#REF!</v>
      </c>
      <c r="AT2661" s="12" t="e">
        <f>AS2661-VLOOKUP(A2661,[1]选股结果!$A$2:$BJ$3005,48,FALSE)*0.08</f>
        <v>#REF!</v>
      </c>
      <c r="AU2661" s="12">
        <f t="shared" si="583"/>
        <v>4146438.09</v>
      </c>
      <c r="AV2661" s="12" t="e">
        <f>#REF!+S2661+H2661</f>
        <v>#REF!</v>
      </c>
      <c r="AW2661" s="12" t="e">
        <f t="shared" si="584"/>
        <v>#REF!</v>
      </c>
      <c r="AX2661" s="12" t="e">
        <f t="shared" si="585"/>
        <v>#REF!</v>
      </c>
      <c r="AY2661" s="12" t="e">
        <f t="shared" si="586"/>
        <v>#REF!</v>
      </c>
      <c r="AZ2661" s="12">
        <f t="shared" si="580"/>
        <v>-495130173.19</v>
      </c>
      <c r="BA2661" s="12">
        <f t="shared" si="581"/>
        <v>14283983.89</v>
      </c>
      <c r="BB2661" s="12" t="e">
        <f t="shared" si="587"/>
        <v>#REF!</v>
      </c>
    </row>
    <row r="2662" spans="1:54">
      <c r="A2662" s="5" t="s">
        <v>5373</v>
      </c>
      <c r="B2662" s="5" t="s">
        <v>5374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588"/>
        <v>487143426.54</v>
      </c>
      <c r="AF2662" s="9">
        <f t="shared" si="589"/>
        <v>488091880.16</v>
      </c>
      <c r="AG2662" s="9">
        <f t="shared" si="590"/>
        <v>3194443.39000006</v>
      </c>
      <c r="AH2662" s="9">
        <f t="shared" si="591"/>
        <v>2538933.04000006</v>
      </c>
      <c r="AI2662" s="9">
        <f t="shared" si="592"/>
        <v>-5665902.28999994</v>
      </c>
      <c r="AJ2662" s="12" t="e">
        <f>#REF!-A2662</f>
        <v>#REF!</v>
      </c>
      <c r="AK2662" s="16"/>
      <c r="AL2662" s="9">
        <f t="shared" si="582"/>
        <v>133122335.44</v>
      </c>
      <c r="AM2662" s="16"/>
      <c r="AN2662" s="16"/>
      <c r="AO2662" s="16"/>
      <c r="AP2662" s="16"/>
      <c r="AQ2662" s="12" t="e">
        <f>#REF!+#REF!+#REF!</f>
        <v>#REF!</v>
      </c>
      <c r="AR2662" s="12">
        <f t="shared" si="579"/>
        <v>-26588.35</v>
      </c>
      <c r="AS2662" s="12" t="e">
        <f>#REF!-AU2662+#REF!+#REF!</f>
        <v>#REF!</v>
      </c>
      <c r="AT2662" s="12" t="e">
        <f>AS2662-VLOOKUP(A2662,[1]选股结果!$A$2:$BJ$3005,48,FALSE)*0.08</f>
        <v>#REF!</v>
      </c>
      <c r="AU2662" s="12">
        <f t="shared" si="583"/>
        <v>8204835.33</v>
      </c>
      <c r="AV2662" s="12" t="e">
        <f>#REF!+S2662+H2662</f>
        <v>#REF!</v>
      </c>
      <c r="AW2662" s="12" t="e">
        <f t="shared" si="584"/>
        <v>#REF!</v>
      </c>
      <c r="AX2662" s="12" t="e">
        <f t="shared" si="585"/>
        <v>#REF!</v>
      </c>
      <c r="AY2662" s="12" t="e">
        <f t="shared" si="586"/>
        <v>#REF!</v>
      </c>
      <c r="AZ2662" s="12">
        <f t="shared" si="580"/>
        <v>-493166234.76</v>
      </c>
      <c r="BA2662" s="12">
        <f t="shared" si="581"/>
        <v>3194443.39000006</v>
      </c>
      <c r="BB2662" s="12" t="e">
        <f t="shared" si="587"/>
        <v>#REF!</v>
      </c>
    </row>
    <row r="2663" spans="1:54">
      <c r="A2663" s="5" t="s">
        <v>5375</v>
      </c>
      <c r="B2663" s="5" t="s">
        <v>5376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588"/>
        <v>486160613.09</v>
      </c>
      <c r="AF2663" s="9">
        <f t="shared" si="589"/>
        <v>401338153.62</v>
      </c>
      <c r="AG2663" s="9">
        <f t="shared" si="590"/>
        <v>86362166.27</v>
      </c>
      <c r="AH2663" s="9">
        <f t="shared" si="591"/>
        <v>86317132.58</v>
      </c>
      <c r="AI2663" s="9">
        <f t="shared" si="592"/>
        <v>83353835.42</v>
      </c>
      <c r="AJ2663" s="12" t="e">
        <f>#REF!-A2663</f>
        <v>#REF!</v>
      </c>
      <c r="AK2663" s="16"/>
      <c r="AL2663" s="9">
        <f t="shared" si="582"/>
        <v>84793433.29</v>
      </c>
      <c r="AM2663" s="16"/>
      <c r="AN2663" s="16"/>
      <c r="AO2663" s="16"/>
      <c r="AP2663" s="16"/>
      <c r="AQ2663" s="12" t="e">
        <f>#REF!+#REF!+#REF!</f>
        <v>#REF!</v>
      </c>
      <c r="AR2663" s="12">
        <f t="shared" si="579"/>
        <v>-73890.21</v>
      </c>
      <c r="AS2663" s="12" t="e">
        <f>#REF!-AU2663+#REF!+#REF!</f>
        <v>#REF!</v>
      </c>
      <c r="AT2663" s="12" t="e">
        <f>AS2663-VLOOKUP(A2663,[1]选股结果!$A$2:$BJ$3005,48,FALSE)*0.08</f>
        <v>#REF!</v>
      </c>
      <c r="AU2663" s="12">
        <f t="shared" si="583"/>
        <v>2963297.16</v>
      </c>
      <c r="AV2663" s="12" t="e">
        <f>#REF!+S2663+H2663</f>
        <v>#REF!</v>
      </c>
      <c r="AW2663" s="12" t="e">
        <f t="shared" si="584"/>
        <v>#REF!</v>
      </c>
      <c r="AX2663" s="12" t="e">
        <f t="shared" si="585"/>
        <v>#REF!</v>
      </c>
      <c r="AY2663" s="12" t="e">
        <f t="shared" si="586"/>
        <v>#REF!</v>
      </c>
      <c r="AZ2663" s="12">
        <f t="shared" si="580"/>
        <v>-492873433.58</v>
      </c>
      <c r="BA2663" s="12">
        <f t="shared" si="581"/>
        <v>86362166.27</v>
      </c>
      <c r="BB2663" s="12" t="e">
        <f t="shared" si="587"/>
        <v>#REF!</v>
      </c>
    </row>
    <row r="2664" spans="1:54">
      <c r="A2664" s="5" t="s">
        <v>5377</v>
      </c>
      <c r="B2664" s="5" t="s">
        <v>5378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588"/>
        <v>484483426.33</v>
      </c>
      <c r="AF2664" s="9">
        <f t="shared" si="589"/>
        <v>483773774.64</v>
      </c>
      <c r="AG2664" s="9">
        <f t="shared" si="590"/>
        <v>32436724.91</v>
      </c>
      <c r="AH2664" s="9">
        <f t="shared" si="591"/>
        <v>32428505.29</v>
      </c>
      <c r="AI2664" s="9">
        <f t="shared" si="592"/>
        <v>23909650.8</v>
      </c>
      <c r="AJ2664" s="12" t="e">
        <f>#REF!-A2664</f>
        <v>#REF!</v>
      </c>
      <c r="AK2664" s="16"/>
      <c r="AL2664" s="9">
        <f t="shared" si="582"/>
        <v>70963335.69</v>
      </c>
      <c r="AM2664" s="16"/>
      <c r="AN2664" s="16"/>
      <c r="AO2664" s="16"/>
      <c r="AP2664" s="16"/>
      <c r="AQ2664" s="12" t="e">
        <f>#REF!+#REF!+#REF!</f>
        <v>#REF!</v>
      </c>
      <c r="AR2664" s="12">
        <f t="shared" si="579"/>
        <v>-362485.38</v>
      </c>
      <c r="AS2664" s="12" t="e">
        <f>#REF!-AU2664+#REF!+#REF!</f>
        <v>#REF!</v>
      </c>
      <c r="AT2664" s="12" t="e">
        <f>AS2664-VLOOKUP(A2664,[1]选股结果!$A$2:$BJ$3005,48,FALSE)*0.08</f>
        <v>#REF!</v>
      </c>
      <c r="AU2664" s="12">
        <f t="shared" si="583"/>
        <v>8518854.49</v>
      </c>
      <c r="AV2664" s="12" t="e">
        <f>#REF!+S2664+H2664</f>
        <v>#REF!</v>
      </c>
      <c r="AW2664" s="12" t="e">
        <f t="shared" si="584"/>
        <v>#REF!</v>
      </c>
      <c r="AX2664" s="12" t="e">
        <f t="shared" si="585"/>
        <v>#REF!</v>
      </c>
      <c r="AY2664" s="12" t="e">
        <f t="shared" si="586"/>
        <v>#REF!</v>
      </c>
      <c r="AZ2664" s="12">
        <f t="shared" si="580"/>
        <v>-492859974.49</v>
      </c>
      <c r="BA2664" s="12">
        <f t="shared" si="581"/>
        <v>32436724.91</v>
      </c>
      <c r="BB2664" s="12" t="e">
        <f t="shared" si="587"/>
        <v>#REF!</v>
      </c>
    </row>
    <row r="2665" spans="1:54">
      <c r="A2665" s="5" t="s">
        <v>5379</v>
      </c>
      <c r="B2665" s="5" t="s">
        <v>5380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588"/>
        <v>481392724.5</v>
      </c>
      <c r="AF2665" s="9">
        <f t="shared" si="589"/>
        <v>467621343.71</v>
      </c>
      <c r="AG2665" s="9">
        <f t="shared" si="590"/>
        <v>14010450.35</v>
      </c>
      <c r="AH2665" s="9">
        <f t="shared" si="591"/>
        <v>13920000.35</v>
      </c>
      <c r="AI2665" s="9">
        <f t="shared" si="592"/>
        <v>14122185.81</v>
      </c>
      <c r="AJ2665" s="12" t="e">
        <f>#REF!-A2665</f>
        <v>#REF!</v>
      </c>
      <c r="AK2665" s="16"/>
      <c r="AL2665" s="9">
        <f t="shared" si="582"/>
        <v>35406904.41</v>
      </c>
      <c r="AM2665" s="16"/>
      <c r="AN2665" s="16"/>
      <c r="AO2665" s="16"/>
      <c r="AP2665" s="16"/>
      <c r="AQ2665" s="12" t="e">
        <f>#REF!+#REF!+#REF!</f>
        <v>#REF!</v>
      </c>
      <c r="AR2665" s="12">
        <f t="shared" si="579"/>
        <v>-5000</v>
      </c>
      <c r="AS2665" s="12" t="e">
        <f>#REF!-AU2665+#REF!+#REF!</f>
        <v>#REF!</v>
      </c>
      <c r="AT2665" s="12" t="e">
        <f>AS2665-VLOOKUP(A2665,[1]选股结果!$A$2:$BJ$3005,48,FALSE)*0.08</f>
        <v>#REF!</v>
      </c>
      <c r="AU2665" s="12">
        <f t="shared" si="583"/>
        <v>-202185.460000001</v>
      </c>
      <c r="AV2665" s="12" t="e">
        <f>#REF!+S2665+H2665</f>
        <v>#REF!</v>
      </c>
      <c r="AW2665" s="12" t="e">
        <f t="shared" si="584"/>
        <v>#REF!</v>
      </c>
      <c r="AX2665" s="12" t="e">
        <f t="shared" si="585"/>
        <v>#REF!</v>
      </c>
      <c r="AY2665" s="12" t="e">
        <f t="shared" si="586"/>
        <v>#REF!</v>
      </c>
      <c r="AZ2665" s="12">
        <f t="shared" si="580"/>
        <v>-479286446.4</v>
      </c>
      <c r="BA2665" s="12">
        <f t="shared" si="581"/>
        <v>14010450.35</v>
      </c>
      <c r="BB2665" s="12" t="e">
        <f t="shared" si="587"/>
        <v>#REF!</v>
      </c>
    </row>
    <row r="2666" spans="1:54">
      <c r="A2666" s="5" t="s">
        <v>5381</v>
      </c>
      <c r="B2666" s="5" t="s">
        <v>5382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588"/>
        <v>481167196.45</v>
      </c>
      <c r="AF2666" s="9">
        <f t="shared" si="589"/>
        <v>446523607.05</v>
      </c>
      <c r="AG2666" s="9">
        <f t="shared" si="590"/>
        <v>38703294.04</v>
      </c>
      <c r="AH2666" s="9">
        <f t="shared" si="591"/>
        <v>39455046.04</v>
      </c>
      <c r="AI2666" s="9">
        <f t="shared" si="592"/>
        <v>25469653.21</v>
      </c>
      <c r="AJ2666" s="12" t="e">
        <f>#REF!-A2666</f>
        <v>#REF!</v>
      </c>
      <c r="AK2666" s="16"/>
      <c r="AL2666" s="9">
        <f t="shared" si="582"/>
        <v>19662853.24</v>
      </c>
      <c r="AM2666" s="16"/>
      <c r="AN2666" s="16"/>
      <c r="AO2666" s="16"/>
      <c r="AP2666" s="16"/>
      <c r="AQ2666" s="12" t="e">
        <f>#REF!+#REF!+#REF!</f>
        <v>#REF!</v>
      </c>
      <c r="AR2666" s="12">
        <f t="shared" si="579"/>
        <v>-926221.14</v>
      </c>
      <c r="AS2666" s="12" t="e">
        <f>#REF!-AU2666+#REF!+#REF!</f>
        <v>#REF!</v>
      </c>
      <c r="AT2666" s="12" t="e">
        <f>AS2666-VLOOKUP(A2666,[1]选股结果!$A$2:$BJ$3005,48,FALSE)*0.08</f>
        <v>#REF!</v>
      </c>
      <c r="AU2666" s="12">
        <f t="shared" si="583"/>
        <v>13985392.83</v>
      </c>
      <c r="AV2666" s="12" t="e">
        <f>#REF!+S2666+H2666</f>
        <v>#REF!</v>
      </c>
      <c r="AW2666" s="12" t="e">
        <f t="shared" si="584"/>
        <v>#REF!</v>
      </c>
      <c r="AX2666" s="12" t="e">
        <f t="shared" si="585"/>
        <v>#REF!</v>
      </c>
      <c r="AY2666" s="12" t="e">
        <f t="shared" si="586"/>
        <v>#REF!</v>
      </c>
      <c r="AZ2666" s="12">
        <f t="shared" si="580"/>
        <v>-498478045.12</v>
      </c>
      <c r="BA2666" s="12">
        <f t="shared" si="581"/>
        <v>38703294.04</v>
      </c>
      <c r="BB2666" s="12" t="e">
        <f t="shared" si="587"/>
        <v>#REF!</v>
      </c>
    </row>
    <row r="2667" spans="1:54">
      <c r="A2667" s="5" t="s">
        <v>5383</v>
      </c>
      <c r="B2667" s="5" t="s">
        <v>5384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588"/>
        <v>480647769.09</v>
      </c>
      <c r="AF2667" s="9">
        <f t="shared" si="589"/>
        <v>458225401.02</v>
      </c>
      <c r="AG2667" s="9">
        <f t="shared" si="590"/>
        <v>25350224.5299999</v>
      </c>
      <c r="AH2667" s="9">
        <f t="shared" si="591"/>
        <v>26624301.8399999</v>
      </c>
      <c r="AI2667" s="9">
        <f t="shared" si="592"/>
        <v>22697007.7999999</v>
      </c>
      <c r="AJ2667" s="12" t="e">
        <f>#REF!-A2667</f>
        <v>#REF!</v>
      </c>
      <c r="AK2667" s="16"/>
      <c r="AL2667" s="9">
        <f t="shared" si="582"/>
        <v>29803742.75</v>
      </c>
      <c r="AM2667" s="16"/>
      <c r="AN2667" s="16"/>
      <c r="AO2667" s="16"/>
      <c r="AP2667" s="16"/>
      <c r="AQ2667" s="12" t="e">
        <f>#REF!+#REF!+#REF!</f>
        <v>#REF!</v>
      </c>
      <c r="AR2667" s="12">
        <f t="shared" si="579"/>
        <v>-1307183.2</v>
      </c>
      <c r="AS2667" s="12" t="e">
        <f>#REF!-AU2667+#REF!+#REF!</f>
        <v>#REF!</v>
      </c>
      <c r="AT2667" s="12" t="e">
        <f>AS2667-VLOOKUP(A2667,[1]选股结果!$A$2:$BJ$3005,48,FALSE)*0.08</f>
        <v>#REF!</v>
      </c>
      <c r="AU2667" s="12">
        <f t="shared" si="583"/>
        <v>3927294.04</v>
      </c>
      <c r="AV2667" s="12" t="e">
        <f>#REF!+S2667+H2667</f>
        <v>#REF!</v>
      </c>
      <c r="AW2667" s="12" t="e">
        <f t="shared" si="584"/>
        <v>#REF!</v>
      </c>
      <c r="AX2667" s="12" t="e">
        <f t="shared" si="585"/>
        <v>#REF!</v>
      </c>
      <c r="AY2667" s="12" t="e">
        <f t="shared" si="586"/>
        <v>#REF!</v>
      </c>
      <c r="AZ2667" s="12">
        <f t="shared" si="580"/>
        <v>-477054722.64</v>
      </c>
      <c r="BA2667" s="12">
        <f t="shared" si="581"/>
        <v>25350224.5299999</v>
      </c>
      <c r="BB2667" s="12" t="e">
        <f t="shared" si="587"/>
        <v>#REF!</v>
      </c>
    </row>
    <row r="2668" spans="1:54">
      <c r="A2668" s="5" t="s">
        <v>5385</v>
      </c>
      <c r="B2668" s="5" t="s">
        <v>5386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588"/>
        <v>479738808.36</v>
      </c>
      <c r="AF2668" s="9">
        <f t="shared" si="589"/>
        <v>404384181.68</v>
      </c>
      <c r="AG2668" s="9">
        <f t="shared" si="590"/>
        <v>80203376.6499999</v>
      </c>
      <c r="AH2668" s="9">
        <f t="shared" si="591"/>
        <v>77042201.1899999</v>
      </c>
      <c r="AI2668" s="9">
        <f t="shared" si="592"/>
        <v>76260602.9999999</v>
      </c>
      <c r="AJ2668" s="12" t="e">
        <f>#REF!-A2668</f>
        <v>#REF!</v>
      </c>
      <c r="AK2668" s="16"/>
      <c r="AL2668" s="9">
        <f t="shared" si="582"/>
        <v>302355705.32</v>
      </c>
      <c r="AM2668" s="16"/>
      <c r="AN2668" s="16"/>
      <c r="AO2668" s="16"/>
      <c r="AP2668" s="16"/>
      <c r="AQ2668" s="12" t="e">
        <f>#REF!+#REF!+#REF!</f>
        <v>#REF!</v>
      </c>
      <c r="AR2668" s="12">
        <f t="shared" si="579"/>
        <v>-97201.7</v>
      </c>
      <c r="AS2668" s="12" t="e">
        <f>#REF!-AU2668+#REF!+#REF!</f>
        <v>#REF!</v>
      </c>
      <c r="AT2668" s="12" t="e">
        <f>AS2668-VLOOKUP(A2668,[1]选股结果!$A$2:$BJ$3005,48,FALSE)*0.08</f>
        <v>#REF!</v>
      </c>
      <c r="AU2668" s="12">
        <f t="shared" si="583"/>
        <v>781598.189999998</v>
      </c>
      <c r="AV2668" s="12" t="e">
        <f>#REF!+S2668+H2668</f>
        <v>#REF!</v>
      </c>
      <c r="AW2668" s="12" t="e">
        <f t="shared" si="584"/>
        <v>#REF!</v>
      </c>
      <c r="AX2668" s="12" t="e">
        <f t="shared" si="585"/>
        <v>#REF!</v>
      </c>
      <c r="AY2668" s="12" t="e">
        <f t="shared" si="586"/>
        <v>#REF!</v>
      </c>
      <c r="AZ2668" s="12">
        <f t="shared" si="580"/>
        <v>-465165066.3</v>
      </c>
      <c r="BA2668" s="12">
        <f t="shared" si="581"/>
        <v>80203376.6499999</v>
      </c>
      <c r="BB2668" s="12" t="e">
        <f t="shared" si="587"/>
        <v>#REF!</v>
      </c>
    </row>
    <row r="2669" spans="1:54">
      <c r="A2669" s="5" t="s">
        <v>5387</v>
      </c>
      <c r="B2669" s="5" t="s">
        <v>5388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588"/>
        <v>479449628.05</v>
      </c>
      <c r="AF2669" s="9">
        <f t="shared" si="589"/>
        <v>412683338.23</v>
      </c>
      <c r="AG2669" s="9">
        <f t="shared" si="590"/>
        <v>78896903.34</v>
      </c>
      <c r="AH2669" s="9">
        <f t="shared" si="591"/>
        <v>79971813.63</v>
      </c>
      <c r="AI2669" s="9">
        <f t="shared" si="592"/>
        <v>61410010.77</v>
      </c>
      <c r="AJ2669" s="12" t="e">
        <f>#REF!-A2669</f>
        <v>#REF!</v>
      </c>
      <c r="AK2669" s="16"/>
      <c r="AL2669" s="9">
        <f t="shared" si="582"/>
        <v>38159126.9</v>
      </c>
      <c r="AM2669" s="16"/>
      <c r="AN2669" s="16"/>
      <c r="AO2669" s="16"/>
      <c r="AP2669" s="16"/>
      <c r="AQ2669" s="12" t="e">
        <f>#REF!+#REF!+#REF!</f>
        <v>#REF!</v>
      </c>
      <c r="AR2669" s="12">
        <f t="shared" si="579"/>
        <v>-1173027.56</v>
      </c>
      <c r="AS2669" s="12" t="e">
        <f>#REF!-AU2669+#REF!+#REF!</f>
        <v>#REF!</v>
      </c>
      <c r="AT2669" s="12" t="e">
        <f>AS2669-VLOOKUP(A2669,[1]选股结果!$A$2:$BJ$3005,48,FALSE)*0.08</f>
        <v>#REF!</v>
      </c>
      <c r="AU2669" s="12">
        <f t="shared" si="583"/>
        <v>18561802.86</v>
      </c>
      <c r="AV2669" s="12" t="e">
        <f>#REF!+S2669+H2669</f>
        <v>#REF!</v>
      </c>
      <c r="AW2669" s="12" t="e">
        <f t="shared" si="584"/>
        <v>#REF!</v>
      </c>
      <c r="AX2669" s="12" t="e">
        <f t="shared" si="585"/>
        <v>#REF!</v>
      </c>
      <c r="AY2669" s="12" t="e">
        <f t="shared" si="586"/>
        <v>#REF!</v>
      </c>
      <c r="AZ2669" s="12">
        <f t="shared" si="580"/>
        <v>-505437482.4</v>
      </c>
      <c r="BA2669" s="12">
        <f t="shared" si="581"/>
        <v>78896903.34</v>
      </c>
      <c r="BB2669" s="12" t="e">
        <f t="shared" si="587"/>
        <v>#REF!</v>
      </c>
    </row>
    <row r="2670" spans="1:54">
      <c r="A2670" s="5" t="s">
        <v>5389</v>
      </c>
      <c r="B2670" s="5" t="s">
        <v>5390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588"/>
        <v>478017448.31</v>
      </c>
      <c r="AF2670" s="9">
        <f t="shared" si="589"/>
        <v>489621494.21</v>
      </c>
      <c r="AG2670" s="9">
        <f t="shared" si="590"/>
        <v>-17285455.76</v>
      </c>
      <c r="AH2670" s="9">
        <f t="shared" si="591"/>
        <v>-17255511.53</v>
      </c>
      <c r="AI2670" s="9">
        <f t="shared" si="592"/>
        <v>-17398920.23</v>
      </c>
      <c r="AJ2670" s="12" t="e">
        <f>#REF!-A2670</f>
        <v>#REF!</v>
      </c>
      <c r="AK2670" s="16"/>
      <c r="AL2670" s="9">
        <f t="shared" si="582"/>
        <v>59029683.02</v>
      </c>
      <c r="AM2670" s="16"/>
      <c r="AN2670" s="16"/>
      <c r="AO2670" s="16"/>
      <c r="AP2670" s="16"/>
      <c r="AQ2670" s="12" t="e">
        <f>#REF!+#REF!+#REF!</f>
        <v>#REF!</v>
      </c>
      <c r="AR2670" s="12">
        <f t="shared" si="579"/>
        <v>-46909.78</v>
      </c>
      <c r="AS2670" s="12" t="e">
        <f>#REF!-AU2670+#REF!+#REF!</f>
        <v>#REF!</v>
      </c>
      <c r="AT2670" s="12" t="e">
        <f>AS2670-VLOOKUP(A2670,[1]选股结果!$A$2:$BJ$3005,48,FALSE)*0.08</f>
        <v>#REF!</v>
      </c>
      <c r="AU2670" s="12">
        <f t="shared" si="583"/>
        <v>143408.699999999</v>
      </c>
      <c r="AV2670" s="12" t="e">
        <f>#REF!+S2670+H2670</f>
        <v>#REF!</v>
      </c>
      <c r="AW2670" s="12" t="e">
        <f t="shared" si="584"/>
        <v>#REF!</v>
      </c>
      <c r="AX2670" s="12" t="e">
        <f t="shared" si="585"/>
        <v>#REF!</v>
      </c>
      <c r="AY2670" s="12" t="e">
        <f t="shared" si="586"/>
        <v>#REF!</v>
      </c>
      <c r="AZ2670" s="12">
        <f t="shared" si="580"/>
        <v>-492462400.5</v>
      </c>
      <c r="BA2670" s="12">
        <f t="shared" si="581"/>
        <v>-17285455.76</v>
      </c>
      <c r="BB2670" s="12" t="e">
        <f t="shared" si="587"/>
        <v>#REF!</v>
      </c>
    </row>
    <row r="2671" spans="1:54">
      <c r="A2671" s="5" t="s">
        <v>5391</v>
      </c>
      <c r="B2671" s="5" t="s">
        <v>5392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588"/>
        <v>477968338.11</v>
      </c>
      <c r="AF2671" s="9">
        <f t="shared" si="589"/>
        <v>477998967.82</v>
      </c>
      <c r="AG2671" s="9">
        <f t="shared" si="590"/>
        <v>3410886.23000002</v>
      </c>
      <c r="AH2671" s="9">
        <f t="shared" si="591"/>
        <v>-92275.2099999804</v>
      </c>
      <c r="AI2671" s="9">
        <f t="shared" si="592"/>
        <v>-9058291.95999998</v>
      </c>
      <c r="AJ2671" s="12" t="e">
        <f>#REF!-A2671</f>
        <v>#REF!</v>
      </c>
      <c r="AK2671" s="16"/>
      <c r="AL2671" s="9">
        <f t="shared" si="582"/>
        <v>97901293.75</v>
      </c>
      <c r="AM2671" s="16"/>
      <c r="AN2671" s="16"/>
      <c r="AO2671" s="16"/>
      <c r="AP2671" s="16"/>
      <c r="AQ2671" s="12" t="e">
        <f>#REF!+#REF!+#REF!</f>
        <v>#REF!</v>
      </c>
      <c r="AR2671" s="12">
        <f t="shared" si="579"/>
        <v>-809874.17</v>
      </c>
      <c r="AS2671" s="12" t="e">
        <f>#REF!-AU2671+#REF!+#REF!</f>
        <v>#REF!</v>
      </c>
      <c r="AT2671" s="12" t="e">
        <f>AS2671-VLOOKUP(A2671,[1]选股结果!$A$2:$BJ$3005,48,FALSE)*0.08</f>
        <v>#REF!</v>
      </c>
      <c r="AU2671" s="12">
        <f t="shared" si="583"/>
        <v>8966016.75</v>
      </c>
      <c r="AV2671" s="12" t="e">
        <f>#REF!+S2671+H2671</f>
        <v>#REF!</v>
      </c>
      <c r="AW2671" s="12" t="e">
        <f t="shared" si="584"/>
        <v>#REF!</v>
      </c>
      <c r="AX2671" s="12" t="e">
        <f t="shared" si="585"/>
        <v>#REF!</v>
      </c>
      <c r="AY2671" s="12" t="e">
        <f t="shared" si="586"/>
        <v>#REF!</v>
      </c>
      <c r="AZ2671" s="12">
        <f t="shared" si="580"/>
        <v>-457303427.78</v>
      </c>
      <c r="BA2671" s="12">
        <f t="shared" si="581"/>
        <v>3410886.23000002</v>
      </c>
      <c r="BB2671" s="12" t="e">
        <f t="shared" si="587"/>
        <v>#REF!</v>
      </c>
    </row>
    <row r="2672" spans="1:54">
      <c r="A2672" s="5" t="s">
        <v>5393</v>
      </c>
      <c r="B2672" s="5" t="s">
        <v>5394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588"/>
        <v>477199778.55</v>
      </c>
      <c r="AF2672" s="9">
        <f t="shared" si="589"/>
        <v>429047952.71</v>
      </c>
      <c r="AG2672" s="9">
        <f t="shared" si="590"/>
        <v>381602928.64</v>
      </c>
      <c r="AH2672" s="9">
        <f t="shared" si="591"/>
        <v>385666047.19</v>
      </c>
      <c r="AI2672" s="9">
        <f t="shared" si="592"/>
        <v>350828378.66</v>
      </c>
      <c r="AJ2672" s="12" t="e">
        <f>#REF!-A2672</f>
        <v>#REF!</v>
      </c>
      <c r="AK2672" s="16"/>
      <c r="AL2672" s="9">
        <f t="shared" si="582"/>
        <v>90780814.85</v>
      </c>
      <c r="AM2672" s="16"/>
      <c r="AN2672" s="16"/>
      <c r="AO2672" s="16"/>
      <c r="AP2672" s="16"/>
      <c r="AQ2672" s="12" t="e">
        <f>#REF!+#REF!+#REF!</f>
        <v>#REF!</v>
      </c>
      <c r="AR2672" s="12">
        <f t="shared" si="579"/>
        <v>-4086160.36</v>
      </c>
      <c r="AS2672" s="12" t="e">
        <f>#REF!-AU2672+#REF!+#REF!</f>
        <v>#REF!</v>
      </c>
      <c r="AT2672" s="12" t="e">
        <f>AS2672-VLOOKUP(A2672,[1]选股结果!$A$2:$BJ$3005,48,FALSE)*0.08</f>
        <v>#REF!</v>
      </c>
      <c r="AU2672" s="12">
        <f t="shared" si="583"/>
        <v>34837668.53</v>
      </c>
      <c r="AV2672" s="12" t="e">
        <f>#REF!+S2672+H2672</f>
        <v>#REF!</v>
      </c>
      <c r="AW2672" s="12" t="e">
        <f t="shared" si="584"/>
        <v>#REF!</v>
      </c>
      <c r="AX2672" s="12" t="e">
        <f t="shared" si="585"/>
        <v>#REF!</v>
      </c>
      <c r="AY2672" s="12" t="e">
        <f t="shared" si="586"/>
        <v>#REF!</v>
      </c>
      <c r="AZ2672" s="12">
        <f t="shared" si="580"/>
        <v>-546630939.16</v>
      </c>
      <c r="BA2672" s="12">
        <f t="shared" si="581"/>
        <v>381602928.64</v>
      </c>
      <c r="BB2672" s="12" t="e">
        <f t="shared" si="587"/>
        <v>#REF!</v>
      </c>
    </row>
    <row r="2673" spans="1:54">
      <c r="A2673" s="5" t="s">
        <v>5395</v>
      </c>
      <c r="B2673" s="5" t="s">
        <v>5396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588"/>
        <v>476867191.28</v>
      </c>
      <c r="AF2673" s="9">
        <f t="shared" si="589"/>
        <v>466552143.7</v>
      </c>
      <c r="AG2673" s="9">
        <f t="shared" si="590"/>
        <v>12870823.71</v>
      </c>
      <c r="AH2673" s="9">
        <f t="shared" si="591"/>
        <v>12527165.65</v>
      </c>
      <c r="AI2673" s="9">
        <f t="shared" si="592"/>
        <v>3084699.21</v>
      </c>
      <c r="AJ2673" s="12" t="e">
        <f>#REF!-A2673</f>
        <v>#REF!</v>
      </c>
      <c r="AK2673" s="16"/>
      <c r="AL2673" s="9">
        <f t="shared" si="582"/>
        <v>32665622.05</v>
      </c>
      <c r="AM2673" s="16"/>
      <c r="AN2673" s="16"/>
      <c r="AO2673" s="16"/>
      <c r="AP2673" s="16"/>
      <c r="AQ2673" s="12" t="e">
        <f>#REF!+#REF!+#REF!</f>
        <v>#REF!</v>
      </c>
      <c r="AR2673" s="12">
        <f t="shared" si="579"/>
        <v>-152669.19</v>
      </c>
      <c r="AS2673" s="12" t="e">
        <f>#REF!-AU2673+#REF!+#REF!</f>
        <v>#REF!</v>
      </c>
      <c r="AT2673" s="12" t="e">
        <f>AS2673-VLOOKUP(A2673,[1]选股结果!$A$2:$BJ$3005,48,FALSE)*0.08</f>
        <v>#REF!</v>
      </c>
      <c r="AU2673" s="12">
        <f t="shared" si="583"/>
        <v>9442466.44</v>
      </c>
      <c r="AV2673" s="12" t="e">
        <f>#REF!+S2673+H2673</f>
        <v>#REF!</v>
      </c>
      <c r="AW2673" s="12" t="e">
        <f t="shared" si="584"/>
        <v>#REF!</v>
      </c>
      <c r="AX2673" s="12" t="e">
        <f t="shared" si="585"/>
        <v>#REF!</v>
      </c>
      <c r="AY2673" s="12" t="e">
        <f t="shared" si="586"/>
        <v>#REF!</v>
      </c>
      <c r="AZ2673" s="12">
        <f t="shared" si="580"/>
        <v>-523713924.89</v>
      </c>
      <c r="BA2673" s="12">
        <f t="shared" si="581"/>
        <v>12870823.71</v>
      </c>
      <c r="BB2673" s="12" t="e">
        <f t="shared" si="587"/>
        <v>#REF!</v>
      </c>
    </row>
    <row r="2674" spans="1:54">
      <c r="A2674" s="5" t="s">
        <v>5397</v>
      </c>
      <c r="B2674" s="5" t="s">
        <v>5398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588"/>
        <v>476334358.27</v>
      </c>
      <c r="AF2674" s="9">
        <f t="shared" si="589"/>
        <v>419085867.85</v>
      </c>
      <c r="AG2674" s="9">
        <f t="shared" si="590"/>
        <v>75721925.58</v>
      </c>
      <c r="AH2674" s="9">
        <f t="shared" si="591"/>
        <v>76427331.04</v>
      </c>
      <c r="AI2674" s="9">
        <f t="shared" si="592"/>
        <v>63937566.05</v>
      </c>
      <c r="AJ2674" s="12" t="e">
        <f>#REF!-A2674</f>
        <v>#REF!</v>
      </c>
      <c r="AK2674" s="16"/>
      <c r="AL2674" s="9">
        <f t="shared" si="582"/>
        <v>102877231.82</v>
      </c>
      <c r="AM2674" s="16"/>
      <c r="AN2674" s="16"/>
      <c r="AO2674" s="16"/>
      <c r="AP2674" s="16"/>
      <c r="AQ2674" s="12" t="e">
        <f>#REF!+#REF!+#REF!</f>
        <v>#REF!</v>
      </c>
      <c r="AR2674" s="12">
        <f t="shared" si="579"/>
        <v>-965525</v>
      </c>
      <c r="AS2674" s="12" t="e">
        <f>#REF!-AU2674+#REF!+#REF!</f>
        <v>#REF!</v>
      </c>
      <c r="AT2674" s="12" t="e">
        <f>AS2674-VLOOKUP(A2674,[1]选股结果!$A$2:$BJ$3005,48,FALSE)*0.08</f>
        <v>#REF!</v>
      </c>
      <c r="AU2674" s="12">
        <f t="shared" si="583"/>
        <v>12489764.99</v>
      </c>
      <c r="AV2674" s="12" t="e">
        <f>#REF!+S2674+H2674</f>
        <v>#REF!</v>
      </c>
      <c r="AW2674" s="12" t="e">
        <f t="shared" si="584"/>
        <v>#REF!</v>
      </c>
      <c r="AX2674" s="12" t="e">
        <f t="shared" si="585"/>
        <v>#REF!</v>
      </c>
      <c r="AY2674" s="12" t="e">
        <f t="shared" si="586"/>
        <v>#REF!</v>
      </c>
      <c r="AZ2674" s="12">
        <f t="shared" si="580"/>
        <v>-488964956.48</v>
      </c>
      <c r="BA2674" s="12">
        <f t="shared" si="581"/>
        <v>75721925.58</v>
      </c>
      <c r="BB2674" s="12" t="e">
        <f t="shared" si="587"/>
        <v>#REF!</v>
      </c>
    </row>
    <row r="2675" spans="1:54">
      <c r="A2675" s="5" t="s">
        <v>5399</v>
      </c>
      <c r="B2675" s="5" t="s">
        <v>5400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588"/>
        <v>475721089.36</v>
      </c>
      <c r="AF2675" s="9">
        <f t="shared" si="589"/>
        <v>767740659.59</v>
      </c>
      <c r="AG2675" s="9">
        <f t="shared" si="590"/>
        <v>-320816254.88</v>
      </c>
      <c r="AH2675" s="9">
        <f t="shared" si="591"/>
        <v>-316502996.42</v>
      </c>
      <c r="AI2675" s="9">
        <f t="shared" si="592"/>
        <v>-275055819.63</v>
      </c>
      <c r="AJ2675" s="12" t="e">
        <f>#REF!-A2675</f>
        <v>#REF!</v>
      </c>
      <c r="AK2675" s="16"/>
      <c r="AL2675" s="9">
        <f t="shared" si="582"/>
        <v>270466824.99</v>
      </c>
      <c r="AM2675" s="16"/>
      <c r="AN2675" s="16"/>
      <c r="AO2675" s="16"/>
      <c r="AP2675" s="16"/>
      <c r="AQ2675" s="12" t="e">
        <f>#REF!+#REF!+#REF!</f>
        <v>#REF!</v>
      </c>
      <c r="AR2675" s="12">
        <f t="shared" si="579"/>
        <v>-5186375.89</v>
      </c>
      <c r="AS2675" s="12" t="e">
        <f>#REF!-AU2675+#REF!+#REF!</f>
        <v>#REF!</v>
      </c>
      <c r="AT2675" s="12" t="e">
        <f>AS2675-VLOOKUP(A2675,[1]选股结果!$A$2:$BJ$3005,48,FALSE)*0.08</f>
        <v>#REF!</v>
      </c>
      <c r="AU2675" s="12">
        <f t="shared" si="583"/>
        <v>-41447176.79</v>
      </c>
      <c r="AV2675" s="12" t="e">
        <f>#REF!+S2675+H2675</f>
        <v>#REF!</v>
      </c>
      <c r="AW2675" s="12" t="e">
        <f t="shared" si="584"/>
        <v>#REF!</v>
      </c>
      <c r="AX2675" s="12" t="e">
        <f t="shared" si="585"/>
        <v>#REF!</v>
      </c>
      <c r="AY2675" s="12" t="e">
        <f t="shared" si="586"/>
        <v>#REF!</v>
      </c>
      <c r="AZ2675" s="12">
        <f t="shared" si="580"/>
        <v>-491618455.71</v>
      </c>
      <c r="BA2675" s="12">
        <f t="shared" si="581"/>
        <v>-320816254.88</v>
      </c>
      <c r="BB2675" s="12" t="e">
        <f t="shared" si="587"/>
        <v>#REF!</v>
      </c>
    </row>
    <row r="2676" spans="1:54">
      <c r="A2676" s="5" t="s">
        <v>5401</v>
      </c>
      <c r="B2676" s="5" t="s">
        <v>5402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588"/>
        <v>473106190.73</v>
      </c>
      <c r="AF2676" s="9">
        <f t="shared" si="589"/>
        <v>426122670.95</v>
      </c>
      <c r="AG2676" s="9">
        <f t="shared" si="590"/>
        <v>45360631.91</v>
      </c>
      <c r="AH2676" s="9">
        <f t="shared" si="591"/>
        <v>41211215.74</v>
      </c>
      <c r="AI2676" s="9">
        <f t="shared" si="592"/>
        <v>34414247.03</v>
      </c>
      <c r="AJ2676" s="12" t="e">
        <f>#REF!-A2676</f>
        <v>#REF!</v>
      </c>
      <c r="AK2676" s="16"/>
      <c r="AL2676" s="9">
        <f t="shared" si="582"/>
        <v>191792663.96</v>
      </c>
      <c r="AM2676" s="16"/>
      <c r="AN2676" s="16"/>
      <c r="AO2676" s="16"/>
      <c r="AP2676" s="16"/>
      <c r="AQ2676" s="12" t="e">
        <f>#REF!+#REF!+#REF!</f>
        <v>#REF!</v>
      </c>
      <c r="AR2676" s="12">
        <f t="shared" si="579"/>
        <v>-26559.36</v>
      </c>
      <c r="AS2676" s="12" t="e">
        <f>#REF!-AU2676+#REF!+#REF!</f>
        <v>#REF!</v>
      </c>
      <c r="AT2676" s="12" t="e">
        <f>AS2676-VLOOKUP(A2676,[1]选股结果!$A$2:$BJ$3005,48,FALSE)*0.08</f>
        <v>#REF!</v>
      </c>
      <c r="AU2676" s="12">
        <f t="shared" si="583"/>
        <v>6796968.71</v>
      </c>
      <c r="AV2676" s="12" t="e">
        <f>#REF!+S2676+H2676</f>
        <v>#REF!</v>
      </c>
      <c r="AW2676" s="12" t="e">
        <f t="shared" si="584"/>
        <v>#REF!</v>
      </c>
      <c r="AX2676" s="12" t="e">
        <f t="shared" si="585"/>
        <v>#REF!</v>
      </c>
      <c r="AY2676" s="12" t="e">
        <f t="shared" si="586"/>
        <v>#REF!</v>
      </c>
      <c r="AZ2676" s="12">
        <f t="shared" si="580"/>
        <v>-473896769.44</v>
      </c>
      <c r="BA2676" s="12">
        <f t="shared" si="581"/>
        <v>45360631.91</v>
      </c>
      <c r="BB2676" s="12" t="e">
        <f t="shared" si="587"/>
        <v>#REF!</v>
      </c>
    </row>
    <row r="2677" spans="1:54">
      <c r="A2677" s="5" t="s">
        <v>5403</v>
      </c>
      <c r="B2677" s="5" t="s">
        <v>5404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588"/>
        <v>472400675.53</v>
      </c>
      <c r="AF2677" s="9">
        <f t="shared" si="589"/>
        <v>432490932.5</v>
      </c>
      <c r="AG2677" s="9">
        <f t="shared" si="590"/>
        <v>44702032.98</v>
      </c>
      <c r="AH2677" s="9">
        <f t="shared" si="591"/>
        <v>44778878.22</v>
      </c>
      <c r="AI2677" s="9">
        <f t="shared" si="592"/>
        <v>36776875.8</v>
      </c>
      <c r="AJ2677" s="12" t="e">
        <f>#REF!-A2677</f>
        <v>#REF!</v>
      </c>
      <c r="AK2677" s="16"/>
      <c r="AL2677" s="9">
        <f t="shared" si="582"/>
        <v>95795004.26</v>
      </c>
      <c r="AM2677" s="16"/>
      <c r="AN2677" s="16"/>
      <c r="AO2677" s="16"/>
      <c r="AP2677" s="16"/>
      <c r="AQ2677" s="12" t="e">
        <f>#REF!+#REF!+#REF!</f>
        <v>#REF!</v>
      </c>
      <c r="AR2677" s="12">
        <f t="shared" si="579"/>
        <v>-2297214.18</v>
      </c>
      <c r="AS2677" s="12" t="e">
        <f>#REF!-AU2677+#REF!+#REF!</f>
        <v>#REF!</v>
      </c>
      <c r="AT2677" s="12" t="e">
        <f>AS2677-VLOOKUP(A2677,[1]选股结果!$A$2:$BJ$3005,48,FALSE)*0.08</f>
        <v>#REF!</v>
      </c>
      <c r="AU2677" s="12">
        <f t="shared" si="583"/>
        <v>8002002.42</v>
      </c>
      <c r="AV2677" s="12" t="e">
        <f>#REF!+S2677+H2677</f>
        <v>#REF!</v>
      </c>
      <c r="AW2677" s="12" t="e">
        <f t="shared" si="584"/>
        <v>#REF!</v>
      </c>
      <c r="AX2677" s="12" t="e">
        <f t="shared" si="585"/>
        <v>#REF!</v>
      </c>
      <c r="AY2677" s="12" t="e">
        <f t="shared" si="586"/>
        <v>#REF!</v>
      </c>
      <c r="AZ2677" s="12">
        <f t="shared" si="580"/>
        <v>-463796153.26</v>
      </c>
      <c r="BA2677" s="12">
        <f t="shared" si="581"/>
        <v>44702032.98</v>
      </c>
      <c r="BB2677" s="12" t="e">
        <f t="shared" si="587"/>
        <v>#REF!</v>
      </c>
    </row>
    <row r="2678" spans="1:54">
      <c r="A2678" s="5" t="s">
        <v>5405</v>
      </c>
      <c r="B2678" s="5" t="s">
        <v>5406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588"/>
        <v>472181819.5</v>
      </c>
      <c r="AF2678" s="9">
        <f t="shared" si="589"/>
        <v>393256140.1</v>
      </c>
      <c r="AG2678" s="9">
        <f t="shared" si="590"/>
        <v>80029116.74</v>
      </c>
      <c r="AH2678" s="9">
        <f t="shared" si="591"/>
        <v>79586951.79</v>
      </c>
      <c r="AI2678" s="9">
        <f t="shared" si="592"/>
        <v>68203288.65</v>
      </c>
      <c r="AJ2678" s="12" t="e">
        <f>#REF!-A2678</f>
        <v>#REF!</v>
      </c>
      <c r="AK2678" s="16"/>
      <c r="AL2678" s="9">
        <f t="shared" si="582"/>
        <v>34119878.27</v>
      </c>
      <c r="AM2678" s="16"/>
      <c r="AN2678" s="16"/>
      <c r="AO2678" s="16"/>
      <c r="AP2678" s="16"/>
      <c r="AQ2678" s="12" t="e">
        <f>#REF!+#REF!+#REF!</f>
        <v>#REF!</v>
      </c>
      <c r="AR2678" s="12">
        <f t="shared" si="579"/>
        <v>-187559.02</v>
      </c>
      <c r="AS2678" s="12" t="e">
        <f>#REF!-AU2678+#REF!+#REF!</f>
        <v>#REF!</v>
      </c>
      <c r="AT2678" s="12" t="e">
        <f>AS2678-VLOOKUP(A2678,[1]选股结果!$A$2:$BJ$3005,48,FALSE)*0.08</f>
        <v>#REF!</v>
      </c>
      <c r="AU2678" s="12">
        <f t="shared" si="583"/>
        <v>11383663.14</v>
      </c>
      <c r="AV2678" s="12" t="e">
        <f>#REF!+S2678+H2678</f>
        <v>#REF!</v>
      </c>
      <c r="AW2678" s="12" t="e">
        <f t="shared" si="584"/>
        <v>#REF!</v>
      </c>
      <c r="AX2678" s="12" t="e">
        <f t="shared" si="585"/>
        <v>#REF!</v>
      </c>
      <c r="AY2678" s="12" t="e">
        <f t="shared" si="586"/>
        <v>#REF!</v>
      </c>
      <c r="AZ2678" s="12">
        <f t="shared" si="580"/>
        <v>-481207018.11</v>
      </c>
      <c r="BA2678" s="12">
        <f t="shared" si="581"/>
        <v>80029116.74</v>
      </c>
      <c r="BB2678" s="12" t="e">
        <f t="shared" si="587"/>
        <v>#REF!</v>
      </c>
    </row>
    <row r="2679" spans="1:54">
      <c r="A2679" s="5" t="s">
        <v>5407</v>
      </c>
      <c r="B2679" s="5" t="s">
        <v>5408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588"/>
        <v>470021184.6</v>
      </c>
      <c r="AF2679" s="9">
        <f t="shared" si="589"/>
        <v>346238615.67</v>
      </c>
      <c r="AG2679" s="9">
        <f t="shared" si="590"/>
        <v>120211238.61</v>
      </c>
      <c r="AH2679" s="9">
        <f t="shared" si="591"/>
        <v>125945113.86</v>
      </c>
      <c r="AI2679" s="9">
        <f t="shared" si="592"/>
        <v>108764584.17</v>
      </c>
      <c r="AJ2679" s="12" t="e">
        <f>#REF!-A2679</f>
        <v>#REF!</v>
      </c>
      <c r="AK2679" s="16"/>
      <c r="AL2679" s="9">
        <f t="shared" si="582"/>
        <v>69637263.88</v>
      </c>
      <c r="AM2679" s="16"/>
      <c r="AN2679" s="16"/>
      <c r="AO2679" s="16"/>
      <c r="AP2679" s="16"/>
      <c r="AQ2679" s="12" t="e">
        <f>#REF!+#REF!+#REF!</f>
        <v>#REF!</v>
      </c>
      <c r="AR2679" s="12">
        <f t="shared" si="579"/>
        <v>-6671413.48</v>
      </c>
      <c r="AS2679" s="12" t="e">
        <f>#REF!-AU2679+#REF!+#REF!</f>
        <v>#REF!</v>
      </c>
      <c r="AT2679" s="12" t="e">
        <f>AS2679-VLOOKUP(A2679,[1]选股结果!$A$2:$BJ$3005,48,FALSE)*0.08</f>
        <v>#REF!</v>
      </c>
      <c r="AU2679" s="12">
        <f t="shared" si="583"/>
        <v>17180529.69</v>
      </c>
      <c r="AV2679" s="12" t="e">
        <f>#REF!+S2679+H2679</f>
        <v>#REF!</v>
      </c>
      <c r="AW2679" s="12" t="e">
        <f t="shared" si="584"/>
        <v>#REF!</v>
      </c>
      <c r="AX2679" s="12" t="e">
        <f t="shared" si="585"/>
        <v>#REF!</v>
      </c>
      <c r="AY2679" s="12" t="e">
        <f t="shared" si="586"/>
        <v>#REF!</v>
      </c>
      <c r="AZ2679" s="12">
        <f t="shared" si="580"/>
        <v>-489895879.56</v>
      </c>
      <c r="BA2679" s="12">
        <f t="shared" si="581"/>
        <v>120211238.61</v>
      </c>
      <c r="BB2679" s="12" t="e">
        <f t="shared" si="587"/>
        <v>#REF!</v>
      </c>
    </row>
    <row r="2680" spans="1:54">
      <c r="A2680" s="5" t="s">
        <v>5409</v>
      </c>
      <c r="B2680" s="5" t="s">
        <v>5410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588"/>
        <v>469317731.14</v>
      </c>
      <c r="AF2680" s="9">
        <f t="shared" si="589"/>
        <v>437482348.27</v>
      </c>
      <c r="AG2680" s="9">
        <f t="shared" si="590"/>
        <v>83634933.39</v>
      </c>
      <c r="AH2680" s="9">
        <f t="shared" si="591"/>
        <v>83837172.63</v>
      </c>
      <c r="AI2680" s="9">
        <f t="shared" si="592"/>
        <v>52516929.54</v>
      </c>
      <c r="AJ2680" s="12" t="e">
        <f>#REF!-A2680</f>
        <v>#REF!</v>
      </c>
      <c r="AK2680" s="16"/>
      <c r="AL2680" s="9">
        <f t="shared" si="582"/>
        <v>279530308.19</v>
      </c>
      <c r="AM2680" s="16"/>
      <c r="AN2680" s="16"/>
      <c r="AO2680" s="16"/>
      <c r="AP2680" s="16"/>
      <c r="AQ2680" s="12" t="e">
        <f>#REF!+#REF!+#REF!</f>
        <v>#REF!</v>
      </c>
      <c r="AR2680" s="12">
        <f t="shared" si="579"/>
        <v>-262293.02</v>
      </c>
      <c r="AS2680" s="12" t="e">
        <f>#REF!-AU2680+#REF!+#REF!</f>
        <v>#REF!</v>
      </c>
      <c r="AT2680" s="12" t="e">
        <f>AS2680-VLOOKUP(A2680,[1]选股结果!$A$2:$BJ$3005,48,FALSE)*0.08</f>
        <v>#REF!</v>
      </c>
      <c r="AU2680" s="12">
        <f t="shared" si="583"/>
        <v>31320243.09</v>
      </c>
      <c r="AV2680" s="12" t="e">
        <f>#REF!+S2680+H2680</f>
        <v>#REF!</v>
      </c>
      <c r="AW2680" s="12" t="e">
        <f t="shared" si="584"/>
        <v>#REF!</v>
      </c>
      <c r="AX2680" s="12" t="e">
        <f t="shared" si="585"/>
        <v>#REF!</v>
      </c>
      <c r="AY2680" s="12" t="e">
        <f t="shared" si="586"/>
        <v>#REF!</v>
      </c>
      <c r="AZ2680" s="12">
        <f t="shared" si="580"/>
        <v>-510884335.68</v>
      </c>
      <c r="BA2680" s="12">
        <f t="shared" si="581"/>
        <v>83634933.39</v>
      </c>
      <c r="BB2680" s="12" t="e">
        <f t="shared" si="587"/>
        <v>#REF!</v>
      </c>
    </row>
    <row r="2681" spans="1:54">
      <c r="A2681" s="5" t="s">
        <v>5411</v>
      </c>
      <c r="B2681" s="5" t="s">
        <v>5412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588"/>
        <v>467826978.43</v>
      </c>
      <c r="AF2681" s="9">
        <f t="shared" si="589"/>
        <v>437028165.32</v>
      </c>
      <c r="AG2681" s="9">
        <f t="shared" si="590"/>
        <v>33917289.6300001</v>
      </c>
      <c r="AH2681" s="9">
        <f t="shared" si="591"/>
        <v>33242374.9200001</v>
      </c>
      <c r="AI2681" s="9">
        <f t="shared" si="592"/>
        <v>22333467.9000001</v>
      </c>
      <c r="AJ2681" s="12" t="e">
        <f>#REF!-A2681</f>
        <v>#REF!</v>
      </c>
      <c r="AK2681" s="16"/>
      <c r="AL2681" s="9">
        <f t="shared" si="582"/>
        <v>105898470.89</v>
      </c>
      <c r="AM2681" s="16"/>
      <c r="AN2681" s="16"/>
      <c r="AO2681" s="16"/>
      <c r="AP2681" s="16"/>
      <c r="AQ2681" s="12" t="e">
        <f>#REF!+#REF!+#REF!</f>
        <v>#REF!</v>
      </c>
      <c r="AR2681" s="12">
        <f t="shared" si="579"/>
        <v>-1256200.07</v>
      </c>
      <c r="AS2681" s="12" t="e">
        <f>#REF!-AU2681+#REF!+#REF!</f>
        <v>#REF!</v>
      </c>
      <c r="AT2681" s="12" t="e">
        <f>AS2681-VLOOKUP(A2681,[1]选股结果!$A$2:$BJ$3005,48,FALSE)*0.08</f>
        <v>#REF!</v>
      </c>
      <c r="AU2681" s="12">
        <f t="shared" si="583"/>
        <v>10908907.02</v>
      </c>
      <c r="AV2681" s="12" t="e">
        <f>#REF!+S2681+H2681</f>
        <v>#REF!</v>
      </c>
      <c r="AW2681" s="12" t="e">
        <f t="shared" si="584"/>
        <v>#REF!</v>
      </c>
      <c r="AX2681" s="12" t="e">
        <f t="shared" si="585"/>
        <v>#REF!</v>
      </c>
      <c r="AY2681" s="12" t="e">
        <f t="shared" si="586"/>
        <v>#REF!</v>
      </c>
      <c r="AZ2681" s="12">
        <f t="shared" si="580"/>
        <v>-516190444.54</v>
      </c>
      <c r="BA2681" s="12">
        <f t="shared" si="581"/>
        <v>33917289.6300001</v>
      </c>
      <c r="BB2681" s="12" t="e">
        <f t="shared" si="587"/>
        <v>#REF!</v>
      </c>
    </row>
    <row r="2682" spans="1:54">
      <c r="A2682" s="5" t="s">
        <v>5413</v>
      </c>
      <c r="B2682" s="5" t="s">
        <v>5414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588"/>
        <v>465609989.25</v>
      </c>
      <c r="AF2682" s="9">
        <f t="shared" si="589"/>
        <v>762080263.48</v>
      </c>
      <c r="AG2682" s="9">
        <f t="shared" si="590"/>
        <v>-302096853.57</v>
      </c>
      <c r="AH2682" s="9">
        <f t="shared" si="591"/>
        <v>-302870217.08</v>
      </c>
      <c r="AI2682" s="9">
        <f t="shared" si="592"/>
        <v>-300665757.97</v>
      </c>
      <c r="AJ2682" s="12" t="e">
        <f>#REF!-A2682</f>
        <v>#REF!</v>
      </c>
      <c r="AK2682" s="16"/>
      <c r="AL2682" s="9">
        <f t="shared" si="582"/>
        <v>234327600.39</v>
      </c>
      <c r="AM2682" s="16"/>
      <c r="AN2682" s="16"/>
      <c r="AO2682" s="16"/>
      <c r="AP2682" s="16"/>
      <c r="AQ2682" s="12" t="e">
        <f>#REF!+#REF!+#REF!</f>
        <v>#REF!</v>
      </c>
      <c r="AR2682" s="12">
        <f t="shared" si="579"/>
        <v>-777830.08</v>
      </c>
      <c r="AS2682" s="12" t="e">
        <f>#REF!-AU2682+#REF!+#REF!</f>
        <v>#REF!</v>
      </c>
      <c r="AT2682" s="12" t="e">
        <f>AS2682-VLOOKUP(A2682,[1]选股结果!$A$2:$BJ$3005,48,FALSE)*0.08</f>
        <v>#REF!</v>
      </c>
      <c r="AU2682" s="12">
        <f t="shared" si="583"/>
        <v>-2204459.10999995</v>
      </c>
      <c r="AV2682" s="12" t="e">
        <f>#REF!+S2682+H2682</f>
        <v>#REF!</v>
      </c>
      <c r="AW2682" s="12" t="e">
        <f t="shared" si="584"/>
        <v>#REF!</v>
      </c>
      <c r="AX2682" s="12" t="e">
        <f t="shared" si="585"/>
        <v>#REF!</v>
      </c>
      <c r="AY2682" s="12" t="e">
        <f t="shared" si="586"/>
        <v>#REF!</v>
      </c>
      <c r="AZ2682" s="12">
        <f t="shared" si="580"/>
        <v>-585861781.79</v>
      </c>
      <c r="BA2682" s="12">
        <f t="shared" si="581"/>
        <v>-302096853.57</v>
      </c>
      <c r="BB2682" s="12" t="e">
        <f t="shared" si="587"/>
        <v>#REF!</v>
      </c>
    </row>
    <row r="2683" spans="1:54">
      <c r="A2683" s="5" t="s">
        <v>5415</v>
      </c>
      <c r="B2683" s="5" t="s">
        <v>5416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588"/>
        <v>464648300.01</v>
      </c>
      <c r="AF2683" s="9">
        <f t="shared" si="589"/>
        <v>372544000.06</v>
      </c>
      <c r="AG2683" s="9">
        <f t="shared" si="590"/>
        <v>111963812.57</v>
      </c>
      <c r="AH2683" s="9">
        <f t="shared" si="591"/>
        <v>112028444.74</v>
      </c>
      <c r="AI2683" s="9">
        <f t="shared" si="592"/>
        <v>97742404.31</v>
      </c>
      <c r="AJ2683" s="12" t="e">
        <f>#REF!-A2683</f>
        <v>#REF!</v>
      </c>
      <c r="AK2683" s="16"/>
      <c r="AL2683" s="9">
        <f t="shared" si="582"/>
        <v>53914000.81</v>
      </c>
      <c r="AM2683" s="16"/>
      <c r="AN2683" s="16"/>
      <c r="AO2683" s="16"/>
      <c r="AP2683" s="16"/>
      <c r="AQ2683" s="12" t="e">
        <f>#REF!+#REF!+#REF!</f>
        <v>#REF!</v>
      </c>
      <c r="AR2683" s="12">
        <f t="shared" si="579"/>
        <v>-154494.22</v>
      </c>
      <c r="AS2683" s="12" t="e">
        <f>#REF!-AU2683+#REF!+#REF!</f>
        <v>#REF!</v>
      </c>
      <c r="AT2683" s="12" t="e">
        <f>AS2683-VLOOKUP(A2683,[1]选股结果!$A$2:$BJ$3005,48,FALSE)*0.08</f>
        <v>#REF!</v>
      </c>
      <c r="AU2683" s="12">
        <f t="shared" si="583"/>
        <v>14286040.43</v>
      </c>
      <c r="AV2683" s="12" t="e">
        <f>#REF!+S2683+H2683</f>
        <v>#REF!</v>
      </c>
      <c r="AW2683" s="12" t="e">
        <f t="shared" si="584"/>
        <v>#REF!</v>
      </c>
      <c r="AX2683" s="12" t="e">
        <f t="shared" si="585"/>
        <v>#REF!</v>
      </c>
      <c r="AY2683" s="12" t="e">
        <f t="shared" si="586"/>
        <v>#REF!</v>
      </c>
      <c r="AZ2683" s="12">
        <f t="shared" si="580"/>
        <v>-472747723.38</v>
      </c>
      <c r="BA2683" s="12">
        <f t="shared" si="581"/>
        <v>111963812.57</v>
      </c>
      <c r="BB2683" s="12" t="e">
        <f t="shared" si="587"/>
        <v>#REF!</v>
      </c>
    </row>
    <row r="2684" spans="1:54">
      <c r="A2684" s="5" t="s">
        <v>5417</v>
      </c>
      <c r="B2684" s="5" t="s">
        <v>5418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588"/>
        <v>462864860.76</v>
      </c>
      <c r="AF2684" s="9">
        <f t="shared" si="589"/>
        <v>467445575.62</v>
      </c>
      <c r="AG2684" s="9">
        <f t="shared" si="590"/>
        <v>-4517341.84000007</v>
      </c>
      <c r="AH2684" s="9">
        <f t="shared" si="591"/>
        <v>-4459774.27000007</v>
      </c>
      <c r="AI2684" s="9">
        <f t="shared" si="592"/>
        <v>-4472434.70000007</v>
      </c>
      <c r="AJ2684" s="12" t="e">
        <f>#REF!-A2684</f>
        <v>#REF!</v>
      </c>
      <c r="AK2684" s="16"/>
      <c r="AL2684" s="9">
        <f t="shared" si="582"/>
        <v>64308826.7</v>
      </c>
      <c r="AM2684" s="16"/>
      <c r="AN2684" s="16"/>
      <c r="AO2684" s="16"/>
      <c r="AP2684" s="16"/>
      <c r="AQ2684" s="12" t="e">
        <f>#REF!+#REF!+#REF!</f>
        <v>#REF!</v>
      </c>
      <c r="AR2684" s="12">
        <f t="shared" si="579"/>
        <v>-58472.47</v>
      </c>
      <c r="AS2684" s="12" t="e">
        <f>#REF!-AU2684+#REF!+#REF!</f>
        <v>#REF!</v>
      </c>
      <c r="AT2684" s="12" t="e">
        <f>AS2684-VLOOKUP(A2684,[1]选股结果!$A$2:$BJ$3005,48,FALSE)*0.08</f>
        <v>#REF!</v>
      </c>
      <c r="AU2684" s="12">
        <f t="shared" si="583"/>
        <v>12660.4299999997</v>
      </c>
      <c r="AV2684" s="12" t="e">
        <f>#REF!+S2684+H2684</f>
        <v>#REF!</v>
      </c>
      <c r="AW2684" s="12" t="e">
        <f t="shared" si="584"/>
        <v>#REF!</v>
      </c>
      <c r="AX2684" s="12" t="e">
        <f t="shared" si="585"/>
        <v>#REF!</v>
      </c>
      <c r="AY2684" s="12" t="e">
        <f t="shared" si="586"/>
        <v>#REF!</v>
      </c>
      <c r="AZ2684" s="12">
        <f t="shared" si="580"/>
        <v>-453231412.57</v>
      </c>
      <c r="BA2684" s="12">
        <f t="shared" si="581"/>
        <v>-4517341.84000007</v>
      </c>
      <c r="BB2684" s="12" t="e">
        <f t="shared" si="587"/>
        <v>#REF!</v>
      </c>
    </row>
    <row r="2685" spans="1:54">
      <c r="A2685" s="5" t="s">
        <v>5419</v>
      </c>
      <c r="B2685" s="5" t="s">
        <v>5420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588"/>
        <v>462308264.77</v>
      </c>
      <c r="AF2685" s="9">
        <f t="shared" si="589"/>
        <v>363789922.97</v>
      </c>
      <c r="AG2685" s="9">
        <f t="shared" si="590"/>
        <v>98193009.6</v>
      </c>
      <c r="AH2685" s="9">
        <f t="shared" si="591"/>
        <v>98139759.35</v>
      </c>
      <c r="AI2685" s="9">
        <f t="shared" si="592"/>
        <v>83731673.63</v>
      </c>
      <c r="AJ2685" s="12" t="e">
        <f>#REF!-A2685</f>
        <v>#REF!</v>
      </c>
      <c r="AK2685" s="16"/>
      <c r="AL2685" s="9">
        <f t="shared" si="582"/>
        <v>55539811.47</v>
      </c>
      <c r="AM2685" s="16"/>
      <c r="AN2685" s="16"/>
      <c r="AO2685" s="16"/>
      <c r="AP2685" s="16"/>
      <c r="AQ2685" s="12" t="e">
        <f>#REF!+#REF!+#REF!</f>
        <v>#REF!</v>
      </c>
      <c r="AR2685" s="12">
        <f t="shared" si="579"/>
        <v>-14400</v>
      </c>
      <c r="AS2685" s="12" t="e">
        <f>#REF!-AU2685+#REF!+#REF!</f>
        <v>#REF!</v>
      </c>
      <c r="AT2685" s="12" t="e">
        <f>AS2685-VLOOKUP(A2685,[1]选股结果!$A$2:$BJ$3005,48,FALSE)*0.08</f>
        <v>#REF!</v>
      </c>
      <c r="AU2685" s="12">
        <f t="shared" si="583"/>
        <v>14408085.72</v>
      </c>
      <c r="AV2685" s="12" t="e">
        <f>#REF!+S2685+H2685</f>
        <v>#REF!</v>
      </c>
      <c r="AW2685" s="12" t="e">
        <f t="shared" si="584"/>
        <v>#REF!</v>
      </c>
      <c r="AX2685" s="12" t="e">
        <f t="shared" si="585"/>
        <v>#REF!</v>
      </c>
      <c r="AY2685" s="12" t="e">
        <f t="shared" si="586"/>
        <v>#REF!</v>
      </c>
      <c r="AZ2685" s="12">
        <f t="shared" si="580"/>
        <v>-459963451.41</v>
      </c>
      <c r="BA2685" s="12">
        <f t="shared" si="581"/>
        <v>98193009.6</v>
      </c>
      <c r="BB2685" s="12" t="e">
        <f t="shared" si="587"/>
        <v>#REF!</v>
      </c>
    </row>
    <row r="2686" spans="1:54">
      <c r="A2686" s="5" t="s">
        <v>5421</v>
      </c>
      <c r="B2686" s="5" t="s">
        <v>5422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588"/>
        <v>462252822.16</v>
      </c>
      <c r="AF2686" s="9">
        <f t="shared" si="589"/>
        <v>362270266.26</v>
      </c>
      <c r="AG2686" s="9">
        <f t="shared" si="590"/>
        <v>102802418.94</v>
      </c>
      <c r="AH2686" s="9">
        <f t="shared" si="591"/>
        <v>105362448.18</v>
      </c>
      <c r="AI2686" s="9">
        <f t="shared" si="592"/>
        <v>90540535.46</v>
      </c>
      <c r="AJ2686" s="12" t="e">
        <f>#REF!-A2686</f>
        <v>#REF!</v>
      </c>
      <c r="AK2686" s="16"/>
      <c r="AL2686" s="9">
        <f t="shared" si="582"/>
        <v>73337373.47</v>
      </c>
      <c r="AM2686" s="16"/>
      <c r="AN2686" s="16"/>
      <c r="AO2686" s="16"/>
      <c r="AP2686" s="16"/>
      <c r="AQ2686" s="12" t="e">
        <f>#REF!+#REF!+#REF!</f>
        <v>#REF!</v>
      </c>
      <c r="AR2686" s="12">
        <f t="shared" si="579"/>
        <v>-3335633.16</v>
      </c>
      <c r="AS2686" s="12" t="e">
        <f>#REF!-AU2686+#REF!+#REF!</f>
        <v>#REF!</v>
      </c>
      <c r="AT2686" s="12" t="e">
        <f>AS2686-VLOOKUP(A2686,[1]选股结果!$A$2:$BJ$3005,48,FALSE)*0.08</f>
        <v>#REF!</v>
      </c>
      <c r="AU2686" s="12">
        <f t="shared" si="583"/>
        <v>14821912.72</v>
      </c>
      <c r="AV2686" s="12" t="e">
        <f>#REF!+S2686+H2686</f>
        <v>#REF!</v>
      </c>
      <c r="AW2686" s="12" t="e">
        <f t="shared" si="584"/>
        <v>#REF!</v>
      </c>
      <c r="AX2686" s="12" t="e">
        <f t="shared" si="585"/>
        <v>#REF!</v>
      </c>
      <c r="AY2686" s="12" t="e">
        <f t="shared" si="586"/>
        <v>#REF!</v>
      </c>
      <c r="AZ2686" s="12">
        <f t="shared" si="580"/>
        <v>-475107264.49</v>
      </c>
      <c r="BA2686" s="12">
        <f t="shared" si="581"/>
        <v>102802418.94</v>
      </c>
      <c r="BB2686" s="12" t="e">
        <f t="shared" si="587"/>
        <v>#REF!</v>
      </c>
    </row>
    <row r="2687" spans="1:54">
      <c r="A2687" s="5" t="s">
        <v>5423</v>
      </c>
      <c r="B2687" s="5" t="s">
        <v>5424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588"/>
        <v>462145588.3</v>
      </c>
      <c r="AF2687" s="9">
        <f t="shared" si="589"/>
        <v>477846917.44</v>
      </c>
      <c r="AG2687" s="9">
        <f t="shared" si="590"/>
        <v>-7436346.91999999</v>
      </c>
      <c r="AH2687" s="9">
        <f t="shared" si="591"/>
        <v>3629574.78000001</v>
      </c>
      <c r="AI2687" s="9">
        <f t="shared" si="592"/>
        <v>8242827.77000001</v>
      </c>
      <c r="AJ2687" s="12" t="e">
        <f>#REF!-A2687</f>
        <v>#REF!</v>
      </c>
      <c r="AK2687" s="16"/>
      <c r="AL2687" s="9">
        <f t="shared" si="582"/>
        <v>61223040.64</v>
      </c>
      <c r="AM2687" s="16"/>
      <c r="AN2687" s="16"/>
      <c r="AO2687" s="16"/>
      <c r="AP2687" s="16"/>
      <c r="AQ2687" s="12" t="e">
        <f>#REF!+#REF!+#REF!</f>
        <v>#REF!</v>
      </c>
      <c r="AR2687" s="12">
        <f t="shared" si="579"/>
        <v>-1500</v>
      </c>
      <c r="AS2687" s="12" t="e">
        <f>#REF!-AU2687+#REF!+#REF!</f>
        <v>#REF!</v>
      </c>
      <c r="AT2687" s="12" t="e">
        <f>AS2687-VLOOKUP(A2687,[1]选股结果!$A$2:$BJ$3005,48,FALSE)*0.08</f>
        <v>#REF!</v>
      </c>
      <c r="AU2687" s="12">
        <f t="shared" si="583"/>
        <v>-4613252.99</v>
      </c>
      <c r="AV2687" s="12" t="e">
        <f>#REF!+S2687+H2687</f>
        <v>#REF!</v>
      </c>
      <c r="AW2687" s="12" t="e">
        <f t="shared" si="584"/>
        <v>#REF!</v>
      </c>
      <c r="AX2687" s="12" t="e">
        <f t="shared" si="585"/>
        <v>#REF!</v>
      </c>
      <c r="AY2687" s="12" t="e">
        <f t="shared" si="586"/>
        <v>#REF!</v>
      </c>
      <c r="AZ2687" s="12">
        <f t="shared" si="580"/>
        <v>-435548250.75</v>
      </c>
      <c r="BA2687" s="12">
        <f t="shared" si="581"/>
        <v>-7436346.91999999</v>
      </c>
      <c r="BB2687" s="12" t="e">
        <f t="shared" si="587"/>
        <v>#REF!</v>
      </c>
    </row>
    <row r="2688" spans="1:54">
      <c r="A2688" s="5" t="s">
        <v>5425</v>
      </c>
      <c r="B2688" s="5" t="s">
        <v>5426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588"/>
        <v>461809281.38</v>
      </c>
      <c r="AF2688" s="9">
        <f t="shared" si="589"/>
        <v>432196307.92</v>
      </c>
      <c r="AG2688" s="9">
        <f t="shared" si="590"/>
        <v>31200695.86</v>
      </c>
      <c r="AH2688" s="9">
        <f t="shared" si="591"/>
        <v>31005297.64</v>
      </c>
      <c r="AI2688" s="9">
        <f t="shared" si="592"/>
        <v>25246122.74</v>
      </c>
      <c r="AJ2688" s="12" t="e">
        <f>#REF!-A2688</f>
        <v>#REF!</v>
      </c>
      <c r="AK2688" s="16"/>
      <c r="AL2688" s="9">
        <f t="shared" si="582"/>
        <v>36869512.23</v>
      </c>
      <c r="AM2688" s="16"/>
      <c r="AN2688" s="16"/>
      <c r="AO2688" s="16"/>
      <c r="AP2688" s="16"/>
      <c r="AQ2688" s="12" t="e">
        <f>#REF!+#REF!+#REF!</f>
        <v>#REF!</v>
      </c>
      <c r="AR2688" s="12">
        <f t="shared" si="579"/>
        <v>-70961.22</v>
      </c>
      <c r="AS2688" s="12" t="e">
        <f>#REF!-AU2688+#REF!+#REF!</f>
        <v>#REF!</v>
      </c>
      <c r="AT2688" s="12" t="e">
        <f>AS2688-VLOOKUP(A2688,[1]选股结果!$A$2:$BJ$3005,48,FALSE)*0.08</f>
        <v>#REF!</v>
      </c>
      <c r="AU2688" s="12">
        <f t="shared" si="583"/>
        <v>5759174.9</v>
      </c>
      <c r="AV2688" s="12" t="e">
        <f>#REF!+S2688+H2688</f>
        <v>#REF!</v>
      </c>
      <c r="AW2688" s="12" t="e">
        <f t="shared" si="584"/>
        <v>#REF!</v>
      </c>
      <c r="AX2688" s="12" t="e">
        <f t="shared" si="585"/>
        <v>#REF!</v>
      </c>
      <c r="AY2688" s="12" t="e">
        <f t="shared" si="586"/>
        <v>#REF!</v>
      </c>
      <c r="AZ2688" s="12">
        <f t="shared" si="580"/>
        <v>-466396304.06</v>
      </c>
      <c r="BA2688" s="12">
        <f t="shared" si="581"/>
        <v>31200695.86</v>
      </c>
      <c r="BB2688" s="12" t="e">
        <f t="shared" si="587"/>
        <v>#REF!</v>
      </c>
    </row>
    <row r="2689" spans="1:54">
      <c r="A2689" s="5" t="s">
        <v>5427</v>
      </c>
      <c r="B2689" s="5" t="s">
        <v>5428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588"/>
        <v>460422805.4</v>
      </c>
      <c r="AF2689" s="9">
        <f t="shared" si="589"/>
        <v>475546830.4</v>
      </c>
      <c r="AG2689" s="9">
        <f t="shared" si="590"/>
        <v>3226005.73000006</v>
      </c>
      <c r="AH2689" s="9">
        <f t="shared" si="591"/>
        <v>59618156.4700001</v>
      </c>
      <c r="AI2689" s="9">
        <f t="shared" si="592"/>
        <v>47816496.5000001</v>
      </c>
      <c r="AJ2689" s="12" t="e">
        <f>#REF!-A2689</f>
        <v>#REF!</v>
      </c>
      <c r="AK2689" s="16"/>
      <c r="AL2689" s="9">
        <f t="shared" si="582"/>
        <v>68183528</v>
      </c>
      <c r="AM2689" s="16"/>
      <c r="AN2689" s="16"/>
      <c r="AO2689" s="16"/>
      <c r="AP2689" s="16"/>
      <c r="AQ2689" s="12" t="e">
        <f>#REF!+#REF!+#REF!</f>
        <v>#REF!</v>
      </c>
      <c r="AR2689" s="12">
        <f t="shared" si="579"/>
        <v>-442216.98</v>
      </c>
      <c r="AS2689" s="12" t="e">
        <f>#REF!-AU2689+#REF!+#REF!</f>
        <v>#REF!</v>
      </c>
      <c r="AT2689" s="12" t="e">
        <f>AS2689-VLOOKUP(A2689,[1]选股结果!$A$2:$BJ$3005,48,FALSE)*0.08</f>
        <v>#REF!</v>
      </c>
      <c r="AU2689" s="12">
        <f t="shared" si="583"/>
        <v>11801659.97</v>
      </c>
      <c r="AV2689" s="12" t="e">
        <f>#REF!+S2689+H2689</f>
        <v>#REF!</v>
      </c>
      <c r="AW2689" s="12" t="e">
        <f t="shared" si="584"/>
        <v>#REF!</v>
      </c>
      <c r="AX2689" s="12" t="e">
        <f t="shared" si="585"/>
        <v>#REF!</v>
      </c>
      <c r="AY2689" s="12" t="e">
        <f t="shared" si="586"/>
        <v>#REF!</v>
      </c>
      <c r="AZ2689" s="12">
        <f t="shared" si="580"/>
        <v>-409324257.36</v>
      </c>
      <c r="BA2689" s="12">
        <f t="shared" si="581"/>
        <v>3226005.73000006</v>
      </c>
      <c r="BB2689" s="12" t="e">
        <f t="shared" si="587"/>
        <v>#REF!</v>
      </c>
    </row>
    <row r="2690" spans="1:54">
      <c r="A2690" s="5" t="s">
        <v>5429</v>
      </c>
      <c r="B2690" s="5" t="s">
        <v>5430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588"/>
        <v>458639400.81</v>
      </c>
      <c r="AF2690" s="9">
        <f t="shared" si="589"/>
        <v>361308975.29</v>
      </c>
      <c r="AG2690" s="9">
        <f t="shared" si="590"/>
        <v>98623111.8600001</v>
      </c>
      <c r="AH2690" s="9">
        <f t="shared" si="591"/>
        <v>98573953.0600001</v>
      </c>
      <c r="AI2690" s="9">
        <f t="shared" si="592"/>
        <v>86976780.7200001</v>
      </c>
      <c r="AJ2690" s="12" t="e">
        <f>#REF!-A2690</f>
        <v>#REF!</v>
      </c>
      <c r="AK2690" s="16"/>
      <c r="AL2690" s="9">
        <f t="shared" si="582"/>
        <v>61073790.54</v>
      </c>
      <c r="AM2690" s="16"/>
      <c r="AN2690" s="16"/>
      <c r="AO2690" s="16"/>
      <c r="AP2690" s="16"/>
      <c r="AQ2690" s="12" t="e">
        <f>#REF!+#REF!+#REF!</f>
        <v>#REF!</v>
      </c>
      <c r="AR2690" s="12">
        <f t="shared" ref="AR2690:AR2753" si="593">AA2690-AB2690</f>
        <v>-37203.54</v>
      </c>
      <c r="AS2690" s="12" t="e">
        <f>#REF!-AU2690+#REF!+#REF!</f>
        <v>#REF!</v>
      </c>
      <c r="AT2690" s="12" t="e">
        <f>AS2690-VLOOKUP(A2690,[1]选股结果!$A$2:$BJ$3005,48,FALSE)*0.08</f>
        <v>#REF!</v>
      </c>
      <c r="AU2690" s="12">
        <f t="shared" si="583"/>
        <v>11597172.34</v>
      </c>
      <c r="AV2690" s="12" t="e">
        <f>#REF!+S2690+H2690</f>
        <v>#REF!</v>
      </c>
      <c r="AW2690" s="12" t="e">
        <f t="shared" si="584"/>
        <v>#REF!</v>
      </c>
      <c r="AX2690" s="12" t="e">
        <f t="shared" si="585"/>
        <v>#REF!</v>
      </c>
      <c r="AY2690" s="12" t="e">
        <f t="shared" si="586"/>
        <v>#REF!</v>
      </c>
      <c r="AZ2690" s="12">
        <f t="shared" ref="AZ2690:AZ2753" si="594">O2690-S2690-AA2690-AB2690-AC2690-AD2690+AK2690-AE2690</f>
        <v>-471989931.28</v>
      </c>
      <c r="BA2690" s="12">
        <f t="shared" ref="BA2690:BA2753" si="595">AG2690</f>
        <v>98623111.8600001</v>
      </c>
      <c r="BB2690" s="12" t="e">
        <f t="shared" si="587"/>
        <v>#REF!</v>
      </c>
    </row>
    <row r="2691" spans="1:54">
      <c r="A2691" s="5" t="s">
        <v>5431</v>
      </c>
      <c r="B2691" s="5" t="s">
        <v>5432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588"/>
        <v>457190135.22</v>
      </c>
      <c r="AF2691" s="9">
        <f t="shared" si="589"/>
        <v>320162486.27</v>
      </c>
      <c r="AG2691" s="9">
        <f t="shared" si="590"/>
        <v>134818097.55</v>
      </c>
      <c r="AH2691" s="9">
        <f t="shared" si="591"/>
        <v>135069096.46</v>
      </c>
      <c r="AI2691" s="9">
        <f t="shared" si="592"/>
        <v>99238273.65</v>
      </c>
      <c r="AJ2691" s="12" t="e">
        <f>#REF!-A2691</f>
        <v>#REF!</v>
      </c>
      <c r="AK2691" s="16"/>
      <c r="AL2691" s="9">
        <f t="shared" ref="AL2691:AL2754" si="596">O2691+P2691+Q2691+Y2691-AB2691+AC2691</f>
        <v>57490685.6</v>
      </c>
      <c r="AM2691" s="16"/>
      <c r="AN2691" s="16"/>
      <c r="AO2691" s="16"/>
      <c r="AP2691" s="16"/>
      <c r="AQ2691" s="12" t="e">
        <f>#REF!+#REF!+#REF!</f>
        <v>#REF!</v>
      </c>
      <c r="AR2691" s="12">
        <f t="shared" si="593"/>
        <v>-410758.48</v>
      </c>
      <c r="AS2691" s="12" t="e">
        <f>#REF!-AU2691+#REF!+#REF!</f>
        <v>#REF!</v>
      </c>
      <c r="AT2691" s="12" t="e">
        <f>AS2691-VLOOKUP(A2691,[1]选股结果!$A$2:$BJ$3005,48,FALSE)*0.08</f>
        <v>#REF!</v>
      </c>
      <c r="AU2691" s="12">
        <f t="shared" ref="AU2691:AU2754" si="597">AH2691-AI2691</f>
        <v>35830822.81</v>
      </c>
      <c r="AV2691" s="12" t="e">
        <f>#REF!+S2691+H2691</f>
        <v>#REF!</v>
      </c>
      <c r="AW2691" s="12" t="e">
        <f t="shared" ref="AW2691:AW2754" si="598">AV2691-AU2691</f>
        <v>#REF!</v>
      </c>
      <c r="AX2691" s="12" t="e">
        <f t="shared" ref="AX2691:AX2754" si="599">AV2691-H2691</f>
        <v>#REF!</v>
      </c>
      <c r="AY2691" s="12" t="e">
        <f t="shared" ref="AY2691:AY2754" si="600">AV2691-H2691-AU2691</f>
        <v>#REF!</v>
      </c>
      <c r="AZ2691" s="12">
        <f t="shared" si="594"/>
        <v>-489262146.59</v>
      </c>
      <c r="BA2691" s="12">
        <f t="shared" si="595"/>
        <v>134818097.55</v>
      </c>
      <c r="BB2691" s="12" t="e">
        <f t="shared" ref="BB2691:BB2754" si="601">AF2691-AG2691+AH2691+AI2691-AJ2691+AL2691+AM2691-AO2691+AN2691</f>
        <v>#REF!</v>
      </c>
    </row>
    <row r="2692" spans="1:54">
      <c r="A2692" s="5" t="s">
        <v>5433</v>
      </c>
      <c r="B2692" s="5" t="s">
        <v>5434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588"/>
        <v>456722859.83</v>
      </c>
      <c r="AF2692" s="9">
        <f t="shared" si="589"/>
        <v>351495447.63</v>
      </c>
      <c r="AG2692" s="9">
        <f t="shared" si="590"/>
        <v>98010751.53</v>
      </c>
      <c r="AH2692" s="9">
        <f t="shared" si="591"/>
        <v>90110024.9</v>
      </c>
      <c r="AI2692" s="9">
        <f t="shared" si="592"/>
        <v>74405575.62</v>
      </c>
      <c r="AJ2692" s="12" t="e">
        <f>#REF!-A2692</f>
        <v>#REF!</v>
      </c>
      <c r="AK2692" s="16"/>
      <c r="AL2692" s="9">
        <f t="shared" si="596"/>
        <v>76542963.62</v>
      </c>
      <c r="AM2692" s="16"/>
      <c r="AN2692" s="16"/>
      <c r="AO2692" s="16"/>
      <c r="AP2692" s="16"/>
      <c r="AQ2692" s="12" t="e">
        <f>#REF!+#REF!+#REF!</f>
        <v>#REF!</v>
      </c>
      <c r="AR2692" s="12">
        <f t="shared" si="593"/>
        <v>-72857.11</v>
      </c>
      <c r="AS2692" s="12" t="e">
        <f>#REF!-AU2692+#REF!+#REF!</f>
        <v>#REF!</v>
      </c>
      <c r="AT2692" s="12" t="e">
        <f>AS2692-VLOOKUP(A2692,[1]选股结果!$A$2:$BJ$3005,48,FALSE)*0.08</f>
        <v>#REF!</v>
      </c>
      <c r="AU2692" s="12">
        <f t="shared" si="597"/>
        <v>15704449.28</v>
      </c>
      <c r="AV2692" s="12" t="e">
        <f>#REF!+S2692+H2692</f>
        <v>#REF!</v>
      </c>
      <c r="AW2692" s="12" t="e">
        <f t="shared" si="598"/>
        <v>#REF!</v>
      </c>
      <c r="AX2692" s="12" t="e">
        <f t="shared" si="599"/>
        <v>#REF!</v>
      </c>
      <c r="AY2692" s="12" t="e">
        <f t="shared" si="600"/>
        <v>#REF!</v>
      </c>
      <c r="AZ2692" s="12">
        <f t="shared" si="594"/>
        <v>-472700671.56</v>
      </c>
      <c r="BA2692" s="12">
        <f t="shared" si="595"/>
        <v>98010751.53</v>
      </c>
      <c r="BB2692" s="12" t="e">
        <f t="shared" si="601"/>
        <v>#REF!</v>
      </c>
    </row>
    <row r="2693" spans="1:54">
      <c r="A2693" s="5" t="s">
        <v>5435</v>
      </c>
      <c r="B2693" s="5" t="s">
        <v>5436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588"/>
        <v>456184006.08</v>
      </c>
      <c r="AF2693" s="9">
        <f t="shared" si="589"/>
        <v>384429764.18</v>
      </c>
      <c r="AG2693" s="9">
        <f t="shared" si="590"/>
        <v>72125734.02</v>
      </c>
      <c r="AH2693" s="9">
        <f t="shared" si="591"/>
        <v>75038488.91</v>
      </c>
      <c r="AI2693" s="9">
        <f t="shared" si="592"/>
        <v>61304613.59</v>
      </c>
      <c r="AJ2693" s="12" t="e">
        <f>#REF!-A2693</f>
        <v>#REF!</v>
      </c>
      <c r="AK2693" s="16"/>
      <c r="AL2693" s="9">
        <f t="shared" si="596"/>
        <v>24976628.53</v>
      </c>
      <c r="AM2693" s="16"/>
      <c r="AN2693" s="16"/>
      <c r="AO2693" s="16"/>
      <c r="AP2693" s="16"/>
      <c r="AQ2693" s="12" t="e">
        <f>#REF!+#REF!+#REF!</f>
        <v>#REF!</v>
      </c>
      <c r="AR2693" s="12">
        <f t="shared" si="593"/>
        <v>-3360481.83</v>
      </c>
      <c r="AS2693" s="12" t="e">
        <f>#REF!-AU2693+#REF!+#REF!</f>
        <v>#REF!</v>
      </c>
      <c r="AT2693" s="12" t="e">
        <f>AS2693-VLOOKUP(A2693,[1]选股结果!$A$2:$BJ$3005,48,FALSE)*0.08</f>
        <v>#REF!</v>
      </c>
      <c r="AU2693" s="12">
        <f t="shared" si="597"/>
        <v>13733875.32</v>
      </c>
      <c r="AV2693" s="12" t="e">
        <f>#REF!+S2693+H2693</f>
        <v>#REF!</v>
      </c>
      <c r="AW2693" s="12" t="e">
        <f t="shared" si="598"/>
        <v>#REF!</v>
      </c>
      <c r="AX2693" s="12" t="e">
        <f t="shared" si="599"/>
        <v>#REF!</v>
      </c>
      <c r="AY2693" s="12" t="e">
        <f t="shared" si="600"/>
        <v>#REF!</v>
      </c>
      <c r="AZ2693" s="12">
        <f t="shared" si="594"/>
        <v>-469704985.15</v>
      </c>
      <c r="BA2693" s="12">
        <f t="shared" si="595"/>
        <v>72125734.02</v>
      </c>
      <c r="BB2693" s="12" t="e">
        <f t="shared" si="601"/>
        <v>#REF!</v>
      </c>
    </row>
    <row r="2694" spans="1:54">
      <c r="A2694" s="5" t="s">
        <v>5437</v>
      </c>
      <c r="B2694" s="5" t="s">
        <v>5438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588"/>
        <v>455726913.07</v>
      </c>
      <c r="AF2694" s="9">
        <f t="shared" si="589"/>
        <v>477694021.86</v>
      </c>
      <c r="AG2694" s="9">
        <f t="shared" si="590"/>
        <v>-20977585.0000001</v>
      </c>
      <c r="AH2694" s="9">
        <f t="shared" si="591"/>
        <v>-20978935.4500001</v>
      </c>
      <c r="AI2694" s="9">
        <f t="shared" si="592"/>
        <v>-20244392.2700001</v>
      </c>
      <c r="AJ2694" s="12" t="e">
        <f>#REF!-A2694</f>
        <v>#REF!</v>
      </c>
      <c r="AK2694" s="16"/>
      <c r="AL2694" s="9">
        <f t="shared" si="596"/>
        <v>49376672.18</v>
      </c>
      <c r="AM2694" s="16"/>
      <c r="AN2694" s="16"/>
      <c r="AO2694" s="16"/>
      <c r="AP2694" s="16"/>
      <c r="AQ2694" s="12" t="e">
        <f>#REF!+#REF!+#REF!</f>
        <v>#REF!</v>
      </c>
      <c r="AR2694" s="12">
        <f t="shared" si="593"/>
        <v>-19176.37</v>
      </c>
      <c r="AS2694" s="12" t="e">
        <f>#REF!-AU2694+#REF!+#REF!</f>
        <v>#REF!</v>
      </c>
      <c r="AT2694" s="12" t="e">
        <f>AS2694-VLOOKUP(A2694,[1]选股结果!$A$2:$BJ$3005,48,FALSE)*0.08</f>
        <v>#REF!</v>
      </c>
      <c r="AU2694" s="12">
        <f t="shared" si="597"/>
        <v>-734543.18</v>
      </c>
      <c r="AV2694" s="12" t="e">
        <f>#REF!+S2694+H2694</f>
        <v>#REF!</v>
      </c>
      <c r="AW2694" s="12" t="e">
        <f t="shared" si="598"/>
        <v>#REF!</v>
      </c>
      <c r="AX2694" s="12" t="e">
        <f t="shared" si="599"/>
        <v>#REF!</v>
      </c>
      <c r="AY2694" s="12" t="e">
        <f t="shared" si="600"/>
        <v>#REF!</v>
      </c>
      <c r="AZ2694" s="12">
        <f t="shared" si="594"/>
        <v>-464563524.99</v>
      </c>
      <c r="BA2694" s="12">
        <f t="shared" si="595"/>
        <v>-20977585.0000001</v>
      </c>
      <c r="BB2694" s="12" t="e">
        <f t="shared" si="601"/>
        <v>#REF!</v>
      </c>
    </row>
    <row r="2695" spans="1:54">
      <c r="A2695" s="5" t="s">
        <v>5439</v>
      </c>
      <c r="B2695" s="5" t="s">
        <v>5440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588"/>
        <v>454521159</v>
      </c>
      <c r="AF2695" s="9">
        <f t="shared" si="589"/>
        <v>341476244.33</v>
      </c>
      <c r="AG2695" s="9">
        <f t="shared" si="590"/>
        <v>133151809.58</v>
      </c>
      <c r="AH2695" s="9">
        <f t="shared" si="591"/>
        <v>133448021.19</v>
      </c>
      <c r="AI2695" s="9">
        <f t="shared" si="592"/>
        <v>113020333.79</v>
      </c>
      <c r="AJ2695" s="12" t="e">
        <f>#REF!-A2695</f>
        <v>#REF!</v>
      </c>
      <c r="AK2695" s="16"/>
      <c r="AL2695" s="9">
        <f t="shared" si="596"/>
        <v>31098188.54</v>
      </c>
      <c r="AM2695" s="16"/>
      <c r="AN2695" s="16"/>
      <c r="AO2695" s="16"/>
      <c r="AP2695" s="16"/>
      <c r="AQ2695" s="12" t="e">
        <f>#REF!+#REF!+#REF!</f>
        <v>#REF!</v>
      </c>
      <c r="AR2695" s="12">
        <f t="shared" si="593"/>
        <v>-1132462.14</v>
      </c>
      <c r="AS2695" s="12" t="e">
        <f>#REF!-AU2695+#REF!+#REF!</f>
        <v>#REF!</v>
      </c>
      <c r="AT2695" s="12" t="e">
        <f>AS2695-VLOOKUP(A2695,[1]选股结果!$A$2:$BJ$3005,48,FALSE)*0.08</f>
        <v>#REF!</v>
      </c>
      <c r="AU2695" s="12">
        <f t="shared" si="597"/>
        <v>20427687.4</v>
      </c>
      <c r="AV2695" s="12" t="e">
        <f>#REF!+S2695+H2695</f>
        <v>#REF!</v>
      </c>
      <c r="AW2695" s="12" t="e">
        <f t="shared" si="598"/>
        <v>#REF!</v>
      </c>
      <c r="AX2695" s="12" t="e">
        <f t="shared" si="599"/>
        <v>#REF!</v>
      </c>
      <c r="AY2695" s="12" t="e">
        <f t="shared" si="600"/>
        <v>#REF!</v>
      </c>
      <c r="AZ2695" s="12">
        <f t="shared" si="594"/>
        <v>-481139199.41</v>
      </c>
      <c r="BA2695" s="12">
        <f t="shared" si="595"/>
        <v>133151809.58</v>
      </c>
      <c r="BB2695" s="12" t="e">
        <f t="shared" si="601"/>
        <v>#REF!</v>
      </c>
    </row>
    <row r="2696" spans="1:54">
      <c r="A2696" s="5" t="s">
        <v>5441</v>
      </c>
      <c r="B2696" s="5" t="s">
        <v>5442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588"/>
        <v>453978594.73</v>
      </c>
      <c r="AF2696" s="9">
        <f t="shared" si="589"/>
        <v>424995961.28</v>
      </c>
      <c r="AG2696" s="9">
        <f t="shared" si="590"/>
        <v>39292285.71</v>
      </c>
      <c r="AH2696" s="9">
        <f t="shared" si="591"/>
        <v>41322382.59</v>
      </c>
      <c r="AI2696" s="9">
        <f t="shared" si="592"/>
        <v>17493543.71</v>
      </c>
      <c r="AJ2696" s="12" t="e">
        <f>#REF!-A2696</f>
        <v>#REF!</v>
      </c>
      <c r="AK2696" s="16"/>
      <c r="AL2696" s="9">
        <f t="shared" si="596"/>
        <v>90015139.37</v>
      </c>
      <c r="AM2696" s="16"/>
      <c r="AN2696" s="16"/>
      <c r="AO2696" s="16"/>
      <c r="AP2696" s="16"/>
      <c r="AQ2696" s="12" t="e">
        <f>#REF!+#REF!+#REF!</f>
        <v>#REF!</v>
      </c>
      <c r="AR2696" s="12">
        <f t="shared" si="593"/>
        <v>-2364555.45</v>
      </c>
      <c r="AS2696" s="12" t="e">
        <f>#REF!-AU2696+#REF!+#REF!</f>
        <v>#REF!</v>
      </c>
      <c r="AT2696" s="12" t="e">
        <f>AS2696-VLOOKUP(A2696,[1]选股结果!$A$2:$BJ$3005,48,FALSE)*0.08</f>
        <v>#REF!</v>
      </c>
      <c r="AU2696" s="12">
        <f t="shared" si="597"/>
        <v>23828838.88</v>
      </c>
      <c r="AV2696" s="12" t="e">
        <f>#REF!+S2696+H2696</f>
        <v>#REF!</v>
      </c>
      <c r="AW2696" s="12" t="e">
        <f t="shared" si="598"/>
        <v>#REF!</v>
      </c>
      <c r="AX2696" s="12" t="e">
        <f t="shared" si="599"/>
        <v>#REF!</v>
      </c>
      <c r="AY2696" s="12" t="e">
        <f t="shared" si="600"/>
        <v>#REF!</v>
      </c>
      <c r="AZ2696" s="12">
        <f t="shared" si="594"/>
        <v>-467934876.87</v>
      </c>
      <c r="BA2696" s="12">
        <f t="shared" si="595"/>
        <v>39292285.71</v>
      </c>
      <c r="BB2696" s="12" t="e">
        <f t="shared" si="601"/>
        <v>#REF!</v>
      </c>
    </row>
    <row r="2697" spans="1:54">
      <c r="A2697" s="5" t="s">
        <v>5443</v>
      </c>
      <c r="B2697" s="5" t="s">
        <v>5444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588"/>
        <v>453908652.97</v>
      </c>
      <c r="AF2697" s="9">
        <f t="shared" si="589"/>
        <v>358028688.55</v>
      </c>
      <c r="AG2697" s="9">
        <f t="shared" si="590"/>
        <v>105462802.89</v>
      </c>
      <c r="AH2697" s="9">
        <f t="shared" si="591"/>
        <v>106174338.04</v>
      </c>
      <c r="AI2697" s="9">
        <f t="shared" si="592"/>
        <v>76573331.15</v>
      </c>
      <c r="AJ2697" s="12" t="e">
        <f>#REF!-A2697</f>
        <v>#REF!</v>
      </c>
      <c r="AK2697" s="16"/>
      <c r="AL2697" s="9">
        <f t="shared" si="596"/>
        <v>175292618.66</v>
      </c>
      <c r="AM2697" s="16"/>
      <c r="AN2697" s="16"/>
      <c r="AO2697" s="16"/>
      <c r="AP2697" s="16"/>
      <c r="AQ2697" s="12" t="e">
        <f>#REF!+#REF!+#REF!</f>
        <v>#REF!</v>
      </c>
      <c r="AR2697" s="12">
        <f t="shared" si="593"/>
        <v>-834632.01</v>
      </c>
      <c r="AS2697" s="12" t="e">
        <f>#REF!-AU2697+#REF!+#REF!</f>
        <v>#REF!</v>
      </c>
      <c r="AT2697" s="12" t="e">
        <f>AS2697-VLOOKUP(A2697,[1]选股结果!$A$2:$BJ$3005,48,FALSE)*0.08</f>
        <v>#REF!</v>
      </c>
      <c r="AU2697" s="12">
        <f t="shared" si="597"/>
        <v>29601006.89</v>
      </c>
      <c r="AV2697" s="12" t="e">
        <f>#REF!+S2697+H2697</f>
        <v>#REF!</v>
      </c>
      <c r="AW2697" s="12" t="e">
        <f t="shared" si="598"/>
        <v>#REF!</v>
      </c>
      <c r="AX2697" s="12" t="e">
        <f t="shared" si="599"/>
        <v>#REF!</v>
      </c>
      <c r="AY2697" s="12" t="e">
        <f t="shared" si="600"/>
        <v>#REF!</v>
      </c>
      <c r="AZ2697" s="12">
        <f t="shared" si="594"/>
        <v>-454734626.44</v>
      </c>
      <c r="BA2697" s="12">
        <f t="shared" si="595"/>
        <v>105462802.89</v>
      </c>
      <c r="BB2697" s="12" t="e">
        <f t="shared" si="601"/>
        <v>#REF!</v>
      </c>
    </row>
    <row r="2698" spans="1:54">
      <c r="A2698" s="5" t="s">
        <v>5445</v>
      </c>
      <c r="B2698" s="5" t="s">
        <v>5446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588"/>
        <v>452256401.7</v>
      </c>
      <c r="AF2698" s="9">
        <f t="shared" si="589"/>
        <v>332623835.81</v>
      </c>
      <c r="AG2698" s="9">
        <f t="shared" si="590"/>
        <v>112758342.04</v>
      </c>
      <c r="AH2698" s="9">
        <f t="shared" si="591"/>
        <v>113202466.04</v>
      </c>
      <c r="AI2698" s="9">
        <f t="shared" si="592"/>
        <v>94192535.66</v>
      </c>
      <c r="AJ2698" s="12" t="e">
        <f>#REF!-A2698</f>
        <v>#REF!</v>
      </c>
      <c r="AK2698" s="16"/>
      <c r="AL2698" s="9">
        <f t="shared" si="596"/>
        <v>163357376.39</v>
      </c>
      <c r="AM2698" s="16"/>
      <c r="AN2698" s="16"/>
      <c r="AO2698" s="16"/>
      <c r="AP2698" s="16"/>
      <c r="AQ2698" s="12" t="e">
        <f>#REF!+#REF!+#REF!</f>
        <v>#REF!</v>
      </c>
      <c r="AR2698" s="12">
        <f t="shared" si="593"/>
        <v>-1019148</v>
      </c>
      <c r="AS2698" s="12" t="e">
        <f>#REF!-AU2698+#REF!+#REF!</f>
        <v>#REF!</v>
      </c>
      <c r="AT2698" s="12" t="e">
        <f>AS2698-VLOOKUP(A2698,[1]选股结果!$A$2:$BJ$3005,48,FALSE)*0.08</f>
        <v>#REF!</v>
      </c>
      <c r="AU2698" s="12">
        <f t="shared" si="597"/>
        <v>19009930.38</v>
      </c>
      <c r="AV2698" s="12" t="e">
        <f>#REF!+S2698+H2698</f>
        <v>#REF!</v>
      </c>
      <c r="AW2698" s="12" t="e">
        <f t="shared" si="598"/>
        <v>#REF!</v>
      </c>
      <c r="AX2698" s="12" t="e">
        <f t="shared" si="599"/>
        <v>#REF!</v>
      </c>
      <c r="AY2698" s="12" t="e">
        <f t="shared" si="600"/>
        <v>#REF!</v>
      </c>
      <c r="AZ2698" s="12">
        <f t="shared" si="594"/>
        <v>-429928802.66</v>
      </c>
      <c r="BA2698" s="12">
        <f t="shared" si="595"/>
        <v>112758342.04</v>
      </c>
      <c r="BB2698" s="12" t="e">
        <f t="shared" si="601"/>
        <v>#REF!</v>
      </c>
    </row>
    <row r="2699" spans="1:54">
      <c r="A2699" s="5" t="s">
        <v>5447</v>
      </c>
      <c r="B2699" s="5" t="s">
        <v>5448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602">C2699</f>
        <v>452005733.96</v>
      </c>
      <c r="AF2699" s="9">
        <f t="shared" ref="AF2699:AF2762" si="603">(G2699+O2699+P2699+Q2699+R2699)+S2699</f>
        <v>544323601.8</v>
      </c>
      <c r="AG2699" s="9">
        <f t="shared" ref="AG2699:AG2762" si="604">AE2699-AF2699+T2699+V2699+W2699-X2699-Y2699+Z2699+AA2699</f>
        <v>-82181247.87</v>
      </c>
      <c r="AH2699" s="9">
        <f t="shared" ref="AH2699:AH2762" si="605">AG2699+AB2699-AC2699</f>
        <v>-106084926.8</v>
      </c>
      <c r="AI2699" s="9">
        <f t="shared" ref="AI2699:AI2762" si="606">AH2699-AD2699</f>
        <v>-108726473.6</v>
      </c>
      <c r="AJ2699" s="12" t="e">
        <f>#REF!-A2699</f>
        <v>#REF!</v>
      </c>
      <c r="AK2699" s="16"/>
      <c r="AL2699" s="9">
        <f t="shared" si="596"/>
        <v>103332795.9</v>
      </c>
      <c r="AM2699" s="16"/>
      <c r="AN2699" s="16"/>
      <c r="AO2699" s="16"/>
      <c r="AP2699" s="16"/>
      <c r="AQ2699" s="12" t="e">
        <f>#REF!+#REF!+#REF!</f>
        <v>#REF!</v>
      </c>
      <c r="AR2699" s="12">
        <f t="shared" si="593"/>
        <v>-1472023.17</v>
      </c>
      <c r="AS2699" s="12" t="e">
        <f>#REF!-AU2699+#REF!+#REF!</f>
        <v>#REF!</v>
      </c>
      <c r="AT2699" s="12" t="e">
        <f>AS2699-VLOOKUP(A2699,[1]选股结果!$A$2:$BJ$3005,48,FALSE)*0.08</f>
        <v>#REF!</v>
      </c>
      <c r="AU2699" s="12">
        <f t="shared" si="597"/>
        <v>2641546.8</v>
      </c>
      <c r="AV2699" s="12" t="e">
        <f>#REF!+S2699+H2699</f>
        <v>#REF!</v>
      </c>
      <c r="AW2699" s="12" t="e">
        <f t="shared" si="598"/>
        <v>#REF!</v>
      </c>
      <c r="AX2699" s="12" t="e">
        <f t="shared" si="599"/>
        <v>#REF!</v>
      </c>
      <c r="AY2699" s="12" t="e">
        <f t="shared" si="600"/>
        <v>#REF!</v>
      </c>
      <c r="AZ2699" s="12">
        <f t="shared" si="594"/>
        <v>-496029600.87</v>
      </c>
      <c r="BA2699" s="12">
        <f t="shared" si="595"/>
        <v>-82181247.87</v>
      </c>
      <c r="BB2699" s="12" t="e">
        <f t="shared" si="601"/>
        <v>#REF!</v>
      </c>
    </row>
    <row r="2700" spans="1:54">
      <c r="A2700" s="5" t="s">
        <v>5449</v>
      </c>
      <c r="B2700" s="5" t="s">
        <v>5450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602"/>
        <v>449855962.69</v>
      </c>
      <c r="AF2700" s="9">
        <f t="shared" si="603"/>
        <v>422866260.43</v>
      </c>
      <c r="AG2700" s="9">
        <f t="shared" si="604"/>
        <v>30099735.0399999</v>
      </c>
      <c r="AH2700" s="9">
        <f t="shared" si="605"/>
        <v>30083643.8599999</v>
      </c>
      <c r="AI2700" s="9">
        <f t="shared" si="606"/>
        <v>27973304.3299999</v>
      </c>
      <c r="AJ2700" s="12" t="e">
        <f>#REF!-A2700</f>
        <v>#REF!</v>
      </c>
      <c r="AK2700" s="16"/>
      <c r="AL2700" s="9">
        <f t="shared" si="596"/>
        <v>59411811.17</v>
      </c>
      <c r="AM2700" s="16"/>
      <c r="AN2700" s="16"/>
      <c r="AO2700" s="16"/>
      <c r="AP2700" s="16"/>
      <c r="AQ2700" s="12" t="e">
        <f>#REF!+#REF!+#REF!</f>
        <v>#REF!</v>
      </c>
      <c r="AR2700" s="12">
        <f t="shared" si="593"/>
        <v>0</v>
      </c>
      <c r="AS2700" s="12" t="e">
        <f>#REF!-AU2700+#REF!+#REF!</f>
        <v>#REF!</v>
      </c>
      <c r="AT2700" s="12" t="e">
        <f>AS2700-VLOOKUP(A2700,[1]选股结果!$A$2:$BJ$3005,48,FALSE)*0.08</f>
        <v>#REF!</v>
      </c>
      <c r="AU2700" s="12">
        <f t="shared" si="597"/>
        <v>2110339.53</v>
      </c>
      <c r="AV2700" s="12" t="e">
        <f>#REF!+S2700+H2700</f>
        <v>#REF!</v>
      </c>
      <c r="AW2700" s="12" t="e">
        <f t="shared" si="598"/>
        <v>#REF!</v>
      </c>
      <c r="AX2700" s="12" t="e">
        <f t="shared" si="599"/>
        <v>#REF!</v>
      </c>
      <c r="AY2700" s="12" t="e">
        <f t="shared" si="600"/>
        <v>#REF!</v>
      </c>
      <c r="AZ2700" s="12">
        <f t="shared" si="594"/>
        <v>-447966707.64</v>
      </c>
      <c r="BA2700" s="12">
        <f t="shared" si="595"/>
        <v>30099735.0399999</v>
      </c>
      <c r="BB2700" s="12" t="e">
        <f t="shared" si="601"/>
        <v>#REF!</v>
      </c>
    </row>
    <row r="2701" spans="1:54">
      <c r="A2701" s="5" t="s">
        <v>5451</v>
      </c>
      <c r="B2701" s="5" t="s">
        <v>5452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602"/>
        <v>447072796.06</v>
      </c>
      <c r="AF2701" s="9">
        <f t="shared" si="603"/>
        <v>429661749.04</v>
      </c>
      <c r="AG2701" s="9">
        <f t="shared" si="604"/>
        <v>21526658.9399999</v>
      </c>
      <c r="AH2701" s="9">
        <f t="shared" si="605"/>
        <v>21731106.2599999</v>
      </c>
      <c r="AI2701" s="9">
        <f t="shared" si="606"/>
        <v>18787005.5399999</v>
      </c>
      <c r="AJ2701" s="12" t="e">
        <f>#REF!-A2701</f>
        <v>#REF!</v>
      </c>
      <c r="AK2701" s="16"/>
      <c r="AL2701" s="9">
        <f t="shared" si="596"/>
        <v>89384302.34</v>
      </c>
      <c r="AM2701" s="16"/>
      <c r="AN2701" s="16"/>
      <c r="AO2701" s="16"/>
      <c r="AP2701" s="16"/>
      <c r="AQ2701" s="12" t="e">
        <f>#REF!+#REF!+#REF!</f>
        <v>#REF!</v>
      </c>
      <c r="AR2701" s="12">
        <f t="shared" si="593"/>
        <v>-417762.02</v>
      </c>
      <c r="AS2701" s="12" t="e">
        <f>#REF!-AU2701+#REF!+#REF!</f>
        <v>#REF!</v>
      </c>
      <c r="AT2701" s="12" t="e">
        <f>AS2701-VLOOKUP(A2701,[1]选股结果!$A$2:$BJ$3005,48,FALSE)*0.08</f>
        <v>#REF!</v>
      </c>
      <c r="AU2701" s="12">
        <f t="shared" si="597"/>
        <v>2944100.72</v>
      </c>
      <c r="AV2701" s="12" t="e">
        <f>#REF!+S2701+H2701</f>
        <v>#REF!</v>
      </c>
      <c r="AW2701" s="12" t="e">
        <f t="shared" si="598"/>
        <v>#REF!</v>
      </c>
      <c r="AX2701" s="12" t="e">
        <f t="shared" si="599"/>
        <v>#REF!</v>
      </c>
      <c r="AY2701" s="12" t="e">
        <f t="shared" si="600"/>
        <v>#REF!</v>
      </c>
      <c r="AZ2701" s="12">
        <f t="shared" si="594"/>
        <v>-464774010.83</v>
      </c>
      <c r="BA2701" s="12">
        <f t="shared" si="595"/>
        <v>21526658.9399999</v>
      </c>
      <c r="BB2701" s="12" t="e">
        <f t="shared" si="601"/>
        <v>#REF!</v>
      </c>
    </row>
    <row r="2702" spans="1:54">
      <c r="A2702" s="5" t="s">
        <v>5453</v>
      </c>
      <c r="B2702" s="5" t="s">
        <v>5454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602"/>
        <v>444734295.49</v>
      </c>
      <c r="AF2702" s="9">
        <f t="shared" si="603"/>
        <v>409902410.04</v>
      </c>
      <c r="AG2702" s="9">
        <f t="shared" si="604"/>
        <v>312433.860000049</v>
      </c>
      <c r="AH2702" s="9">
        <f t="shared" si="605"/>
        <v>3111773.08000005</v>
      </c>
      <c r="AI2702" s="9">
        <f t="shared" si="606"/>
        <v>6757342.41000005</v>
      </c>
      <c r="AJ2702" s="12" t="e">
        <f>#REF!-A2702</f>
        <v>#REF!</v>
      </c>
      <c r="AK2702" s="16"/>
      <c r="AL2702" s="9">
        <f t="shared" si="596"/>
        <v>55011317.57</v>
      </c>
      <c r="AM2702" s="16"/>
      <c r="AN2702" s="16"/>
      <c r="AO2702" s="16"/>
      <c r="AP2702" s="16"/>
      <c r="AQ2702" s="12" t="e">
        <f>#REF!+#REF!+#REF!</f>
        <v>#REF!</v>
      </c>
      <c r="AR2702" s="12">
        <f t="shared" si="593"/>
        <v>-3113642.26</v>
      </c>
      <c r="AS2702" s="12" t="e">
        <f>#REF!-AU2702+#REF!+#REF!</f>
        <v>#REF!</v>
      </c>
      <c r="AT2702" s="12" t="e">
        <f>AS2702-VLOOKUP(A2702,[1]选股结果!$A$2:$BJ$3005,48,FALSE)*0.08</f>
        <v>#REF!</v>
      </c>
      <c r="AU2702" s="12">
        <f t="shared" si="597"/>
        <v>-3645569.33</v>
      </c>
      <c r="AV2702" s="12" t="e">
        <f>#REF!+S2702+H2702</f>
        <v>#REF!</v>
      </c>
      <c r="AW2702" s="12" t="e">
        <f t="shared" si="598"/>
        <v>#REF!</v>
      </c>
      <c r="AX2702" s="12" t="e">
        <f t="shared" si="599"/>
        <v>#REF!</v>
      </c>
      <c r="AY2702" s="12" t="e">
        <f t="shared" si="600"/>
        <v>#REF!</v>
      </c>
      <c r="AZ2702" s="12">
        <f t="shared" si="594"/>
        <v>-449366853.93</v>
      </c>
      <c r="BA2702" s="12">
        <f t="shared" si="595"/>
        <v>312433.860000049</v>
      </c>
      <c r="BB2702" s="12" t="e">
        <f t="shared" si="601"/>
        <v>#REF!</v>
      </c>
    </row>
    <row r="2703" spans="1:54">
      <c r="A2703" s="5" t="s">
        <v>5455</v>
      </c>
      <c r="B2703" s="5" t="s">
        <v>5456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602"/>
        <v>443922578.18</v>
      </c>
      <c r="AF2703" s="9">
        <f t="shared" si="603"/>
        <v>478563530.98</v>
      </c>
      <c r="AG2703" s="9">
        <f t="shared" si="604"/>
        <v>-73994116.8699999</v>
      </c>
      <c r="AH2703" s="9">
        <f t="shared" si="605"/>
        <v>-67564145.3199999</v>
      </c>
      <c r="AI2703" s="9">
        <f t="shared" si="606"/>
        <v>-66441346.4099999</v>
      </c>
      <c r="AJ2703" s="12" t="e">
        <f>#REF!-A2703</f>
        <v>#REF!</v>
      </c>
      <c r="AK2703" s="16"/>
      <c r="AL2703" s="9">
        <f t="shared" si="596"/>
        <v>69900182.54</v>
      </c>
      <c r="AM2703" s="16"/>
      <c r="AN2703" s="16"/>
      <c r="AO2703" s="16"/>
      <c r="AP2703" s="16"/>
      <c r="AQ2703" s="12" t="e">
        <f>#REF!+#REF!+#REF!</f>
        <v>#REF!</v>
      </c>
      <c r="AR2703" s="12">
        <f t="shared" si="593"/>
        <v>-9074234.3</v>
      </c>
      <c r="AS2703" s="12" t="e">
        <f>#REF!-AU2703+#REF!+#REF!</f>
        <v>#REF!</v>
      </c>
      <c r="AT2703" s="12" t="e">
        <f>AS2703-VLOOKUP(A2703,[1]选股结果!$A$2:$BJ$3005,48,FALSE)*0.08</f>
        <v>#REF!</v>
      </c>
      <c r="AU2703" s="12">
        <f t="shared" si="597"/>
        <v>-1122798.91</v>
      </c>
      <c r="AV2703" s="12" t="e">
        <f>#REF!+S2703+H2703</f>
        <v>#REF!</v>
      </c>
      <c r="AW2703" s="12" t="e">
        <f t="shared" si="598"/>
        <v>#REF!</v>
      </c>
      <c r="AX2703" s="12" t="e">
        <f t="shared" si="599"/>
        <v>#REF!</v>
      </c>
      <c r="AY2703" s="12" t="e">
        <f t="shared" si="600"/>
        <v>#REF!</v>
      </c>
      <c r="AZ2703" s="12">
        <f t="shared" si="594"/>
        <v>-473619211.61</v>
      </c>
      <c r="BA2703" s="12">
        <f t="shared" si="595"/>
        <v>-73994116.8699999</v>
      </c>
      <c r="BB2703" s="12" t="e">
        <f t="shared" si="601"/>
        <v>#REF!</v>
      </c>
    </row>
    <row r="2704" spans="1:54">
      <c r="A2704" s="5" t="s">
        <v>5457</v>
      </c>
      <c r="B2704" s="5" t="s">
        <v>5458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602"/>
        <v>440922536.36</v>
      </c>
      <c r="AF2704" s="9">
        <f t="shared" si="603"/>
        <v>477875983.3</v>
      </c>
      <c r="AG2704" s="9">
        <f t="shared" si="604"/>
        <v>-28833106.2499999</v>
      </c>
      <c r="AH2704" s="9">
        <f t="shared" si="605"/>
        <v>-19763889.6199999</v>
      </c>
      <c r="AI2704" s="9">
        <f t="shared" si="606"/>
        <v>-20256608.9999999</v>
      </c>
      <c r="AJ2704" s="12" t="e">
        <f>#REF!-A2704</f>
        <v>#REF!</v>
      </c>
      <c r="AK2704" s="16"/>
      <c r="AL2704" s="9">
        <f t="shared" si="596"/>
        <v>109868504.45</v>
      </c>
      <c r="AM2704" s="16"/>
      <c r="AN2704" s="16"/>
      <c r="AO2704" s="16"/>
      <c r="AP2704" s="16"/>
      <c r="AQ2704" s="12" t="e">
        <f>#REF!+#REF!+#REF!</f>
        <v>#REF!</v>
      </c>
      <c r="AR2704" s="12">
        <f t="shared" si="593"/>
        <v>-9345123.52</v>
      </c>
      <c r="AS2704" s="12" t="e">
        <f>#REF!-AU2704+#REF!+#REF!</f>
        <v>#REF!</v>
      </c>
      <c r="AT2704" s="12" t="e">
        <f>AS2704-VLOOKUP(A2704,[1]选股结果!$A$2:$BJ$3005,48,FALSE)*0.08</f>
        <v>#REF!</v>
      </c>
      <c r="AU2704" s="12">
        <f t="shared" si="597"/>
        <v>492719.379999999</v>
      </c>
      <c r="AV2704" s="12" t="e">
        <f>#REF!+S2704+H2704</f>
        <v>#REF!</v>
      </c>
      <c r="AW2704" s="12" t="e">
        <f t="shared" si="598"/>
        <v>#REF!</v>
      </c>
      <c r="AX2704" s="12" t="e">
        <f t="shared" si="599"/>
        <v>#REF!</v>
      </c>
      <c r="AY2704" s="12" t="e">
        <f t="shared" si="600"/>
        <v>#REF!</v>
      </c>
      <c r="AZ2704" s="12">
        <f t="shared" si="594"/>
        <v>-462823729.5</v>
      </c>
      <c r="BA2704" s="12">
        <f t="shared" si="595"/>
        <v>-28833106.2499999</v>
      </c>
      <c r="BB2704" s="12" t="e">
        <f t="shared" si="601"/>
        <v>#REF!</v>
      </c>
    </row>
    <row r="2705" spans="1:54">
      <c r="A2705" s="5" t="s">
        <v>5459</v>
      </c>
      <c r="B2705" s="5" t="s">
        <v>5460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602"/>
        <v>440467282.55</v>
      </c>
      <c r="AF2705" s="9">
        <f t="shared" si="603"/>
        <v>450723785.63</v>
      </c>
      <c r="AG2705" s="9">
        <f t="shared" si="604"/>
        <v>28342375.26</v>
      </c>
      <c r="AH2705" s="9">
        <f t="shared" si="605"/>
        <v>28238267.03</v>
      </c>
      <c r="AI2705" s="9">
        <f t="shared" si="606"/>
        <v>35832740.6</v>
      </c>
      <c r="AJ2705" s="12" t="e">
        <f>#REF!-A2705</f>
        <v>#REF!</v>
      </c>
      <c r="AK2705" s="16"/>
      <c r="AL2705" s="9">
        <f t="shared" si="596"/>
        <v>110893838.5</v>
      </c>
      <c r="AM2705" s="16"/>
      <c r="AN2705" s="16"/>
      <c r="AO2705" s="16"/>
      <c r="AP2705" s="16"/>
      <c r="AQ2705" s="12" t="e">
        <f>#REF!+#REF!+#REF!</f>
        <v>#REF!</v>
      </c>
      <c r="AR2705" s="12">
        <f t="shared" si="593"/>
        <v>-1424816.93</v>
      </c>
      <c r="AS2705" s="12" t="e">
        <f>#REF!-AU2705+#REF!+#REF!</f>
        <v>#REF!</v>
      </c>
      <c r="AT2705" s="12" t="e">
        <f>AS2705-VLOOKUP(A2705,[1]选股结果!$A$2:$BJ$3005,48,FALSE)*0.08</f>
        <v>#REF!</v>
      </c>
      <c r="AU2705" s="12">
        <f t="shared" si="597"/>
        <v>-7594473.57</v>
      </c>
      <c r="AV2705" s="12" t="e">
        <f>#REF!+S2705+H2705</f>
        <v>#REF!</v>
      </c>
      <c r="AW2705" s="12" t="e">
        <f t="shared" si="598"/>
        <v>#REF!</v>
      </c>
      <c r="AX2705" s="12" t="e">
        <f t="shared" si="599"/>
        <v>#REF!</v>
      </c>
      <c r="AY2705" s="12" t="e">
        <f t="shared" si="600"/>
        <v>#REF!</v>
      </c>
      <c r="AZ2705" s="12">
        <f t="shared" si="594"/>
        <v>-433804780.33</v>
      </c>
      <c r="BA2705" s="12">
        <f t="shared" si="595"/>
        <v>28342375.26</v>
      </c>
      <c r="BB2705" s="12" t="e">
        <f t="shared" si="601"/>
        <v>#REF!</v>
      </c>
    </row>
    <row r="2706" spans="1:54">
      <c r="A2706" s="5" t="s">
        <v>5461</v>
      </c>
      <c r="B2706" s="5" t="s">
        <v>5462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602"/>
        <v>439298366.41</v>
      </c>
      <c r="AF2706" s="9">
        <f t="shared" si="603"/>
        <v>423703118.14</v>
      </c>
      <c r="AG2706" s="9">
        <f t="shared" si="604"/>
        <v>19324472.4300001</v>
      </c>
      <c r="AH2706" s="9">
        <f t="shared" si="605"/>
        <v>22762648.9200001</v>
      </c>
      <c r="AI2706" s="9">
        <f t="shared" si="606"/>
        <v>20109010.4200001</v>
      </c>
      <c r="AJ2706" s="12" t="e">
        <f>#REF!-A2706</f>
        <v>#REF!</v>
      </c>
      <c r="AK2706" s="16"/>
      <c r="AL2706" s="9">
        <f t="shared" si="596"/>
        <v>55499180.17</v>
      </c>
      <c r="AM2706" s="16"/>
      <c r="AN2706" s="16"/>
      <c r="AO2706" s="16"/>
      <c r="AP2706" s="16"/>
      <c r="AQ2706" s="12" t="e">
        <f>#REF!+#REF!+#REF!</f>
        <v>#REF!</v>
      </c>
      <c r="AR2706" s="12">
        <f t="shared" si="593"/>
        <v>-4968878.46</v>
      </c>
      <c r="AS2706" s="12" t="e">
        <f>#REF!-AU2706+#REF!+#REF!</f>
        <v>#REF!</v>
      </c>
      <c r="AT2706" s="12" t="e">
        <f>AS2706-VLOOKUP(A2706,[1]选股结果!$A$2:$BJ$3005,48,FALSE)*0.08</f>
        <v>#REF!</v>
      </c>
      <c r="AU2706" s="12">
        <f t="shared" si="597"/>
        <v>2653638.5</v>
      </c>
      <c r="AV2706" s="12" t="e">
        <f>#REF!+S2706+H2706</f>
        <v>#REF!</v>
      </c>
      <c r="AW2706" s="12" t="e">
        <f t="shared" si="598"/>
        <v>#REF!</v>
      </c>
      <c r="AX2706" s="12" t="e">
        <f t="shared" si="599"/>
        <v>#REF!</v>
      </c>
      <c r="AY2706" s="12" t="e">
        <f t="shared" si="600"/>
        <v>#REF!</v>
      </c>
      <c r="AZ2706" s="12">
        <f t="shared" si="594"/>
        <v>-447545617.97</v>
      </c>
      <c r="BA2706" s="12">
        <f t="shared" si="595"/>
        <v>19324472.4300001</v>
      </c>
      <c r="BB2706" s="12" t="e">
        <f t="shared" si="601"/>
        <v>#REF!</v>
      </c>
    </row>
    <row r="2707" spans="1:54">
      <c r="A2707" s="5" t="s">
        <v>5463</v>
      </c>
      <c r="B2707" s="5" t="s">
        <v>5464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602"/>
        <v>438826558.01</v>
      </c>
      <c r="AF2707" s="9">
        <f t="shared" si="603"/>
        <v>286489518.86</v>
      </c>
      <c r="AG2707" s="9">
        <f t="shared" si="604"/>
        <v>152228050.76</v>
      </c>
      <c r="AH2707" s="9">
        <f t="shared" si="605"/>
        <v>780033620.99</v>
      </c>
      <c r="AI2707" s="9">
        <f t="shared" si="606"/>
        <v>725683849.63</v>
      </c>
      <c r="AJ2707" s="12" t="e">
        <f>#REF!-A2707</f>
        <v>#REF!</v>
      </c>
      <c r="AK2707" s="16"/>
      <c r="AL2707" s="9">
        <f t="shared" si="596"/>
        <v>-526745716.52</v>
      </c>
      <c r="AM2707" s="16"/>
      <c r="AN2707" s="16"/>
      <c r="AO2707" s="16"/>
      <c r="AP2707" s="16"/>
      <c r="AQ2707" s="12" t="e">
        <f>#REF!+#REF!+#REF!</f>
        <v>#REF!</v>
      </c>
      <c r="AR2707" s="12">
        <f t="shared" si="593"/>
        <v>-627818617.46</v>
      </c>
      <c r="AS2707" s="12" t="e">
        <f>#REF!-AU2707+#REF!+#REF!</f>
        <v>#REF!</v>
      </c>
      <c r="AT2707" s="12" t="e">
        <f>AS2707-VLOOKUP(A2707,[1]选股结果!$A$2:$BJ$3005,48,FALSE)*0.08</f>
        <v>#REF!</v>
      </c>
      <c r="AU2707" s="12">
        <f t="shared" si="597"/>
        <v>54349771.36</v>
      </c>
      <c r="AV2707" s="12" t="e">
        <f>#REF!+S2707+H2707</f>
        <v>#REF!</v>
      </c>
      <c r="AW2707" s="12" t="e">
        <f t="shared" si="598"/>
        <v>#REF!</v>
      </c>
      <c r="AX2707" s="12" t="e">
        <f t="shared" si="599"/>
        <v>#REF!</v>
      </c>
      <c r="AY2707" s="12" t="e">
        <f t="shared" si="600"/>
        <v>#REF!</v>
      </c>
      <c r="AZ2707" s="12">
        <f t="shared" si="594"/>
        <v>-1094956501.91</v>
      </c>
      <c r="BA2707" s="12">
        <f t="shared" si="595"/>
        <v>152228050.76</v>
      </c>
      <c r="BB2707" s="12" t="e">
        <f t="shared" si="601"/>
        <v>#REF!</v>
      </c>
    </row>
    <row r="2708" spans="1:54">
      <c r="A2708" s="5" t="s">
        <v>5465</v>
      </c>
      <c r="B2708" s="5" t="s">
        <v>5466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602"/>
        <v>438804014.07</v>
      </c>
      <c r="AF2708" s="9">
        <f t="shared" si="603"/>
        <v>414324460.21</v>
      </c>
      <c r="AG2708" s="9">
        <f t="shared" si="604"/>
        <v>19101140.62</v>
      </c>
      <c r="AH2708" s="9">
        <f t="shared" si="605"/>
        <v>19067864.43</v>
      </c>
      <c r="AI2708" s="9">
        <f t="shared" si="606"/>
        <v>14704347.7</v>
      </c>
      <c r="AJ2708" s="12" t="e">
        <f>#REF!-A2708</f>
        <v>#REF!</v>
      </c>
      <c r="AK2708" s="16"/>
      <c r="AL2708" s="9">
        <f t="shared" si="596"/>
        <v>56748338.93</v>
      </c>
      <c r="AM2708" s="16"/>
      <c r="AN2708" s="16"/>
      <c r="AO2708" s="16"/>
      <c r="AP2708" s="16"/>
      <c r="AQ2708" s="12" t="e">
        <f>#REF!+#REF!+#REF!</f>
        <v>#REF!</v>
      </c>
      <c r="AR2708" s="12">
        <f t="shared" si="593"/>
        <v>-62978.98</v>
      </c>
      <c r="AS2708" s="12" t="e">
        <f>#REF!-AU2708+#REF!+#REF!</f>
        <v>#REF!</v>
      </c>
      <c r="AT2708" s="12" t="e">
        <f>AS2708-VLOOKUP(A2708,[1]选股结果!$A$2:$BJ$3005,48,FALSE)*0.08</f>
        <v>#REF!</v>
      </c>
      <c r="AU2708" s="12">
        <f t="shared" si="597"/>
        <v>4363516.73</v>
      </c>
      <c r="AV2708" s="12" t="e">
        <f>#REF!+S2708+H2708</f>
        <v>#REF!</v>
      </c>
      <c r="AW2708" s="12" t="e">
        <f t="shared" si="598"/>
        <v>#REF!</v>
      </c>
      <c r="AX2708" s="12" t="e">
        <f t="shared" si="599"/>
        <v>#REF!</v>
      </c>
      <c r="AY2708" s="12" t="e">
        <f t="shared" si="600"/>
        <v>#REF!</v>
      </c>
      <c r="AZ2708" s="12">
        <f t="shared" si="594"/>
        <v>-425203388.19</v>
      </c>
      <c r="BA2708" s="12">
        <f t="shared" si="595"/>
        <v>19101140.62</v>
      </c>
      <c r="BB2708" s="12" t="e">
        <f t="shared" si="601"/>
        <v>#REF!</v>
      </c>
    </row>
    <row r="2709" spans="1:54">
      <c r="A2709" s="5" t="s">
        <v>5467</v>
      </c>
      <c r="B2709" s="5" t="s">
        <v>5468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602"/>
        <v>437687537.11</v>
      </c>
      <c r="AF2709" s="9">
        <f t="shared" si="603"/>
        <v>364673618.22</v>
      </c>
      <c r="AG2709" s="9">
        <f t="shared" si="604"/>
        <v>330948187.46</v>
      </c>
      <c r="AH2709" s="9">
        <f t="shared" si="605"/>
        <v>328948187.51</v>
      </c>
      <c r="AI2709" s="9">
        <f t="shared" si="606"/>
        <v>321559274</v>
      </c>
      <c r="AJ2709" s="12" t="e">
        <f>#REF!-A2709</f>
        <v>#REF!</v>
      </c>
      <c r="AK2709" s="16"/>
      <c r="AL2709" s="9">
        <f t="shared" si="596"/>
        <v>58197338.38</v>
      </c>
      <c r="AM2709" s="16"/>
      <c r="AN2709" s="16"/>
      <c r="AO2709" s="16"/>
      <c r="AP2709" s="16"/>
      <c r="AQ2709" s="12" t="e">
        <f>#REF!+#REF!+#REF!</f>
        <v>#REF!</v>
      </c>
      <c r="AR2709" s="12">
        <f t="shared" si="593"/>
        <v>-0.05</v>
      </c>
      <c r="AS2709" s="12" t="e">
        <f>#REF!-AU2709+#REF!+#REF!</f>
        <v>#REF!</v>
      </c>
      <c r="AT2709" s="12" t="e">
        <f>AS2709-VLOOKUP(A2709,[1]选股结果!$A$2:$BJ$3005,48,FALSE)*0.08</f>
        <v>#REF!</v>
      </c>
      <c r="AU2709" s="12">
        <f t="shared" si="597"/>
        <v>7388913.50999999</v>
      </c>
      <c r="AV2709" s="12" t="e">
        <f>#REF!+S2709+H2709</f>
        <v>#REF!</v>
      </c>
      <c r="AW2709" s="12" t="e">
        <f t="shared" si="598"/>
        <v>#REF!</v>
      </c>
      <c r="AX2709" s="12" t="e">
        <f t="shared" si="599"/>
        <v>#REF!</v>
      </c>
      <c r="AY2709" s="12" t="e">
        <f t="shared" si="600"/>
        <v>#REF!</v>
      </c>
      <c r="AZ2709" s="12">
        <f t="shared" si="594"/>
        <v>-443406903.42</v>
      </c>
      <c r="BA2709" s="12">
        <f t="shared" si="595"/>
        <v>330948187.46</v>
      </c>
      <c r="BB2709" s="12" t="e">
        <f t="shared" si="601"/>
        <v>#REF!</v>
      </c>
    </row>
    <row r="2710" spans="1:54">
      <c r="A2710" s="5" t="s">
        <v>5469</v>
      </c>
      <c r="B2710" s="5" t="s">
        <v>5470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602"/>
        <v>437671566.63</v>
      </c>
      <c r="AF2710" s="9">
        <f t="shared" si="603"/>
        <v>393848648.67</v>
      </c>
      <c r="AG2710" s="9">
        <f t="shared" si="604"/>
        <v>53161081.29</v>
      </c>
      <c r="AH2710" s="9">
        <f t="shared" si="605"/>
        <v>53416274.46</v>
      </c>
      <c r="AI2710" s="9">
        <f t="shared" si="606"/>
        <v>42090990.51</v>
      </c>
      <c r="AJ2710" s="12" t="e">
        <f>#REF!-A2710</f>
        <v>#REF!</v>
      </c>
      <c r="AK2710" s="16"/>
      <c r="AL2710" s="9">
        <f t="shared" si="596"/>
        <v>56592046.52</v>
      </c>
      <c r="AM2710" s="16"/>
      <c r="AN2710" s="16"/>
      <c r="AO2710" s="16"/>
      <c r="AP2710" s="16"/>
      <c r="AQ2710" s="12" t="e">
        <f>#REF!+#REF!+#REF!</f>
        <v>#REF!</v>
      </c>
      <c r="AR2710" s="12">
        <f t="shared" si="593"/>
        <v>-374151.2</v>
      </c>
      <c r="AS2710" s="12" t="e">
        <f>#REF!-AU2710+#REF!+#REF!</f>
        <v>#REF!</v>
      </c>
      <c r="AT2710" s="12" t="e">
        <f>AS2710-VLOOKUP(A2710,[1]选股结果!$A$2:$BJ$3005,48,FALSE)*0.08</f>
        <v>#REF!</v>
      </c>
      <c r="AU2710" s="12">
        <f t="shared" si="597"/>
        <v>11325283.95</v>
      </c>
      <c r="AV2710" s="12" t="e">
        <f>#REF!+S2710+H2710</f>
        <v>#REF!</v>
      </c>
      <c r="AW2710" s="12" t="e">
        <f t="shared" si="598"/>
        <v>#REF!</v>
      </c>
      <c r="AX2710" s="12" t="e">
        <f t="shared" si="599"/>
        <v>#REF!</v>
      </c>
      <c r="AY2710" s="12" t="e">
        <f t="shared" si="600"/>
        <v>#REF!</v>
      </c>
      <c r="AZ2710" s="12">
        <f t="shared" si="594"/>
        <v>-445954317.83</v>
      </c>
      <c r="BA2710" s="12">
        <f t="shared" si="595"/>
        <v>53161081.29</v>
      </c>
      <c r="BB2710" s="12" t="e">
        <f t="shared" si="601"/>
        <v>#REF!</v>
      </c>
    </row>
    <row r="2711" spans="1:54">
      <c r="A2711" s="5" t="s">
        <v>5471</v>
      </c>
      <c r="B2711" s="5" t="s">
        <v>5472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602"/>
        <v>437176118.51</v>
      </c>
      <c r="AF2711" s="9">
        <f t="shared" si="603"/>
        <v>390294099.78</v>
      </c>
      <c r="AG2711" s="9">
        <f t="shared" si="604"/>
        <v>45800489.79</v>
      </c>
      <c r="AH2711" s="9">
        <f t="shared" si="605"/>
        <v>45569176.46</v>
      </c>
      <c r="AI2711" s="9">
        <f t="shared" si="606"/>
        <v>38156665.12</v>
      </c>
      <c r="AJ2711" s="12" t="e">
        <f>#REF!-A2711</f>
        <v>#REF!</v>
      </c>
      <c r="AK2711" s="16"/>
      <c r="AL2711" s="9">
        <f t="shared" si="596"/>
        <v>67013390.85</v>
      </c>
      <c r="AM2711" s="16"/>
      <c r="AN2711" s="16"/>
      <c r="AO2711" s="16"/>
      <c r="AP2711" s="16"/>
      <c r="AQ2711" s="12" t="e">
        <f>#REF!+#REF!+#REF!</f>
        <v>#REF!</v>
      </c>
      <c r="AR2711" s="12">
        <f t="shared" si="593"/>
        <v>-28878.65</v>
      </c>
      <c r="AS2711" s="12" t="e">
        <f>#REF!-AU2711+#REF!+#REF!</f>
        <v>#REF!</v>
      </c>
      <c r="AT2711" s="12" t="e">
        <f>AS2711-VLOOKUP(A2711,[1]选股结果!$A$2:$BJ$3005,48,FALSE)*0.08</f>
        <v>#REF!</v>
      </c>
      <c r="AU2711" s="12">
        <f t="shared" si="597"/>
        <v>7412511.34</v>
      </c>
      <c r="AV2711" s="12" t="e">
        <f>#REF!+S2711+H2711</f>
        <v>#REF!</v>
      </c>
      <c r="AW2711" s="12" t="e">
        <f t="shared" si="598"/>
        <v>#REF!</v>
      </c>
      <c r="AX2711" s="12" t="e">
        <f t="shared" si="599"/>
        <v>#REF!</v>
      </c>
      <c r="AY2711" s="12" t="e">
        <f t="shared" si="600"/>
        <v>#REF!</v>
      </c>
      <c r="AZ2711" s="12">
        <f t="shared" si="594"/>
        <v>-433319725.31</v>
      </c>
      <c r="BA2711" s="12">
        <f t="shared" si="595"/>
        <v>45800489.79</v>
      </c>
      <c r="BB2711" s="12" t="e">
        <f t="shared" si="601"/>
        <v>#REF!</v>
      </c>
    </row>
    <row r="2712" spans="1:54">
      <c r="A2712" s="5" t="s">
        <v>5473</v>
      </c>
      <c r="B2712" s="5" t="s">
        <v>5474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602"/>
        <v>436735512.59</v>
      </c>
      <c r="AF2712" s="9">
        <f t="shared" si="603"/>
        <v>356946282.77</v>
      </c>
      <c r="AG2712" s="9">
        <f t="shared" si="604"/>
        <v>86755824.78</v>
      </c>
      <c r="AH2712" s="9">
        <f t="shared" si="605"/>
        <v>86186125.76</v>
      </c>
      <c r="AI2712" s="9">
        <f t="shared" si="606"/>
        <v>70751905.48</v>
      </c>
      <c r="AJ2712" s="12" t="e">
        <f>#REF!-A2712</f>
        <v>#REF!</v>
      </c>
      <c r="AK2712" s="16"/>
      <c r="AL2712" s="9">
        <f t="shared" si="596"/>
        <v>43190415.59</v>
      </c>
      <c r="AM2712" s="16"/>
      <c r="AN2712" s="16"/>
      <c r="AO2712" s="16"/>
      <c r="AP2712" s="16"/>
      <c r="AQ2712" s="12" t="e">
        <f>#REF!+#REF!+#REF!</f>
        <v>#REF!</v>
      </c>
      <c r="AR2712" s="12">
        <f t="shared" si="593"/>
        <v>-300.98</v>
      </c>
      <c r="AS2712" s="12" t="e">
        <f>#REF!-AU2712+#REF!+#REF!</f>
        <v>#REF!</v>
      </c>
      <c r="AT2712" s="12" t="e">
        <f>AS2712-VLOOKUP(A2712,[1]选股结果!$A$2:$BJ$3005,48,FALSE)*0.08</f>
        <v>#REF!</v>
      </c>
      <c r="AU2712" s="12">
        <f t="shared" si="597"/>
        <v>15434220.28</v>
      </c>
      <c r="AV2712" s="12" t="e">
        <f>#REF!+S2712+H2712</f>
        <v>#REF!</v>
      </c>
      <c r="AW2712" s="12" t="e">
        <f t="shared" si="598"/>
        <v>#REF!</v>
      </c>
      <c r="AX2712" s="12" t="e">
        <f t="shared" si="599"/>
        <v>#REF!</v>
      </c>
      <c r="AY2712" s="12" t="e">
        <f t="shared" si="600"/>
        <v>#REF!</v>
      </c>
      <c r="AZ2712" s="12">
        <f t="shared" si="594"/>
        <v>-450641266.34</v>
      </c>
      <c r="BA2712" s="12">
        <f t="shared" si="595"/>
        <v>86755824.78</v>
      </c>
      <c r="BB2712" s="12" t="e">
        <f t="shared" si="601"/>
        <v>#REF!</v>
      </c>
    </row>
    <row r="2713" spans="1:54">
      <c r="A2713" s="5" t="s">
        <v>5475</v>
      </c>
      <c r="B2713" s="5" t="s">
        <v>5476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602"/>
        <v>436733914.75</v>
      </c>
      <c r="AF2713" s="9">
        <f t="shared" si="603"/>
        <v>304785888.43</v>
      </c>
      <c r="AG2713" s="9">
        <f t="shared" si="604"/>
        <v>153937802.82</v>
      </c>
      <c r="AH2713" s="9">
        <f t="shared" si="605"/>
        <v>153239236.5</v>
      </c>
      <c r="AI2713" s="9">
        <f t="shared" si="606"/>
        <v>153234893.2</v>
      </c>
      <c r="AJ2713" s="12" t="e">
        <f>#REF!-A2713</f>
        <v>#REF!</v>
      </c>
      <c r="AK2713" s="16"/>
      <c r="AL2713" s="9">
        <f t="shared" si="596"/>
        <v>87453138.85</v>
      </c>
      <c r="AM2713" s="16"/>
      <c r="AN2713" s="16"/>
      <c r="AO2713" s="16"/>
      <c r="AP2713" s="16"/>
      <c r="AQ2713" s="12" t="e">
        <f>#REF!+#REF!+#REF!</f>
        <v>#REF!</v>
      </c>
      <c r="AR2713" s="12">
        <f t="shared" si="593"/>
        <v>-57181.54</v>
      </c>
      <c r="AS2713" s="12" t="e">
        <f>#REF!-AU2713+#REF!+#REF!</f>
        <v>#REF!</v>
      </c>
      <c r="AT2713" s="12" t="e">
        <f>AS2713-VLOOKUP(A2713,[1]选股结果!$A$2:$BJ$3005,48,FALSE)*0.08</f>
        <v>#REF!</v>
      </c>
      <c r="AU2713" s="12">
        <f t="shared" si="597"/>
        <v>4343.30000001192</v>
      </c>
      <c r="AV2713" s="12" t="e">
        <f>#REF!+S2713+H2713</f>
        <v>#REF!</v>
      </c>
      <c r="AW2713" s="12" t="e">
        <f t="shared" si="598"/>
        <v>#REF!</v>
      </c>
      <c r="AX2713" s="12" t="e">
        <f t="shared" si="599"/>
        <v>#REF!</v>
      </c>
      <c r="AY2713" s="12" t="e">
        <f t="shared" si="600"/>
        <v>#REF!</v>
      </c>
      <c r="AZ2713" s="12">
        <f t="shared" si="594"/>
        <v>-404532660.67</v>
      </c>
      <c r="BA2713" s="12">
        <f t="shared" si="595"/>
        <v>153937802.82</v>
      </c>
      <c r="BB2713" s="12" t="e">
        <f t="shared" si="601"/>
        <v>#REF!</v>
      </c>
    </row>
    <row r="2714" spans="1:54">
      <c r="A2714" s="5" t="s">
        <v>5477</v>
      </c>
      <c r="B2714" s="5" t="s">
        <v>5478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602"/>
        <v>436264004.62</v>
      </c>
      <c r="AF2714" s="9">
        <f t="shared" si="603"/>
        <v>413533311.04</v>
      </c>
      <c r="AG2714" s="9">
        <f t="shared" si="604"/>
        <v>51898017.43</v>
      </c>
      <c r="AH2714" s="9">
        <f t="shared" si="605"/>
        <v>51791684.62</v>
      </c>
      <c r="AI2714" s="9">
        <f t="shared" si="606"/>
        <v>44564040.2</v>
      </c>
      <c r="AJ2714" s="12" t="e">
        <f>#REF!-A2714</f>
        <v>#REF!</v>
      </c>
      <c r="AK2714" s="16"/>
      <c r="AL2714" s="9">
        <f t="shared" si="596"/>
        <v>40766510.76</v>
      </c>
      <c r="AM2714" s="16"/>
      <c r="AN2714" s="16"/>
      <c r="AO2714" s="16"/>
      <c r="AP2714" s="16"/>
      <c r="AQ2714" s="12" t="e">
        <f>#REF!+#REF!+#REF!</f>
        <v>#REF!</v>
      </c>
      <c r="AR2714" s="12">
        <f t="shared" si="593"/>
        <v>-16734.99</v>
      </c>
      <c r="AS2714" s="12" t="e">
        <f>#REF!-AU2714+#REF!+#REF!</f>
        <v>#REF!</v>
      </c>
      <c r="AT2714" s="12" t="e">
        <f>AS2714-VLOOKUP(A2714,[1]选股结果!$A$2:$BJ$3005,48,FALSE)*0.08</f>
        <v>#REF!</v>
      </c>
      <c r="AU2714" s="12">
        <f t="shared" si="597"/>
        <v>7227644.41999999</v>
      </c>
      <c r="AV2714" s="12" t="e">
        <f>#REF!+S2714+H2714</f>
        <v>#REF!</v>
      </c>
      <c r="AW2714" s="12" t="e">
        <f t="shared" si="598"/>
        <v>#REF!</v>
      </c>
      <c r="AX2714" s="12" t="e">
        <f t="shared" si="599"/>
        <v>#REF!</v>
      </c>
      <c r="AY2714" s="12" t="e">
        <f t="shared" si="600"/>
        <v>#REF!</v>
      </c>
      <c r="AZ2714" s="12">
        <f t="shared" si="594"/>
        <v>-462803992</v>
      </c>
      <c r="BA2714" s="12">
        <f t="shared" si="595"/>
        <v>51898017.43</v>
      </c>
      <c r="BB2714" s="12" t="e">
        <f t="shared" si="601"/>
        <v>#REF!</v>
      </c>
    </row>
    <row r="2715" spans="1:54">
      <c r="A2715" s="5" t="s">
        <v>5479</v>
      </c>
      <c r="B2715" s="5" t="s">
        <v>5480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602"/>
        <v>436132541.05</v>
      </c>
      <c r="AF2715" s="9">
        <f t="shared" si="603"/>
        <v>393713036.55</v>
      </c>
      <c r="AG2715" s="9">
        <f t="shared" si="604"/>
        <v>63852175.03</v>
      </c>
      <c r="AH2715" s="9">
        <f t="shared" si="605"/>
        <v>102182027.6</v>
      </c>
      <c r="AI2715" s="9">
        <f t="shared" si="606"/>
        <v>92021171.82</v>
      </c>
      <c r="AJ2715" s="12" t="e">
        <f>#REF!-A2715</f>
        <v>#REF!</v>
      </c>
      <c r="AK2715" s="16"/>
      <c r="AL2715" s="9">
        <f t="shared" si="596"/>
        <v>16507131.08</v>
      </c>
      <c r="AM2715" s="16"/>
      <c r="AN2715" s="16"/>
      <c r="AO2715" s="16"/>
      <c r="AP2715" s="16"/>
      <c r="AQ2715" s="12" t="e">
        <f>#REF!+#REF!+#REF!</f>
        <v>#REF!</v>
      </c>
      <c r="AR2715" s="12">
        <f t="shared" si="593"/>
        <v>-39513575.39</v>
      </c>
      <c r="AS2715" s="12" t="e">
        <f>#REF!-AU2715+#REF!+#REF!</f>
        <v>#REF!</v>
      </c>
      <c r="AT2715" s="12" t="e">
        <f>AS2715-VLOOKUP(A2715,[1]选股结果!$A$2:$BJ$3005,48,FALSE)*0.08</f>
        <v>#REF!</v>
      </c>
      <c r="AU2715" s="12">
        <f t="shared" si="597"/>
        <v>10160855.78</v>
      </c>
      <c r="AV2715" s="12" t="e">
        <f>#REF!+S2715+H2715</f>
        <v>#REF!</v>
      </c>
      <c r="AW2715" s="12" t="e">
        <f t="shared" si="598"/>
        <v>#REF!</v>
      </c>
      <c r="AX2715" s="12" t="e">
        <f t="shared" si="599"/>
        <v>#REF!</v>
      </c>
      <c r="AY2715" s="12" t="e">
        <f t="shared" si="600"/>
        <v>#REF!</v>
      </c>
      <c r="AZ2715" s="12">
        <f t="shared" si="594"/>
        <v>-480778166.25</v>
      </c>
      <c r="BA2715" s="12">
        <f t="shared" si="595"/>
        <v>63852175.03</v>
      </c>
      <c r="BB2715" s="12" t="e">
        <f t="shared" si="601"/>
        <v>#REF!</v>
      </c>
    </row>
    <row r="2716" spans="1:54">
      <c r="A2716" s="5" t="s">
        <v>5481</v>
      </c>
      <c r="B2716" s="5" t="s">
        <v>5482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602"/>
        <v>436059906.41</v>
      </c>
      <c r="AF2716" s="9">
        <f t="shared" si="603"/>
        <v>382252156.43</v>
      </c>
      <c r="AG2716" s="9">
        <f t="shared" si="604"/>
        <v>51045739.51</v>
      </c>
      <c r="AH2716" s="9">
        <f t="shared" si="605"/>
        <v>54965308.92</v>
      </c>
      <c r="AI2716" s="9">
        <f t="shared" si="606"/>
        <v>50881311.87</v>
      </c>
      <c r="AJ2716" s="12" t="e">
        <f>#REF!-A2716</f>
        <v>#REF!</v>
      </c>
      <c r="AK2716" s="16"/>
      <c r="AL2716" s="9">
        <f t="shared" si="596"/>
        <v>34025824.16</v>
      </c>
      <c r="AM2716" s="16"/>
      <c r="AN2716" s="16"/>
      <c r="AO2716" s="16"/>
      <c r="AP2716" s="16"/>
      <c r="AQ2716" s="12" t="e">
        <f>#REF!+#REF!+#REF!</f>
        <v>#REF!</v>
      </c>
      <c r="AR2716" s="12">
        <f t="shared" si="593"/>
        <v>-4113903.62</v>
      </c>
      <c r="AS2716" s="12" t="e">
        <f>#REF!-AU2716+#REF!+#REF!</f>
        <v>#REF!</v>
      </c>
      <c r="AT2716" s="12" t="e">
        <f>AS2716-VLOOKUP(A2716,[1]选股结果!$A$2:$BJ$3005,48,FALSE)*0.08</f>
        <v>#REF!</v>
      </c>
      <c r="AU2716" s="12">
        <f t="shared" si="597"/>
        <v>4083997.05</v>
      </c>
      <c r="AV2716" s="12" t="e">
        <f>#REF!+S2716+H2716</f>
        <v>#REF!</v>
      </c>
      <c r="AW2716" s="12" t="e">
        <f t="shared" si="598"/>
        <v>#REF!</v>
      </c>
      <c r="AX2716" s="12" t="e">
        <f t="shared" si="599"/>
        <v>#REF!</v>
      </c>
      <c r="AY2716" s="12" t="e">
        <f t="shared" si="600"/>
        <v>#REF!</v>
      </c>
      <c r="AZ2716" s="12">
        <f t="shared" si="594"/>
        <v>-436916525.06</v>
      </c>
      <c r="BA2716" s="12">
        <f t="shared" si="595"/>
        <v>51045739.51</v>
      </c>
      <c r="BB2716" s="12" t="e">
        <f t="shared" si="601"/>
        <v>#REF!</v>
      </c>
    </row>
    <row r="2717" spans="1:54">
      <c r="A2717" s="5" t="s">
        <v>5483</v>
      </c>
      <c r="B2717" s="5" t="s">
        <v>5484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602"/>
        <v>435989004.2</v>
      </c>
      <c r="AF2717" s="9">
        <f t="shared" si="603"/>
        <v>458011618.61</v>
      </c>
      <c r="AG2717" s="9">
        <f t="shared" si="604"/>
        <v>5726558.54999997</v>
      </c>
      <c r="AH2717" s="9">
        <f t="shared" si="605"/>
        <v>4994678.60999997</v>
      </c>
      <c r="AI2717" s="9">
        <f t="shared" si="606"/>
        <v>7029310.01999997</v>
      </c>
      <c r="AJ2717" s="12" t="e">
        <f>#REF!-A2717</f>
        <v>#REF!</v>
      </c>
      <c r="AK2717" s="16"/>
      <c r="AL2717" s="9">
        <f t="shared" si="596"/>
        <v>74802376.58</v>
      </c>
      <c r="AM2717" s="16"/>
      <c r="AN2717" s="16"/>
      <c r="AO2717" s="16"/>
      <c r="AP2717" s="16"/>
      <c r="AQ2717" s="12" t="e">
        <f>#REF!+#REF!+#REF!</f>
        <v>#REF!</v>
      </c>
      <c r="AR2717" s="12">
        <f t="shared" si="593"/>
        <v>-919.85</v>
      </c>
      <c r="AS2717" s="12" t="e">
        <f>#REF!-AU2717+#REF!+#REF!</f>
        <v>#REF!</v>
      </c>
      <c r="AT2717" s="12" t="e">
        <f>AS2717-VLOOKUP(A2717,[1]选股结果!$A$2:$BJ$3005,48,FALSE)*0.08</f>
        <v>#REF!</v>
      </c>
      <c r="AU2717" s="12">
        <f t="shared" si="597"/>
        <v>-2034631.41</v>
      </c>
      <c r="AV2717" s="12" t="e">
        <f>#REF!+S2717+H2717</f>
        <v>#REF!</v>
      </c>
      <c r="AW2717" s="12" t="e">
        <f t="shared" si="598"/>
        <v>#REF!</v>
      </c>
      <c r="AX2717" s="12" t="e">
        <f t="shared" si="599"/>
        <v>#REF!</v>
      </c>
      <c r="AY2717" s="12" t="e">
        <f t="shared" si="600"/>
        <v>#REF!</v>
      </c>
      <c r="AZ2717" s="12">
        <f t="shared" si="594"/>
        <v>-450273755.45</v>
      </c>
      <c r="BA2717" s="12">
        <f t="shared" si="595"/>
        <v>5726558.54999997</v>
      </c>
      <c r="BB2717" s="12" t="e">
        <f t="shared" si="601"/>
        <v>#REF!</v>
      </c>
    </row>
    <row r="2718" spans="1:54">
      <c r="A2718" s="5" t="s">
        <v>5485</v>
      </c>
      <c r="B2718" s="5" t="s">
        <v>5486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602"/>
        <v>435913886.37</v>
      </c>
      <c r="AF2718" s="9">
        <f t="shared" si="603"/>
        <v>500270626.26</v>
      </c>
      <c r="AG2718" s="9">
        <f t="shared" si="604"/>
        <v>-72572314.46</v>
      </c>
      <c r="AH2718" s="9">
        <f t="shared" si="605"/>
        <v>-71442610.68</v>
      </c>
      <c r="AI2718" s="9">
        <f t="shared" si="606"/>
        <v>-70064516.47</v>
      </c>
      <c r="AJ2718" s="12" t="e">
        <f>#REF!-A2718</f>
        <v>#REF!</v>
      </c>
      <c r="AK2718" s="16"/>
      <c r="AL2718" s="9">
        <f t="shared" si="596"/>
        <v>77033006.96</v>
      </c>
      <c r="AM2718" s="16"/>
      <c r="AN2718" s="16"/>
      <c r="AO2718" s="16"/>
      <c r="AP2718" s="16"/>
      <c r="AQ2718" s="12" t="e">
        <f>#REF!+#REF!+#REF!</f>
        <v>#REF!</v>
      </c>
      <c r="AR2718" s="12">
        <f t="shared" si="593"/>
        <v>-1283941.24</v>
      </c>
      <c r="AS2718" s="12" t="e">
        <f>#REF!-AU2718+#REF!+#REF!</f>
        <v>#REF!</v>
      </c>
      <c r="AT2718" s="12" t="e">
        <f>AS2718-VLOOKUP(A2718,[1]选股结果!$A$2:$BJ$3005,48,FALSE)*0.08</f>
        <v>#REF!</v>
      </c>
      <c r="AU2718" s="12">
        <f t="shared" si="597"/>
        <v>-1378094.21000001</v>
      </c>
      <c r="AV2718" s="12" t="e">
        <f>#REF!+S2718+H2718</f>
        <v>#REF!</v>
      </c>
      <c r="AW2718" s="12" t="e">
        <f t="shared" si="598"/>
        <v>#REF!</v>
      </c>
      <c r="AX2718" s="12" t="e">
        <f t="shared" si="599"/>
        <v>#REF!</v>
      </c>
      <c r="AY2718" s="12" t="e">
        <f t="shared" si="600"/>
        <v>#REF!</v>
      </c>
      <c r="AZ2718" s="12">
        <f t="shared" si="594"/>
        <v>-442180219.23</v>
      </c>
      <c r="BA2718" s="12">
        <f t="shared" si="595"/>
        <v>-72572314.46</v>
      </c>
      <c r="BB2718" s="12" t="e">
        <f t="shared" si="601"/>
        <v>#REF!</v>
      </c>
    </row>
    <row r="2719" spans="1:54">
      <c r="A2719" s="5" t="s">
        <v>5487</v>
      </c>
      <c r="B2719" s="5" t="s">
        <v>5488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602"/>
        <v>429906036.89</v>
      </c>
      <c r="AF2719" s="9">
        <f t="shared" si="603"/>
        <v>360917239.77</v>
      </c>
      <c r="AG2719" s="9">
        <f t="shared" si="604"/>
        <v>52707363.18</v>
      </c>
      <c r="AH2719" s="9">
        <f t="shared" si="605"/>
        <v>54083025.37</v>
      </c>
      <c r="AI2719" s="9">
        <f t="shared" si="606"/>
        <v>53183025.37</v>
      </c>
      <c r="AJ2719" s="12" t="e">
        <f>#REF!-A2719</f>
        <v>#REF!</v>
      </c>
      <c r="AK2719" s="16"/>
      <c r="AL2719" s="9">
        <f t="shared" si="596"/>
        <v>64978281.64</v>
      </c>
      <c r="AM2719" s="16"/>
      <c r="AN2719" s="16"/>
      <c r="AO2719" s="16"/>
      <c r="AP2719" s="16"/>
      <c r="AQ2719" s="12" t="e">
        <f>#REF!+#REF!+#REF!</f>
        <v>#REF!</v>
      </c>
      <c r="AR2719" s="12">
        <f t="shared" si="593"/>
        <v>-2080622.07</v>
      </c>
      <c r="AS2719" s="12" t="e">
        <f>#REF!-AU2719+#REF!+#REF!</f>
        <v>#REF!</v>
      </c>
      <c r="AT2719" s="12" t="e">
        <f>AS2719-VLOOKUP(A2719,[1]选股结果!$A$2:$BJ$3005,48,FALSE)*0.08</f>
        <v>#REF!</v>
      </c>
      <c r="AU2719" s="12">
        <f t="shared" si="597"/>
        <v>900000</v>
      </c>
      <c r="AV2719" s="12" t="e">
        <f>#REF!+S2719+H2719</f>
        <v>#REF!</v>
      </c>
      <c r="AW2719" s="12" t="e">
        <f t="shared" si="598"/>
        <v>#REF!</v>
      </c>
      <c r="AX2719" s="12" t="e">
        <f t="shared" si="599"/>
        <v>#REF!</v>
      </c>
      <c r="AY2719" s="12" t="e">
        <f t="shared" si="600"/>
        <v>#REF!</v>
      </c>
      <c r="AZ2719" s="12">
        <f t="shared" si="594"/>
        <v>-451762301.88</v>
      </c>
      <c r="BA2719" s="12">
        <f t="shared" si="595"/>
        <v>52707363.18</v>
      </c>
      <c r="BB2719" s="12" t="e">
        <f t="shared" si="601"/>
        <v>#REF!</v>
      </c>
    </row>
    <row r="2720" spans="1:54">
      <c r="A2720" s="5" t="s">
        <v>5489</v>
      </c>
      <c r="B2720" s="5" t="s">
        <v>5490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602"/>
        <v>429683291.81</v>
      </c>
      <c r="AF2720" s="9">
        <f t="shared" si="603"/>
        <v>305482128.35</v>
      </c>
      <c r="AG2720" s="9">
        <f t="shared" si="604"/>
        <v>120047761.33</v>
      </c>
      <c r="AH2720" s="9">
        <f t="shared" si="605"/>
        <v>119591193.73</v>
      </c>
      <c r="AI2720" s="9">
        <f t="shared" si="606"/>
        <v>107967473.31</v>
      </c>
      <c r="AJ2720" s="12" t="e">
        <f>#REF!-A2720</f>
        <v>#REF!</v>
      </c>
      <c r="AK2720" s="16"/>
      <c r="AL2720" s="9">
        <f t="shared" si="596"/>
        <v>65668144.52</v>
      </c>
      <c r="AM2720" s="16"/>
      <c r="AN2720" s="16"/>
      <c r="AO2720" s="16"/>
      <c r="AP2720" s="16"/>
      <c r="AQ2720" s="12" t="e">
        <f>#REF!+#REF!+#REF!</f>
        <v>#REF!</v>
      </c>
      <c r="AR2720" s="12">
        <f t="shared" si="593"/>
        <v>-180447.19</v>
      </c>
      <c r="AS2720" s="12" t="e">
        <f>#REF!-AU2720+#REF!+#REF!</f>
        <v>#REF!</v>
      </c>
      <c r="AT2720" s="12" t="e">
        <f>AS2720-VLOOKUP(A2720,[1]选股结果!$A$2:$BJ$3005,48,FALSE)*0.08</f>
        <v>#REF!</v>
      </c>
      <c r="AU2720" s="12">
        <f t="shared" si="597"/>
        <v>11623720.42</v>
      </c>
      <c r="AV2720" s="12" t="e">
        <f>#REF!+S2720+H2720</f>
        <v>#REF!</v>
      </c>
      <c r="AW2720" s="12" t="e">
        <f t="shared" si="598"/>
        <v>#REF!</v>
      </c>
      <c r="AX2720" s="12" t="e">
        <f t="shared" si="599"/>
        <v>#REF!</v>
      </c>
      <c r="AY2720" s="12" t="e">
        <f t="shared" si="600"/>
        <v>#REF!</v>
      </c>
      <c r="AZ2720" s="12">
        <f t="shared" si="594"/>
        <v>-437047224.1</v>
      </c>
      <c r="BA2720" s="12">
        <f t="shared" si="595"/>
        <v>120047761.33</v>
      </c>
      <c r="BB2720" s="12" t="e">
        <f t="shared" si="601"/>
        <v>#REF!</v>
      </c>
    </row>
    <row r="2721" spans="1:54">
      <c r="A2721" s="5" t="s">
        <v>5491</v>
      </c>
      <c r="B2721" s="5" t="s">
        <v>5492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602"/>
        <v>429238748.04</v>
      </c>
      <c r="AF2721" s="9">
        <f t="shared" si="603"/>
        <v>466501986.7</v>
      </c>
      <c r="AG2721" s="9">
        <f t="shared" si="604"/>
        <v>-32654882.7699999</v>
      </c>
      <c r="AH2721" s="9">
        <f t="shared" si="605"/>
        <v>-20435828.2099999</v>
      </c>
      <c r="AI2721" s="9">
        <f t="shared" si="606"/>
        <v>-25586524.0099999</v>
      </c>
      <c r="AJ2721" s="12" t="e">
        <f>#REF!-A2721</f>
        <v>#REF!</v>
      </c>
      <c r="AK2721" s="16"/>
      <c r="AL2721" s="9">
        <f t="shared" si="596"/>
        <v>60323053.9</v>
      </c>
      <c r="AM2721" s="16"/>
      <c r="AN2721" s="16"/>
      <c r="AO2721" s="16"/>
      <c r="AP2721" s="16"/>
      <c r="AQ2721" s="12" t="e">
        <f>#REF!+#REF!+#REF!</f>
        <v>#REF!</v>
      </c>
      <c r="AR2721" s="12">
        <f t="shared" si="593"/>
        <v>-22986757.88</v>
      </c>
      <c r="AS2721" s="12" t="e">
        <f>#REF!-AU2721+#REF!+#REF!</f>
        <v>#REF!</v>
      </c>
      <c r="AT2721" s="12" t="e">
        <f>AS2721-VLOOKUP(A2721,[1]选股结果!$A$2:$BJ$3005,48,FALSE)*0.08</f>
        <v>#REF!</v>
      </c>
      <c r="AU2721" s="12">
        <f t="shared" si="597"/>
        <v>5150695.8</v>
      </c>
      <c r="AV2721" s="12" t="e">
        <f>#REF!+S2721+H2721</f>
        <v>#REF!</v>
      </c>
      <c r="AW2721" s="12" t="e">
        <f t="shared" si="598"/>
        <v>#REF!</v>
      </c>
      <c r="AX2721" s="12" t="e">
        <f t="shared" si="599"/>
        <v>#REF!</v>
      </c>
      <c r="AY2721" s="12" t="e">
        <f t="shared" si="600"/>
        <v>#REF!</v>
      </c>
      <c r="AZ2721" s="12">
        <f t="shared" si="594"/>
        <v>-468954797.32</v>
      </c>
      <c r="BA2721" s="12">
        <f t="shared" si="595"/>
        <v>-32654882.7699999</v>
      </c>
      <c r="BB2721" s="12" t="e">
        <f t="shared" si="601"/>
        <v>#REF!</v>
      </c>
    </row>
    <row r="2722" spans="1:54">
      <c r="A2722" s="5" t="s">
        <v>5493</v>
      </c>
      <c r="B2722" s="5" t="s">
        <v>5494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602"/>
        <v>428598547.64</v>
      </c>
      <c r="AF2722" s="9">
        <f t="shared" si="603"/>
        <v>318570075.94</v>
      </c>
      <c r="AG2722" s="9">
        <f t="shared" si="604"/>
        <v>114644866.65</v>
      </c>
      <c r="AH2722" s="9">
        <f t="shared" si="605"/>
        <v>115677571.64</v>
      </c>
      <c r="AI2722" s="9">
        <f t="shared" si="606"/>
        <v>99473408.86</v>
      </c>
      <c r="AJ2722" s="12" t="e">
        <f>#REF!-A2722</f>
        <v>#REF!</v>
      </c>
      <c r="AK2722" s="16"/>
      <c r="AL2722" s="9">
        <f t="shared" si="596"/>
        <v>26201780</v>
      </c>
      <c r="AM2722" s="16"/>
      <c r="AN2722" s="16"/>
      <c r="AO2722" s="16"/>
      <c r="AP2722" s="16"/>
      <c r="AQ2722" s="12" t="e">
        <f>#REF!+#REF!+#REF!</f>
        <v>#REF!</v>
      </c>
      <c r="AR2722" s="12">
        <f t="shared" si="593"/>
        <v>-1514849.85</v>
      </c>
      <c r="AS2722" s="12" t="e">
        <f>#REF!-AU2722+#REF!+#REF!</f>
        <v>#REF!</v>
      </c>
      <c r="AT2722" s="12" t="e">
        <f>AS2722-VLOOKUP(A2722,[1]选股结果!$A$2:$BJ$3005,48,FALSE)*0.08</f>
        <v>#REF!</v>
      </c>
      <c r="AU2722" s="12">
        <f t="shared" si="597"/>
        <v>16204162.78</v>
      </c>
      <c r="AV2722" s="12" t="e">
        <f>#REF!+S2722+H2722</f>
        <v>#REF!</v>
      </c>
      <c r="AW2722" s="12" t="e">
        <f t="shared" si="598"/>
        <v>#REF!</v>
      </c>
      <c r="AX2722" s="12" t="e">
        <f t="shared" si="599"/>
        <v>#REF!</v>
      </c>
      <c r="AY2722" s="12" t="e">
        <f t="shared" si="600"/>
        <v>#REF!</v>
      </c>
      <c r="AZ2722" s="12">
        <f t="shared" si="594"/>
        <v>-456772519.48</v>
      </c>
      <c r="BA2722" s="12">
        <f t="shared" si="595"/>
        <v>114644866.65</v>
      </c>
      <c r="BB2722" s="12" t="e">
        <f t="shared" si="601"/>
        <v>#REF!</v>
      </c>
    </row>
    <row r="2723" spans="1:54">
      <c r="A2723" s="5" t="s">
        <v>5495</v>
      </c>
      <c r="B2723" s="5" t="s">
        <v>5496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602"/>
        <v>428429358.26</v>
      </c>
      <c r="AF2723" s="9">
        <f t="shared" si="603"/>
        <v>458907695.25</v>
      </c>
      <c r="AG2723" s="9">
        <f t="shared" si="604"/>
        <v>-50535837.73</v>
      </c>
      <c r="AH2723" s="9">
        <f t="shared" si="605"/>
        <v>-49158715.25</v>
      </c>
      <c r="AI2723" s="9">
        <f t="shared" si="606"/>
        <v>-51243690.7</v>
      </c>
      <c r="AJ2723" s="12" t="e">
        <f>#REF!-A2723</f>
        <v>#REF!</v>
      </c>
      <c r="AK2723" s="16"/>
      <c r="AL2723" s="9">
        <f t="shared" si="596"/>
        <v>139368703.96</v>
      </c>
      <c r="AM2723" s="16"/>
      <c r="AN2723" s="16"/>
      <c r="AO2723" s="16"/>
      <c r="AP2723" s="16"/>
      <c r="AQ2723" s="12" t="e">
        <f>#REF!+#REF!+#REF!</f>
        <v>#REF!</v>
      </c>
      <c r="AR2723" s="12">
        <f t="shared" si="593"/>
        <v>-1751871.04</v>
      </c>
      <c r="AS2723" s="12" t="e">
        <f>#REF!-AU2723+#REF!+#REF!</f>
        <v>#REF!</v>
      </c>
      <c r="AT2723" s="12" t="e">
        <f>AS2723-VLOOKUP(A2723,[1]选股结果!$A$2:$BJ$3005,48,FALSE)*0.08</f>
        <v>#REF!</v>
      </c>
      <c r="AU2723" s="12">
        <f t="shared" si="597"/>
        <v>2084975.45</v>
      </c>
      <c r="AV2723" s="12" t="e">
        <f>#REF!+S2723+H2723</f>
        <v>#REF!</v>
      </c>
      <c r="AW2723" s="12" t="e">
        <f t="shared" si="598"/>
        <v>#REF!</v>
      </c>
      <c r="AX2723" s="12" t="e">
        <f t="shared" si="599"/>
        <v>#REF!</v>
      </c>
      <c r="AY2723" s="12" t="e">
        <f t="shared" si="600"/>
        <v>#REF!</v>
      </c>
      <c r="AZ2723" s="12">
        <f t="shared" si="594"/>
        <v>-425268462.83</v>
      </c>
      <c r="BA2723" s="12">
        <f t="shared" si="595"/>
        <v>-50535837.73</v>
      </c>
      <c r="BB2723" s="12" t="e">
        <f t="shared" si="601"/>
        <v>#REF!</v>
      </c>
    </row>
    <row r="2724" spans="1:54">
      <c r="A2724" s="5" t="s">
        <v>5497</v>
      </c>
      <c r="B2724" s="5" t="s">
        <v>5498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602"/>
        <v>426976214.95</v>
      </c>
      <c r="AF2724" s="9">
        <f t="shared" si="603"/>
        <v>256569085.08</v>
      </c>
      <c r="AG2724" s="9">
        <f t="shared" si="604"/>
        <v>226932531.87</v>
      </c>
      <c r="AH2724" s="9">
        <f t="shared" si="605"/>
        <v>223498323.81</v>
      </c>
      <c r="AI2724" s="9">
        <f t="shared" si="606"/>
        <v>180374931.47</v>
      </c>
      <c r="AJ2724" s="12" t="e">
        <f>#REF!-A2724</f>
        <v>#REF!</v>
      </c>
      <c r="AK2724" s="16"/>
      <c r="AL2724" s="9">
        <f t="shared" si="596"/>
        <v>54928780.69</v>
      </c>
      <c r="AM2724" s="16"/>
      <c r="AN2724" s="16"/>
      <c r="AO2724" s="16"/>
      <c r="AP2724" s="16"/>
      <c r="AQ2724" s="12" t="e">
        <f>#REF!+#REF!+#REF!</f>
        <v>#REF!</v>
      </c>
      <c r="AR2724" s="12">
        <f t="shared" si="593"/>
        <v>-761098.3</v>
      </c>
      <c r="AS2724" s="12" t="e">
        <f>#REF!-AU2724+#REF!+#REF!</f>
        <v>#REF!</v>
      </c>
      <c r="AT2724" s="12" t="e">
        <f>AS2724-VLOOKUP(A2724,[1]选股结果!$A$2:$BJ$3005,48,FALSE)*0.08</f>
        <v>#REF!</v>
      </c>
      <c r="AU2724" s="12">
        <f t="shared" si="597"/>
        <v>43123392.34</v>
      </c>
      <c r="AV2724" s="12" t="e">
        <f>#REF!+S2724+H2724</f>
        <v>#REF!</v>
      </c>
      <c r="AW2724" s="12" t="e">
        <f t="shared" si="598"/>
        <v>#REF!</v>
      </c>
      <c r="AX2724" s="12" t="e">
        <f t="shared" si="599"/>
        <v>#REF!</v>
      </c>
      <c r="AY2724" s="12" t="e">
        <f t="shared" si="600"/>
        <v>#REF!</v>
      </c>
      <c r="AZ2724" s="12">
        <f t="shared" si="594"/>
        <v>-448825532.37</v>
      </c>
      <c r="BA2724" s="12">
        <f t="shared" si="595"/>
        <v>226932531.87</v>
      </c>
      <c r="BB2724" s="12" t="e">
        <f t="shared" si="601"/>
        <v>#REF!</v>
      </c>
    </row>
    <row r="2725" spans="1:54">
      <c r="A2725" s="5" t="s">
        <v>5499</v>
      </c>
      <c r="B2725" s="5" t="s">
        <v>5500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602"/>
        <v>425990997.56</v>
      </c>
      <c r="AF2725" s="9">
        <f t="shared" si="603"/>
        <v>469532628.85</v>
      </c>
      <c r="AG2725" s="9">
        <f t="shared" si="604"/>
        <v>-42803450.1</v>
      </c>
      <c r="AH2725" s="9">
        <f t="shared" si="605"/>
        <v>-42895836.32</v>
      </c>
      <c r="AI2725" s="9">
        <f t="shared" si="606"/>
        <v>-43623007.53</v>
      </c>
      <c r="AJ2725" s="12" t="e">
        <f>#REF!-A2725</f>
        <v>#REF!</v>
      </c>
      <c r="AK2725" s="16"/>
      <c r="AL2725" s="9">
        <f t="shared" si="596"/>
        <v>92654168.5</v>
      </c>
      <c r="AM2725" s="16"/>
      <c r="AN2725" s="16"/>
      <c r="AO2725" s="16"/>
      <c r="AP2725" s="16"/>
      <c r="AQ2725" s="12" t="e">
        <f>#REF!+#REF!+#REF!</f>
        <v>#REF!</v>
      </c>
      <c r="AR2725" s="12">
        <f t="shared" si="593"/>
        <v>-65265.22</v>
      </c>
      <c r="AS2725" s="12" t="e">
        <f>#REF!-AU2725+#REF!+#REF!</f>
        <v>#REF!</v>
      </c>
      <c r="AT2725" s="12" t="e">
        <f>AS2725-VLOOKUP(A2725,[1]选股结果!$A$2:$BJ$3005,48,FALSE)*0.08</f>
        <v>#REF!</v>
      </c>
      <c r="AU2725" s="12">
        <f t="shared" si="597"/>
        <v>727171.210000001</v>
      </c>
      <c r="AV2725" s="12" t="e">
        <f>#REF!+S2725+H2725</f>
        <v>#REF!</v>
      </c>
      <c r="AW2725" s="12" t="e">
        <f t="shared" si="598"/>
        <v>#REF!</v>
      </c>
      <c r="AX2725" s="12" t="e">
        <f t="shared" si="599"/>
        <v>#REF!</v>
      </c>
      <c r="AY2725" s="12" t="e">
        <f t="shared" si="600"/>
        <v>#REF!</v>
      </c>
      <c r="AZ2725" s="12">
        <f t="shared" si="594"/>
        <v>-449777026.22</v>
      </c>
      <c r="BA2725" s="12">
        <f t="shared" si="595"/>
        <v>-42803450.1</v>
      </c>
      <c r="BB2725" s="12" t="e">
        <f t="shared" si="601"/>
        <v>#REF!</v>
      </c>
    </row>
    <row r="2726" spans="1:54">
      <c r="A2726" s="5" t="s">
        <v>5501</v>
      </c>
      <c r="B2726" s="5" t="s">
        <v>5502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602"/>
        <v>423359378.2</v>
      </c>
      <c r="AF2726" s="9">
        <f t="shared" si="603"/>
        <v>397182372.98</v>
      </c>
      <c r="AG2726" s="9">
        <f t="shared" si="604"/>
        <v>40811709.57</v>
      </c>
      <c r="AH2726" s="9">
        <f t="shared" si="605"/>
        <v>40805354.05</v>
      </c>
      <c r="AI2726" s="9">
        <f t="shared" si="606"/>
        <v>35486054.01</v>
      </c>
      <c r="AJ2726" s="12" t="e">
        <f>#REF!-A2726</f>
        <v>#REF!</v>
      </c>
      <c r="AK2726" s="16"/>
      <c r="AL2726" s="9">
        <f t="shared" si="596"/>
        <v>20498927.69</v>
      </c>
      <c r="AM2726" s="16"/>
      <c r="AN2726" s="16"/>
      <c r="AO2726" s="16"/>
      <c r="AP2726" s="16"/>
      <c r="AQ2726" s="12" t="e">
        <f>#REF!+#REF!+#REF!</f>
        <v>#REF!</v>
      </c>
      <c r="AR2726" s="12">
        <f t="shared" si="593"/>
        <v>0</v>
      </c>
      <c r="AS2726" s="12" t="e">
        <f>#REF!-AU2726+#REF!+#REF!</f>
        <v>#REF!</v>
      </c>
      <c r="AT2726" s="12" t="e">
        <f>AS2726-VLOOKUP(A2726,[1]选股结果!$A$2:$BJ$3005,48,FALSE)*0.08</f>
        <v>#REF!</v>
      </c>
      <c r="AU2726" s="12">
        <f t="shared" si="597"/>
        <v>5319300.04</v>
      </c>
      <c r="AV2726" s="12" t="e">
        <f>#REF!+S2726+H2726</f>
        <v>#REF!</v>
      </c>
      <c r="AW2726" s="12" t="e">
        <f t="shared" si="598"/>
        <v>#REF!</v>
      </c>
      <c r="AX2726" s="12" t="e">
        <f t="shared" si="599"/>
        <v>#REF!</v>
      </c>
      <c r="AY2726" s="12" t="e">
        <f t="shared" si="600"/>
        <v>#REF!</v>
      </c>
      <c r="AZ2726" s="12">
        <f t="shared" si="594"/>
        <v>-429344063.23</v>
      </c>
      <c r="BA2726" s="12">
        <f t="shared" si="595"/>
        <v>40811709.57</v>
      </c>
      <c r="BB2726" s="12" t="e">
        <f t="shared" si="601"/>
        <v>#REF!</v>
      </c>
    </row>
    <row r="2727" spans="1:54">
      <c r="A2727" s="5" t="s">
        <v>5503</v>
      </c>
      <c r="B2727" s="5" t="s">
        <v>5504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602"/>
        <v>423130270.92</v>
      </c>
      <c r="AF2727" s="9">
        <f t="shared" si="603"/>
        <v>351441091.23</v>
      </c>
      <c r="AG2727" s="9">
        <f t="shared" si="604"/>
        <v>82486794.09</v>
      </c>
      <c r="AH2727" s="9">
        <f t="shared" si="605"/>
        <v>87464145.88</v>
      </c>
      <c r="AI2727" s="9">
        <f t="shared" si="606"/>
        <v>74040807.22</v>
      </c>
      <c r="AJ2727" s="12" t="e">
        <f>#REF!-A2727</f>
        <v>#REF!</v>
      </c>
      <c r="AK2727" s="16"/>
      <c r="AL2727" s="9">
        <f t="shared" si="596"/>
        <v>35564197.59</v>
      </c>
      <c r="AM2727" s="16"/>
      <c r="AN2727" s="16"/>
      <c r="AO2727" s="16"/>
      <c r="AP2727" s="16"/>
      <c r="AQ2727" s="12" t="e">
        <f>#REF!+#REF!+#REF!</f>
        <v>#REF!</v>
      </c>
      <c r="AR2727" s="12">
        <f t="shared" si="593"/>
        <v>-5667185.35</v>
      </c>
      <c r="AS2727" s="12" t="e">
        <f>#REF!-AU2727+#REF!+#REF!</f>
        <v>#REF!</v>
      </c>
      <c r="AT2727" s="12" t="e">
        <f>AS2727-VLOOKUP(A2727,[1]选股结果!$A$2:$BJ$3005,48,FALSE)*0.08</f>
        <v>#REF!</v>
      </c>
      <c r="AU2727" s="12">
        <f t="shared" si="597"/>
        <v>13423338.66</v>
      </c>
      <c r="AV2727" s="12" t="e">
        <f>#REF!+S2727+H2727</f>
        <v>#REF!</v>
      </c>
      <c r="AW2727" s="12" t="e">
        <f t="shared" si="598"/>
        <v>#REF!</v>
      </c>
      <c r="AX2727" s="12" t="e">
        <f t="shared" si="599"/>
        <v>#REF!</v>
      </c>
      <c r="AY2727" s="12" t="e">
        <f t="shared" si="600"/>
        <v>#REF!</v>
      </c>
      <c r="AZ2727" s="12">
        <f t="shared" si="594"/>
        <v>-441318306.76</v>
      </c>
      <c r="BA2727" s="12">
        <f t="shared" si="595"/>
        <v>82486794.09</v>
      </c>
      <c r="BB2727" s="12" t="e">
        <f t="shared" si="601"/>
        <v>#REF!</v>
      </c>
    </row>
    <row r="2728" spans="1:54">
      <c r="A2728" s="5" t="s">
        <v>5505</v>
      </c>
      <c r="B2728" s="5" t="s">
        <v>5506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602"/>
        <v>422900252.14</v>
      </c>
      <c r="AF2728" s="9">
        <f t="shared" si="603"/>
        <v>529304075.93</v>
      </c>
      <c r="AG2728" s="9">
        <f t="shared" si="604"/>
        <v>-96895556.4100001</v>
      </c>
      <c r="AH2728" s="9">
        <f t="shared" si="605"/>
        <v>-94361022.8500001</v>
      </c>
      <c r="AI2728" s="9">
        <f t="shared" si="606"/>
        <v>-94924059.4000001</v>
      </c>
      <c r="AJ2728" s="12" t="e">
        <f>#REF!-A2728</f>
        <v>#REF!</v>
      </c>
      <c r="AK2728" s="16"/>
      <c r="AL2728" s="9">
        <f t="shared" si="596"/>
        <v>83922311.59</v>
      </c>
      <c r="AM2728" s="16"/>
      <c r="AN2728" s="16"/>
      <c r="AO2728" s="16"/>
      <c r="AP2728" s="16"/>
      <c r="AQ2728" s="12" t="e">
        <f>#REF!+#REF!+#REF!</f>
        <v>#REF!</v>
      </c>
      <c r="AR2728" s="12">
        <f t="shared" si="593"/>
        <v>-3120562.31</v>
      </c>
      <c r="AS2728" s="12" t="e">
        <f>#REF!-AU2728+#REF!+#REF!</f>
        <v>#REF!</v>
      </c>
      <c r="AT2728" s="12" t="e">
        <f>AS2728-VLOOKUP(A2728,[1]选股结果!$A$2:$BJ$3005,48,FALSE)*0.08</f>
        <v>#REF!</v>
      </c>
      <c r="AU2728" s="12">
        <f t="shared" si="597"/>
        <v>563036.549999997</v>
      </c>
      <c r="AV2728" s="12" t="e">
        <f>#REF!+S2728+H2728</f>
        <v>#REF!</v>
      </c>
      <c r="AW2728" s="12" t="e">
        <f t="shared" si="598"/>
        <v>#REF!</v>
      </c>
      <c r="AX2728" s="12" t="e">
        <f t="shared" si="599"/>
        <v>#REF!</v>
      </c>
      <c r="AY2728" s="12" t="e">
        <f t="shared" si="600"/>
        <v>#REF!</v>
      </c>
      <c r="AZ2728" s="12">
        <f t="shared" si="594"/>
        <v>-418206516.28</v>
      </c>
      <c r="BA2728" s="12">
        <f t="shared" si="595"/>
        <v>-96895556.4100001</v>
      </c>
      <c r="BB2728" s="12" t="e">
        <f t="shared" si="601"/>
        <v>#REF!</v>
      </c>
    </row>
    <row r="2729" spans="1:54">
      <c r="A2729" s="5" t="s">
        <v>5507</v>
      </c>
      <c r="B2729" s="5" t="s">
        <v>5508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602"/>
        <v>422173445.12</v>
      </c>
      <c r="AF2729" s="9">
        <f t="shared" si="603"/>
        <v>473575028.76</v>
      </c>
      <c r="AG2729" s="9">
        <f t="shared" si="604"/>
        <v>-40359767.2099999</v>
      </c>
      <c r="AH2729" s="9">
        <f t="shared" si="605"/>
        <v>-41062757.6299999</v>
      </c>
      <c r="AI2729" s="9">
        <f t="shared" si="606"/>
        <v>-40816302.3599999</v>
      </c>
      <c r="AJ2729" s="12" t="e">
        <f>#REF!-A2729</f>
        <v>#REF!</v>
      </c>
      <c r="AK2729" s="16"/>
      <c r="AL2729" s="9">
        <f t="shared" si="596"/>
        <v>85869520.21</v>
      </c>
      <c r="AM2729" s="16"/>
      <c r="AN2729" s="16"/>
      <c r="AO2729" s="16"/>
      <c r="AP2729" s="16"/>
      <c r="AQ2729" s="12" t="e">
        <f>#REF!+#REF!+#REF!</f>
        <v>#REF!</v>
      </c>
      <c r="AR2729" s="12">
        <f t="shared" si="593"/>
        <v>-98307.15</v>
      </c>
      <c r="AS2729" s="12" t="e">
        <f>#REF!-AU2729+#REF!+#REF!</f>
        <v>#REF!</v>
      </c>
      <c r="AT2729" s="12" t="e">
        <f>AS2729-VLOOKUP(A2729,[1]选股结果!$A$2:$BJ$3005,48,FALSE)*0.08</f>
        <v>#REF!</v>
      </c>
      <c r="AU2729" s="12">
        <f t="shared" si="597"/>
        <v>-246455.269999996</v>
      </c>
      <c r="AV2729" s="12" t="e">
        <f>#REF!+S2729+H2729</f>
        <v>#REF!</v>
      </c>
      <c r="AW2729" s="12" t="e">
        <f t="shared" si="598"/>
        <v>#REF!</v>
      </c>
      <c r="AX2729" s="12" t="e">
        <f t="shared" si="599"/>
        <v>#REF!</v>
      </c>
      <c r="AY2729" s="12" t="e">
        <f t="shared" si="600"/>
        <v>#REF!</v>
      </c>
      <c r="AZ2729" s="12">
        <f t="shared" si="594"/>
        <v>-432903663.45</v>
      </c>
      <c r="BA2729" s="12">
        <f t="shared" si="595"/>
        <v>-40359767.2099999</v>
      </c>
      <c r="BB2729" s="12" t="e">
        <f t="shared" si="601"/>
        <v>#REF!</v>
      </c>
    </row>
    <row r="2730" spans="1:54">
      <c r="A2730" s="5" t="s">
        <v>5509</v>
      </c>
      <c r="B2730" s="5" t="s">
        <v>5510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602"/>
        <v>419128293.97</v>
      </c>
      <c r="AF2730" s="9">
        <f t="shared" si="603"/>
        <v>423455724.94</v>
      </c>
      <c r="AG2730" s="9">
        <f t="shared" si="604"/>
        <v>-5907708.15999997</v>
      </c>
      <c r="AH2730" s="9">
        <f t="shared" si="605"/>
        <v>-5961017.41999997</v>
      </c>
      <c r="AI2730" s="9">
        <f t="shared" si="606"/>
        <v>-5961017.41999997</v>
      </c>
      <c r="AJ2730" s="12" t="e">
        <f>#REF!-A2730</f>
        <v>#REF!</v>
      </c>
      <c r="AK2730" s="16"/>
      <c r="AL2730" s="9">
        <f t="shared" si="596"/>
        <v>60430630.26</v>
      </c>
      <c r="AM2730" s="16"/>
      <c r="AN2730" s="16"/>
      <c r="AO2730" s="16"/>
      <c r="AP2730" s="16"/>
      <c r="AQ2730" s="12" t="e">
        <f>#REF!+#REF!+#REF!</f>
        <v>#REF!</v>
      </c>
      <c r="AR2730" s="12">
        <f t="shared" si="593"/>
        <v>-37359.02</v>
      </c>
      <c r="AS2730" s="12" t="e">
        <f>#REF!-AU2730+#REF!+#REF!</f>
        <v>#REF!</v>
      </c>
      <c r="AT2730" s="12" t="e">
        <f>AS2730-VLOOKUP(A2730,[1]选股结果!$A$2:$BJ$3005,48,FALSE)*0.08</f>
        <v>#REF!</v>
      </c>
      <c r="AU2730" s="12">
        <f t="shared" si="597"/>
        <v>0</v>
      </c>
      <c r="AV2730" s="12" t="e">
        <f>#REF!+S2730+H2730</f>
        <v>#REF!</v>
      </c>
      <c r="AW2730" s="12" t="e">
        <f t="shared" si="598"/>
        <v>#REF!</v>
      </c>
      <c r="AX2730" s="12" t="e">
        <f t="shared" si="599"/>
        <v>#REF!</v>
      </c>
      <c r="AY2730" s="12" t="e">
        <f t="shared" si="600"/>
        <v>#REF!</v>
      </c>
      <c r="AZ2730" s="12">
        <f t="shared" si="594"/>
        <v>-398856832.57</v>
      </c>
      <c r="BA2730" s="12">
        <f t="shared" si="595"/>
        <v>-5907708.15999997</v>
      </c>
      <c r="BB2730" s="12" t="e">
        <f t="shared" si="601"/>
        <v>#REF!</v>
      </c>
    </row>
    <row r="2731" spans="1:54">
      <c r="A2731" s="5" t="s">
        <v>5511</v>
      </c>
      <c r="B2731" s="5" t="s">
        <v>5512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602"/>
        <v>418898530.64</v>
      </c>
      <c r="AF2731" s="9">
        <f t="shared" si="603"/>
        <v>376140546.32</v>
      </c>
      <c r="AG2731" s="9">
        <f t="shared" si="604"/>
        <v>46043271.09</v>
      </c>
      <c r="AH2731" s="9">
        <f t="shared" si="605"/>
        <v>45821050.97</v>
      </c>
      <c r="AI2731" s="9">
        <f t="shared" si="606"/>
        <v>41625385.8</v>
      </c>
      <c r="AJ2731" s="12" t="e">
        <f>#REF!-A2731</f>
        <v>#REF!</v>
      </c>
      <c r="AK2731" s="16"/>
      <c r="AL2731" s="9">
        <f t="shared" si="596"/>
        <v>61498848.37</v>
      </c>
      <c r="AM2731" s="16"/>
      <c r="AN2731" s="16"/>
      <c r="AO2731" s="16"/>
      <c r="AP2731" s="16"/>
      <c r="AQ2731" s="12" t="e">
        <f>#REF!+#REF!+#REF!</f>
        <v>#REF!</v>
      </c>
      <c r="AR2731" s="12">
        <f t="shared" si="593"/>
        <v>-29745.17</v>
      </c>
      <c r="AS2731" s="12" t="e">
        <f>#REF!-AU2731+#REF!+#REF!</f>
        <v>#REF!</v>
      </c>
      <c r="AT2731" s="12" t="e">
        <f>AS2731-VLOOKUP(A2731,[1]选股结果!$A$2:$BJ$3005,48,FALSE)*0.08</f>
        <v>#REF!</v>
      </c>
      <c r="AU2731" s="12">
        <f t="shared" si="597"/>
        <v>4195665.17</v>
      </c>
      <c r="AV2731" s="12" t="e">
        <f>#REF!+S2731+H2731</f>
        <v>#REF!</v>
      </c>
      <c r="AW2731" s="12" t="e">
        <f t="shared" si="598"/>
        <v>#REF!</v>
      </c>
      <c r="AX2731" s="12" t="e">
        <f t="shared" si="599"/>
        <v>#REF!</v>
      </c>
      <c r="AY2731" s="12" t="e">
        <f t="shared" si="600"/>
        <v>#REF!</v>
      </c>
      <c r="AZ2731" s="12">
        <f t="shared" si="594"/>
        <v>-418530811.19</v>
      </c>
      <c r="BA2731" s="12">
        <f t="shared" si="595"/>
        <v>46043271.09</v>
      </c>
      <c r="BB2731" s="12" t="e">
        <f t="shared" si="601"/>
        <v>#REF!</v>
      </c>
    </row>
    <row r="2732" spans="1:54">
      <c r="A2732" s="5" t="s">
        <v>5513</v>
      </c>
      <c r="B2732" s="5" t="s">
        <v>5514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602"/>
        <v>417904297.43</v>
      </c>
      <c r="AF2732" s="9">
        <f t="shared" si="603"/>
        <v>392469530.73</v>
      </c>
      <c r="AG2732" s="9">
        <f t="shared" si="604"/>
        <v>22240054.64</v>
      </c>
      <c r="AH2732" s="9">
        <f t="shared" si="605"/>
        <v>20542383.58</v>
      </c>
      <c r="AI2732" s="9">
        <f t="shared" si="606"/>
        <v>17723665.03</v>
      </c>
      <c r="AJ2732" s="12" t="e">
        <f>#REF!-A2732</f>
        <v>#REF!</v>
      </c>
      <c r="AK2732" s="16"/>
      <c r="AL2732" s="9">
        <f t="shared" si="596"/>
        <v>53146169.92</v>
      </c>
      <c r="AM2732" s="16"/>
      <c r="AN2732" s="16"/>
      <c r="AO2732" s="16"/>
      <c r="AP2732" s="16"/>
      <c r="AQ2732" s="12" t="e">
        <f>#REF!+#REF!+#REF!</f>
        <v>#REF!</v>
      </c>
      <c r="AR2732" s="12">
        <f t="shared" si="593"/>
        <v>-2985.84</v>
      </c>
      <c r="AS2732" s="12" t="e">
        <f>#REF!-AU2732+#REF!+#REF!</f>
        <v>#REF!</v>
      </c>
      <c r="AT2732" s="12" t="e">
        <f>AS2732-VLOOKUP(A2732,[1]选股结果!$A$2:$BJ$3005,48,FALSE)*0.08</f>
        <v>#REF!</v>
      </c>
      <c r="AU2732" s="12">
        <f t="shared" si="597"/>
        <v>2818718.55</v>
      </c>
      <c r="AV2732" s="12" t="e">
        <f>#REF!+S2732+H2732</f>
        <v>#REF!</v>
      </c>
      <c r="AW2732" s="12" t="e">
        <f t="shared" si="598"/>
        <v>#REF!</v>
      </c>
      <c r="AX2732" s="12" t="e">
        <f t="shared" si="599"/>
        <v>#REF!</v>
      </c>
      <c r="AY2732" s="12" t="e">
        <f t="shared" si="600"/>
        <v>#REF!</v>
      </c>
      <c r="AZ2732" s="12">
        <f t="shared" si="594"/>
        <v>-421860072.48</v>
      </c>
      <c r="BA2732" s="12">
        <f t="shared" si="595"/>
        <v>22240054.64</v>
      </c>
      <c r="BB2732" s="12" t="e">
        <f t="shared" si="601"/>
        <v>#REF!</v>
      </c>
    </row>
    <row r="2733" spans="1:54">
      <c r="A2733" s="5" t="s">
        <v>5515</v>
      </c>
      <c r="B2733" s="5" t="s">
        <v>5516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602"/>
        <v>414597770.24</v>
      </c>
      <c r="AF2733" s="9">
        <f t="shared" si="603"/>
        <v>298781760.35</v>
      </c>
      <c r="AG2733" s="9">
        <f t="shared" si="604"/>
        <v>125562916.52</v>
      </c>
      <c r="AH2733" s="9">
        <f t="shared" si="605"/>
        <v>125604485.95</v>
      </c>
      <c r="AI2733" s="9">
        <f t="shared" si="606"/>
        <v>107010320.34</v>
      </c>
      <c r="AJ2733" s="12" t="e">
        <f>#REF!-A2733</f>
        <v>#REF!</v>
      </c>
      <c r="AK2733" s="16"/>
      <c r="AL2733" s="9">
        <f t="shared" si="596"/>
        <v>31469191.3</v>
      </c>
      <c r="AM2733" s="16"/>
      <c r="AN2733" s="16"/>
      <c r="AO2733" s="16"/>
      <c r="AP2733" s="16"/>
      <c r="AQ2733" s="12" t="e">
        <f>#REF!+#REF!+#REF!</f>
        <v>#REF!</v>
      </c>
      <c r="AR2733" s="12">
        <f t="shared" si="593"/>
        <v>-68807.99</v>
      </c>
      <c r="AS2733" s="12" t="e">
        <f>#REF!-AU2733+#REF!+#REF!</f>
        <v>#REF!</v>
      </c>
      <c r="AT2733" s="12" t="e">
        <f>AS2733-VLOOKUP(A2733,[1]选股结果!$A$2:$BJ$3005,48,FALSE)*0.08</f>
        <v>#REF!</v>
      </c>
      <c r="AU2733" s="12">
        <f t="shared" si="597"/>
        <v>18594165.61</v>
      </c>
      <c r="AV2733" s="12" t="e">
        <f>#REF!+S2733+H2733</f>
        <v>#REF!</v>
      </c>
      <c r="AW2733" s="12" t="e">
        <f t="shared" si="598"/>
        <v>#REF!</v>
      </c>
      <c r="AX2733" s="12" t="e">
        <f t="shared" si="599"/>
        <v>#REF!</v>
      </c>
      <c r="AY2733" s="12" t="e">
        <f t="shared" si="600"/>
        <v>#REF!</v>
      </c>
      <c r="AZ2733" s="12">
        <f t="shared" si="594"/>
        <v>-425259057.46</v>
      </c>
      <c r="BA2733" s="12">
        <f t="shared" si="595"/>
        <v>125562916.52</v>
      </c>
      <c r="BB2733" s="12" t="e">
        <f t="shared" si="601"/>
        <v>#REF!</v>
      </c>
    </row>
    <row r="2734" spans="1:54">
      <c r="A2734" s="5" t="s">
        <v>5517</v>
      </c>
      <c r="B2734" s="5" t="s">
        <v>5518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602"/>
        <v>413867184.1</v>
      </c>
      <c r="AF2734" s="9">
        <f t="shared" si="603"/>
        <v>456299151.86</v>
      </c>
      <c r="AG2734" s="9">
        <f t="shared" si="604"/>
        <v>-32607913.48</v>
      </c>
      <c r="AH2734" s="9">
        <f t="shared" si="605"/>
        <v>-33227466.29</v>
      </c>
      <c r="AI2734" s="9">
        <f t="shared" si="606"/>
        <v>-30253232.94</v>
      </c>
      <c r="AJ2734" s="12" t="e">
        <f>#REF!-A2734</f>
        <v>#REF!</v>
      </c>
      <c r="AK2734" s="16"/>
      <c r="AL2734" s="9">
        <f t="shared" si="596"/>
        <v>199225569.16</v>
      </c>
      <c r="AM2734" s="16"/>
      <c r="AN2734" s="16"/>
      <c r="AO2734" s="16"/>
      <c r="AP2734" s="16"/>
      <c r="AQ2734" s="12" t="e">
        <f>#REF!+#REF!+#REF!</f>
        <v>#REF!</v>
      </c>
      <c r="AR2734" s="12">
        <f t="shared" si="593"/>
        <v>-215322.74</v>
      </c>
      <c r="AS2734" s="12" t="e">
        <f>#REF!-AU2734+#REF!+#REF!</f>
        <v>#REF!</v>
      </c>
      <c r="AT2734" s="12" t="e">
        <f>AS2734-VLOOKUP(A2734,[1]选股结果!$A$2:$BJ$3005,48,FALSE)*0.08</f>
        <v>#REF!</v>
      </c>
      <c r="AU2734" s="12">
        <f t="shared" si="597"/>
        <v>-2974233.35</v>
      </c>
      <c r="AV2734" s="12" t="e">
        <f>#REF!+S2734+H2734</f>
        <v>#REF!</v>
      </c>
      <c r="AW2734" s="12" t="e">
        <f t="shared" si="598"/>
        <v>#REF!</v>
      </c>
      <c r="AX2734" s="12" t="e">
        <f t="shared" si="599"/>
        <v>#REF!</v>
      </c>
      <c r="AY2734" s="12" t="e">
        <f t="shared" si="600"/>
        <v>#REF!</v>
      </c>
      <c r="AZ2734" s="12">
        <f t="shared" si="594"/>
        <v>-396060675.64</v>
      </c>
      <c r="BA2734" s="12">
        <f t="shared" si="595"/>
        <v>-32607913.48</v>
      </c>
      <c r="BB2734" s="12" t="e">
        <f t="shared" si="601"/>
        <v>#REF!</v>
      </c>
    </row>
    <row r="2735" spans="1:54">
      <c r="A2735" s="5" t="s">
        <v>5519</v>
      </c>
      <c r="B2735" s="5" t="s">
        <v>5520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602"/>
        <v>411066979.54</v>
      </c>
      <c r="AF2735" s="9">
        <f t="shared" si="603"/>
        <v>369179614.37</v>
      </c>
      <c r="AG2735" s="9">
        <f t="shared" si="604"/>
        <v>54235883.49</v>
      </c>
      <c r="AH2735" s="9">
        <f t="shared" si="605"/>
        <v>53294811.33</v>
      </c>
      <c r="AI2735" s="9">
        <f t="shared" si="606"/>
        <v>46524507.41</v>
      </c>
      <c r="AJ2735" s="12" t="e">
        <f>#REF!-A2735</f>
        <v>#REF!</v>
      </c>
      <c r="AK2735" s="16"/>
      <c r="AL2735" s="9">
        <f t="shared" si="596"/>
        <v>44504237.2</v>
      </c>
      <c r="AM2735" s="16"/>
      <c r="AN2735" s="16"/>
      <c r="AO2735" s="16"/>
      <c r="AP2735" s="16"/>
      <c r="AQ2735" s="12" t="e">
        <f>#REF!+#REF!+#REF!</f>
        <v>#REF!</v>
      </c>
      <c r="AR2735" s="12">
        <f t="shared" si="593"/>
        <v>-352459.62</v>
      </c>
      <c r="AS2735" s="12" t="e">
        <f>#REF!-AU2735+#REF!+#REF!</f>
        <v>#REF!</v>
      </c>
      <c r="AT2735" s="12" t="e">
        <f>AS2735-VLOOKUP(A2735,[1]选股结果!$A$2:$BJ$3005,48,FALSE)*0.08</f>
        <v>#REF!</v>
      </c>
      <c r="AU2735" s="12">
        <f t="shared" si="597"/>
        <v>6770303.92</v>
      </c>
      <c r="AV2735" s="12" t="e">
        <f>#REF!+S2735+H2735</f>
        <v>#REF!</v>
      </c>
      <c r="AW2735" s="12" t="e">
        <f t="shared" si="598"/>
        <v>#REF!</v>
      </c>
      <c r="AX2735" s="12" t="e">
        <f t="shared" si="599"/>
        <v>#REF!</v>
      </c>
      <c r="AY2735" s="12" t="e">
        <f t="shared" si="600"/>
        <v>#REF!</v>
      </c>
      <c r="AZ2735" s="12">
        <f t="shared" si="594"/>
        <v>-415984928.09</v>
      </c>
      <c r="BA2735" s="12">
        <f t="shared" si="595"/>
        <v>54235883.49</v>
      </c>
      <c r="BB2735" s="12" t="e">
        <f t="shared" si="601"/>
        <v>#REF!</v>
      </c>
    </row>
    <row r="2736" spans="1:54">
      <c r="A2736" s="5" t="s">
        <v>5521</v>
      </c>
      <c r="B2736" s="5" t="s">
        <v>5522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602"/>
        <v>408448276.29</v>
      </c>
      <c r="AF2736" s="9">
        <f t="shared" si="603"/>
        <v>377781318.36</v>
      </c>
      <c r="AG2736" s="9">
        <f t="shared" si="604"/>
        <v>35252108.95</v>
      </c>
      <c r="AH2736" s="9">
        <f t="shared" si="605"/>
        <v>34683472.78</v>
      </c>
      <c r="AI2736" s="9">
        <f t="shared" si="606"/>
        <v>33401779.82</v>
      </c>
      <c r="AJ2736" s="12" t="e">
        <f>#REF!-A2736</f>
        <v>#REF!</v>
      </c>
      <c r="AK2736" s="16"/>
      <c r="AL2736" s="9">
        <f t="shared" si="596"/>
        <v>83914089.43</v>
      </c>
      <c r="AM2736" s="16"/>
      <c r="AN2736" s="16"/>
      <c r="AO2736" s="16"/>
      <c r="AP2736" s="16"/>
      <c r="AQ2736" s="12" t="e">
        <f>#REF!+#REF!+#REF!</f>
        <v>#REF!</v>
      </c>
      <c r="AR2736" s="12">
        <f t="shared" si="593"/>
        <v>-36163.24</v>
      </c>
      <c r="AS2736" s="12" t="e">
        <f>#REF!-AU2736+#REF!+#REF!</f>
        <v>#REF!</v>
      </c>
      <c r="AT2736" s="12" t="e">
        <f>AS2736-VLOOKUP(A2736,[1]选股结果!$A$2:$BJ$3005,48,FALSE)*0.08</f>
        <v>#REF!</v>
      </c>
      <c r="AU2736" s="12">
        <f t="shared" si="597"/>
        <v>1281692.96</v>
      </c>
      <c r="AV2736" s="12" t="e">
        <f>#REF!+S2736+H2736</f>
        <v>#REF!</v>
      </c>
      <c r="AW2736" s="12" t="e">
        <f t="shared" si="598"/>
        <v>#REF!</v>
      </c>
      <c r="AX2736" s="12" t="e">
        <f t="shared" si="599"/>
        <v>#REF!</v>
      </c>
      <c r="AY2736" s="12" t="e">
        <f t="shared" si="600"/>
        <v>#REF!</v>
      </c>
      <c r="AZ2736" s="12">
        <f t="shared" si="594"/>
        <v>-408683991.95</v>
      </c>
      <c r="BA2736" s="12">
        <f t="shared" si="595"/>
        <v>35252108.95</v>
      </c>
      <c r="BB2736" s="12" t="e">
        <f t="shared" si="601"/>
        <v>#REF!</v>
      </c>
    </row>
    <row r="2737" spans="1:54">
      <c r="A2737" s="5" t="s">
        <v>5523</v>
      </c>
      <c r="B2737" s="5" t="s">
        <v>5524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602"/>
        <v>407884360.77</v>
      </c>
      <c r="AF2737" s="9">
        <f t="shared" si="603"/>
        <v>327845564.11</v>
      </c>
      <c r="AG2737" s="9">
        <f t="shared" si="604"/>
        <v>128961351.63</v>
      </c>
      <c r="AH2737" s="9">
        <f t="shared" si="605"/>
        <v>128819234.31</v>
      </c>
      <c r="AI2737" s="9">
        <f t="shared" si="606"/>
        <v>123479203.48</v>
      </c>
      <c r="AJ2737" s="12" t="e">
        <f>#REF!-A2737</f>
        <v>#REF!</v>
      </c>
      <c r="AK2737" s="16"/>
      <c r="AL2737" s="9">
        <f t="shared" si="596"/>
        <v>87601309</v>
      </c>
      <c r="AM2737" s="16"/>
      <c r="AN2737" s="16"/>
      <c r="AO2737" s="16"/>
      <c r="AP2737" s="16"/>
      <c r="AQ2737" s="12" t="e">
        <f>#REF!+#REF!+#REF!</f>
        <v>#REF!</v>
      </c>
      <c r="AR2737" s="12">
        <f t="shared" si="593"/>
        <v>-957276.49</v>
      </c>
      <c r="AS2737" s="12" t="e">
        <f>#REF!-AU2737+#REF!+#REF!</f>
        <v>#REF!</v>
      </c>
      <c r="AT2737" s="12" t="e">
        <f>AS2737-VLOOKUP(A2737,[1]选股结果!$A$2:$BJ$3005,48,FALSE)*0.08</f>
        <v>#REF!</v>
      </c>
      <c r="AU2737" s="12">
        <f t="shared" si="597"/>
        <v>5340030.83</v>
      </c>
      <c r="AV2737" s="12" t="e">
        <f>#REF!+S2737+H2737</f>
        <v>#REF!</v>
      </c>
      <c r="AW2737" s="12" t="e">
        <f t="shared" si="598"/>
        <v>#REF!</v>
      </c>
      <c r="AX2737" s="12" t="e">
        <f t="shared" si="599"/>
        <v>#REF!</v>
      </c>
      <c r="AY2737" s="12" t="e">
        <f t="shared" si="600"/>
        <v>#REF!</v>
      </c>
      <c r="AZ2737" s="12">
        <f t="shared" si="594"/>
        <v>-448509800.98</v>
      </c>
      <c r="BA2737" s="12">
        <f t="shared" si="595"/>
        <v>128961351.63</v>
      </c>
      <c r="BB2737" s="12" t="e">
        <f t="shared" si="601"/>
        <v>#REF!</v>
      </c>
    </row>
    <row r="2738" spans="1:54">
      <c r="A2738" s="5" t="s">
        <v>5525</v>
      </c>
      <c r="B2738" s="5" t="s">
        <v>5526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602"/>
        <v>407559068.1</v>
      </c>
      <c r="AF2738" s="9">
        <f t="shared" si="603"/>
        <v>346588701.14</v>
      </c>
      <c r="AG2738" s="9">
        <f t="shared" si="604"/>
        <v>62228722.21</v>
      </c>
      <c r="AH2738" s="9">
        <f t="shared" si="605"/>
        <v>62156047.25</v>
      </c>
      <c r="AI2738" s="9">
        <f t="shared" si="606"/>
        <v>60268310.58</v>
      </c>
      <c r="AJ2738" s="12" t="e">
        <f>#REF!-A2738</f>
        <v>#REF!</v>
      </c>
      <c r="AK2738" s="16"/>
      <c r="AL2738" s="9">
        <f t="shared" si="596"/>
        <v>24286479.4</v>
      </c>
      <c r="AM2738" s="16"/>
      <c r="AN2738" s="16"/>
      <c r="AO2738" s="16"/>
      <c r="AP2738" s="16"/>
      <c r="AQ2738" s="12" t="e">
        <f>#REF!+#REF!+#REF!</f>
        <v>#REF!</v>
      </c>
      <c r="AR2738" s="12">
        <f t="shared" si="593"/>
        <v>-501</v>
      </c>
      <c r="AS2738" s="12" t="e">
        <f>#REF!-AU2738+#REF!+#REF!</f>
        <v>#REF!</v>
      </c>
      <c r="AT2738" s="12" t="e">
        <f>AS2738-VLOOKUP(A2738,[1]选股结果!$A$2:$BJ$3005,48,FALSE)*0.08</f>
        <v>#REF!</v>
      </c>
      <c r="AU2738" s="12">
        <f t="shared" si="597"/>
        <v>1887736.67</v>
      </c>
      <c r="AV2738" s="12" t="e">
        <f>#REF!+S2738+H2738</f>
        <v>#REF!</v>
      </c>
      <c r="AW2738" s="12" t="e">
        <f t="shared" si="598"/>
        <v>#REF!</v>
      </c>
      <c r="AX2738" s="12" t="e">
        <f t="shared" si="599"/>
        <v>#REF!</v>
      </c>
      <c r="AY2738" s="12" t="e">
        <f t="shared" si="600"/>
        <v>#REF!</v>
      </c>
      <c r="AZ2738" s="12">
        <f t="shared" si="594"/>
        <v>-393756999.62</v>
      </c>
      <c r="BA2738" s="12">
        <f t="shared" si="595"/>
        <v>62228722.21</v>
      </c>
      <c r="BB2738" s="12" t="e">
        <f t="shared" si="601"/>
        <v>#REF!</v>
      </c>
    </row>
    <row r="2739" spans="1:54">
      <c r="A2739" s="5" t="s">
        <v>5527</v>
      </c>
      <c r="B2739" s="5" t="s">
        <v>5528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602"/>
        <v>407305336.09</v>
      </c>
      <c r="AF2739" s="9">
        <f t="shared" si="603"/>
        <v>361312049.26</v>
      </c>
      <c r="AG2739" s="9">
        <f t="shared" si="604"/>
        <v>47024211.56</v>
      </c>
      <c r="AH2739" s="9">
        <f t="shared" si="605"/>
        <v>47437426.32</v>
      </c>
      <c r="AI2739" s="9">
        <f t="shared" si="606"/>
        <v>41797293.35</v>
      </c>
      <c r="AJ2739" s="12" t="e">
        <f>#REF!-A2739</f>
        <v>#REF!</v>
      </c>
      <c r="AK2739" s="16"/>
      <c r="AL2739" s="9">
        <f t="shared" si="596"/>
        <v>39330304.02</v>
      </c>
      <c r="AM2739" s="16"/>
      <c r="AN2739" s="16"/>
      <c r="AO2739" s="16"/>
      <c r="AP2739" s="16"/>
      <c r="AQ2739" s="12" t="e">
        <f>#REF!+#REF!+#REF!</f>
        <v>#REF!</v>
      </c>
      <c r="AR2739" s="12">
        <f t="shared" si="593"/>
        <v>-752456.72</v>
      </c>
      <c r="AS2739" s="12" t="e">
        <f>#REF!-AU2739+#REF!+#REF!</f>
        <v>#REF!</v>
      </c>
      <c r="AT2739" s="12" t="e">
        <f>AS2739-VLOOKUP(A2739,[1]选股结果!$A$2:$BJ$3005,48,FALSE)*0.08</f>
        <v>#REF!</v>
      </c>
      <c r="AU2739" s="12">
        <f t="shared" si="597"/>
        <v>5640132.97</v>
      </c>
      <c r="AV2739" s="12" t="e">
        <f>#REF!+S2739+H2739</f>
        <v>#REF!</v>
      </c>
      <c r="AW2739" s="12" t="e">
        <f t="shared" si="598"/>
        <v>#REF!</v>
      </c>
      <c r="AX2739" s="12" t="e">
        <f t="shared" si="599"/>
        <v>#REF!</v>
      </c>
      <c r="AY2739" s="12" t="e">
        <f t="shared" si="600"/>
        <v>#REF!</v>
      </c>
      <c r="AZ2739" s="12">
        <f t="shared" si="594"/>
        <v>-412531435.56</v>
      </c>
      <c r="BA2739" s="12">
        <f t="shared" si="595"/>
        <v>47024211.56</v>
      </c>
      <c r="BB2739" s="12" t="e">
        <f t="shared" si="601"/>
        <v>#REF!</v>
      </c>
    </row>
    <row r="2740" spans="1:54">
      <c r="A2740" s="5" t="s">
        <v>5529</v>
      </c>
      <c r="B2740" s="5" t="s">
        <v>5530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602"/>
        <v>406218091.92</v>
      </c>
      <c r="AF2740" s="9">
        <f t="shared" si="603"/>
        <v>426847664.63</v>
      </c>
      <c r="AG2740" s="9">
        <f t="shared" si="604"/>
        <v>-217255843.96</v>
      </c>
      <c r="AH2740" s="9">
        <f t="shared" si="605"/>
        <v>-217102657.93</v>
      </c>
      <c r="AI2740" s="9">
        <f t="shared" si="606"/>
        <v>-207666815.86</v>
      </c>
      <c r="AJ2740" s="12" t="e">
        <f>#REF!-A2740</f>
        <v>#REF!</v>
      </c>
      <c r="AK2740" s="16"/>
      <c r="AL2740" s="9">
        <f t="shared" si="596"/>
        <v>206006755.5</v>
      </c>
      <c r="AM2740" s="16"/>
      <c r="AN2740" s="16"/>
      <c r="AO2740" s="16"/>
      <c r="AP2740" s="16"/>
      <c r="AQ2740" s="12" t="e">
        <f>#REF!+#REF!+#REF!</f>
        <v>#REF!</v>
      </c>
      <c r="AR2740" s="12">
        <f t="shared" si="593"/>
        <v>-313514.81</v>
      </c>
      <c r="AS2740" s="12" t="e">
        <f>#REF!-AU2740+#REF!+#REF!</f>
        <v>#REF!</v>
      </c>
      <c r="AT2740" s="12" t="e">
        <f>AS2740-VLOOKUP(A2740,[1]选股结果!$A$2:$BJ$3005,48,FALSE)*0.08</f>
        <v>#REF!</v>
      </c>
      <c r="AU2740" s="12">
        <f t="shared" si="597"/>
        <v>-9435842.06999999</v>
      </c>
      <c r="AV2740" s="12" t="e">
        <f>#REF!+S2740+H2740</f>
        <v>#REF!</v>
      </c>
      <c r="AW2740" s="12" t="e">
        <f t="shared" si="598"/>
        <v>#REF!</v>
      </c>
      <c r="AX2740" s="12" t="e">
        <f t="shared" si="599"/>
        <v>#REF!</v>
      </c>
      <c r="AY2740" s="12" t="e">
        <f t="shared" si="600"/>
        <v>#REF!</v>
      </c>
      <c r="AZ2740" s="12">
        <f t="shared" si="594"/>
        <v>-400294127.72</v>
      </c>
      <c r="BA2740" s="12">
        <f t="shared" si="595"/>
        <v>-217255843.96</v>
      </c>
      <c r="BB2740" s="12" t="e">
        <f t="shared" si="601"/>
        <v>#REF!</v>
      </c>
    </row>
    <row r="2741" spans="1:54">
      <c r="A2741" s="5" t="s">
        <v>5531</v>
      </c>
      <c r="B2741" s="5" t="s">
        <v>5532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602"/>
        <v>405253231.61</v>
      </c>
      <c r="AF2741" s="9">
        <f t="shared" si="603"/>
        <v>397712134.17</v>
      </c>
      <c r="AG2741" s="9">
        <f t="shared" si="604"/>
        <v>18445447.98</v>
      </c>
      <c r="AH2741" s="9">
        <f t="shared" si="605"/>
        <v>17263319.36</v>
      </c>
      <c r="AI2741" s="9">
        <f t="shared" si="606"/>
        <v>13754068.41</v>
      </c>
      <c r="AJ2741" s="12" t="e">
        <f>#REF!-A2741</f>
        <v>#REF!</v>
      </c>
      <c r="AK2741" s="16"/>
      <c r="AL2741" s="9">
        <f t="shared" si="596"/>
        <v>49952816.72</v>
      </c>
      <c r="AM2741" s="16"/>
      <c r="AN2741" s="16"/>
      <c r="AO2741" s="16"/>
      <c r="AP2741" s="16"/>
      <c r="AQ2741" s="12" t="e">
        <f>#REF!+#REF!+#REF!</f>
        <v>#REF!</v>
      </c>
      <c r="AR2741" s="12">
        <f t="shared" si="593"/>
        <v>-49.53</v>
      </c>
      <c r="AS2741" s="12" t="e">
        <f>#REF!-AU2741+#REF!+#REF!</f>
        <v>#REF!</v>
      </c>
      <c r="AT2741" s="12" t="e">
        <f>AS2741-VLOOKUP(A2741,[1]选股结果!$A$2:$BJ$3005,48,FALSE)*0.08</f>
        <v>#REF!</v>
      </c>
      <c r="AU2741" s="12">
        <f t="shared" si="597"/>
        <v>3509250.95</v>
      </c>
      <c r="AV2741" s="12" t="e">
        <f>#REF!+S2741+H2741</f>
        <v>#REF!</v>
      </c>
      <c r="AW2741" s="12" t="e">
        <f t="shared" si="598"/>
        <v>#REF!</v>
      </c>
      <c r="AX2741" s="12" t="e">
        <f t="shared" si="599"/>
        <v>#REF!</v>
      </c>
      <c r="AY2741" s="12" t="e">
        <f t="shared" si="600"/>
        <v>#REF!</v>
      </c>
      <c r="AZ2741" s="12">
        <f t="shared" si="594"/>
        <v>-413081729.42</v>
      </c>
      <c r="BA2741" s="12">
        <f t="shared" si="595"/>
        <v>18445447.98</v>
      </c>
      <c r="BB2741" s="12" t="e">
        <f t="shared" si="601"/>
        <v>#REF!</v>
      </c>
    </row>
    <row r="2742" spans="1:54">
      <c r="A2742" s="5" t="s">
        <v>5533</v>
      </c>
      <c r="B2742" s="5" t="s">
        <v>5534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602"/>
        <v>402770114.43</v>
      </c>
      <c r="AF2742" s="9">
        <f t="shared" si="603"/>
        <v>388343405.9</v>
      </c>
      <c r="AG2742" s="9">
        <f t="shared" si="604"/>
        <v>8102279.49999997</v>
      </c>
      <c r="AH2742" s="9">
        <f t="shared" si="605"/>
        <v>8495034.15999997</v>
      </c>
      <c r="AI2742" s="9">
        <f t="shared" si="606"/>
        <v>4090192.41999997</v>
      </c>
      <c r="AJ2742" s="12" t="e">
        <f>#REF!-A2742</f>
        <v>#REF!</v>
      </c>
      <c r="AK2742" s="16"/>
      <c r="AL2742" s="9">
        <f t="shared" si="596"/>
        <v>288494823.9</v>
      </c>
      <c r="AM2742" s="16"/>
      <c r="AN2742" s="16"/>
      <c r="AO2742" s="16"/>
      <c r="AP2742" s="16"/>
      <c r="AQ2742" s="12" t="e">
        <f>#REF!+#REF!+#REF!</f>
        <v>#REF!</v>
      </c>
      <c r="AR2742" s="12">
        <f t="shared" si="593"/>
        <v>-651195.92</v>
      </c>
      <c r="AS2742" s="12" t="e">
        <f>#REF!-AU2742+#REF!+#REF!</f>
        <v>#REF!</v>
      </c>
      <c r="AT2742" s="12" t="e">
        <f>AS2742-VLOOKUP(A2742,[1]选股结果!$A$2:$BJ$3005,48,FALSE)*0.08</f>
        <v>#REF!</v>
      </c>
      <c r="AU2742" s="12">
        <f t="shared" si="597"/>
        <v>4404841.74</v>
      </c>
      <c r="AV2742" s="12" t="e">
        <f>#REF!+S2742+H2742</f>
        <v>#REF!</v>
      </c>
      <c r="AW2742" s="12" t="e">
        <f t="shared" si="598"/>
        <v>#REF!</v>
      </c>
      <c r="AX2742" s="12" t="e">
        <f t="shared" si="599"/>
        <v>#REF!</v>
      </c>
      <c r="AY2742" s="12" t="e">
        <f t="shared" si="600"/>
        <v>#REF!</v>
      </c>
      <c r="AZ2742" s="12">
        <f t="shared" si="594"/>
        <v>-399548198.05</v>
      </c>
      <c r="BA2742" s="12">
        <f t="shared" si="595"/>
        <v>8102279.49999997</v>
      </c>
      <c r="BB2742" s="12" t="e">
        <f t="shared" si="601"/>
        <v>#REF!</v>
      </c>
    </row>
    <row r="2743" spans="1:54">
      <c r="A2743" s="5" t="s">
        <v>5535</v>
      </c>
      <c r="B2743" s="5" t="s">
        <v>5536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602"/>
        <v>402174781.74</v>
      </c>
      <c r="AF2743" s="9">
        <f t="shared" si="603"/>
        <v>320629346.46</v>
      </c>
      <c r="AG2743" s="9">
        <f t="shared" si="604"/>
        <v>73436983.68</v>
      </c>
      <c r="AH2743" s="9">
        <f t="shared" si="605"/>
        <v>73425894.3</v>
      </c>
      <c r="AI2743" s="9">
        <f t="shared" si="606"/>
        <v>65100592.88</v>
      </c>
      <c r="AJ2743" s="12" t="e">
        <f>#REF!-A2743</f>
        <v>#REF!</v>
      </c>
      <c r="AK2743" s="16"/>
      <c r="AL2743" s="9">
        <f t="shared" si="596"/>
        <v>70200257.53</v>
      </c>
      <c r="AM2743" s="16"/>
      <c r="AN2743" s="16"/>
      <c r="AO2743" s="16"/>
      <c r="AP2743" s="16"/>
      <c r="AQ2743" s="12" t="e">
        <f>#REF!+#REF!+#REF!</f>
        <v>#REF!</v>
      </c>
      <c r="AR2743" s="12">
        <f t="shared" si="593"/>
        <v>-12368.07</v>
      </c>
      <c r="AS2743" s="12" t="e">
        <f>#REF!-AU2743+#REF!+#REF!</f>
        <v>#REF!</v>
      </c>
      <c r="AT2743" s="12" t="e">
        <f>AS2743-VLOOKUP(A2743,[1]选股结果!$A$2:$BJ$3005,48,FALSE)*0.08</f>
        <v>#REF!</v>
      </c>
      <c r="AU2743" s="12">
        <f t="shared" si="597"/>
        <v>8325301.41999999</v>
      </c>
      <c r="AV2743" s="12" t="e">
        <f>#REF!+S2743+H2743</f>
        <v>#REF!</v>
      </c>
      <c r="AW2743" s="12" t="e">
        <f t="shared" si="598"/>
        <v>#REF!</v>
      </c>
      <c r="AX2743" s="12" t="e">
        <f t="shared" si="599"/>
        <v>#REF!</v>
      </c>
      <c r="AY2743" s="12" t="e">
        <f t="shared" si="600"/>
        <v>#REF!</v>
      </c>
      <c r="AZ2743" s="12">
        <f t="shared" si="594"/>
        <v>-411354267</v>
      </c>
      <c r="BA2743" s="12">
        <f t="shared" si="595"/>
        <v>73436983.68</v>
      </c>
      <c r="BB2743" s="12" t="e">
        <f t="shared" si="601"/>
        <v>#REF!</v>
      </c>
    </row>
    <row r="2744" spans="1:54">
      <c r="A2744" s="5" t="s">
        <v>5537</v>
      </c>
      <c r="B2744" s="5" t="s">
        <v>5538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602"/>
        <v>401776831.89</v>
      </c>
      <c r="AF2744" s="9">
        <f t="shared" si="603"/>
        <v>398022895.7</v>
      </c>
      <c r="AG2744" s="9">
        <f t="shared" si="604"/>
        <v>15446069.5299999</v>
      </c>
      <c r="AH2744" s="9">
        <f t="shared" si="605"/>
        <v>15503198.7199999</v>
      </c>
      <c r="AI2744" s="9">
        <f t="shared" si="606"/>
        <v>12199141.0199999</v>
      </c>
      <c r="AJ2744" s="12" t="e">
        <f>#REF!-A2744</f>
        <v>#REF!</v>
      </c>
      <c r="AK2744" s="16"/>
      <c r="AL2744" s="9">
        <f t="shared" si="596"/>
        <v>85963282.37</v>
      </c>
      <c r="AM2744" s="16"/>
      <c r="AN2744" s="16"/>
      <c r="AO2744" s="16"/>
      <c r="AP2744" s="16"/>
      <c r="AQ2744" s="12" t="e">
        <f>#REF!+#REF!+#REF!</f>
        <v>#REF!</v>
      </c>
      <c r="AR2744" s="12">
        <f t="shared" si="593"/>
        <v>-76157.9</v>
      </c>
      <c r="AS2744" s="12" t="e">
        <f>#REF!-AU2744+#REF!+#REF!</f>
        <v>#REF!</v>
      </c>
      <c r="AT2744" s="12" t="e">
        <f>AS2744-VLOOKUP(A2744,[1]选股结果!$A$2:$BJ$3005,48,FALSE)*0.08</f>
        <v>#REF!</v>
      </c>
      <c r="AU2744" s="12">
        <f t="shared" si="597"/>
        <v>3304057.7</v>
      </c>
      <c r="AV2744" s="12" t="e">
        <f>#REF!+S2744+H2744</f>
        <v>#REF!</v>
      </c>
      <c r="AW2744" s="12" t="e">
        <f t="shared" si="598"/>
        <v>#REF!</v>
      </c>
      <c r="AX2744" s="12" t="e">
        <f t="shared" si="599"/>
        <v>#REF!</v>
      </c>
      <c r="AY2744" s="12" t="e">
        <f t="shared" si="600"/>
        <v>#REF!</v>
      </c>
      <c r="AZ2744" s="12">
        <f t="shared" si="594"/>
        <v>-398639944.81</v>
      </c>
      <c r="BA2744" s="12">
        <f t="shared" si="595"/>
        <v>15446069.5299999</v>
      </c>
      <c r="BB2744" s="12" t="e">
        <f t="shared" si="601"/>
        <v>#REF!</v>
      </c>
    </row>
    <row r="2745" spans="1:54">
      <c r="A2745" s="5" t="s">
        <v>5539</v>
      </c>
      <c r="B2745" s="5" t="s">
        <v>5540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602"/>
        <v>400501745.25</v>
      </c>
      <c r="AF2745" s="9">
        <f t="shared" si="603"/>
        <v>351261352.47</v>
      </c>
      <c r="AG2745" s="9">
        <f t="shared" si="604"/>
        <v>201285.610000031</v>
      </c>
      <c r="AH2745" s="9">
        <f t="shared" si="605"/>
        <v>55289451.67</v>
      </c>
      <c r="AI2745" s="9">
        <f t="shared" si="606"/>
        <v>51740156.57</v>
      </c>
      <c r="AJ2745" s="12" t="e">
        <f>#REF!-A2745</f>
        <v>#REF!</v>
      </c>
      <c r="AK2745" s="16"/>
      <c r="AL2745" s="9">
        <f t="shared" si="596"/>
        <v>-16705000.55</v>
      </c>
      <c r="AM2745" s="16"/>
      <c r="AN2745" s="16"/>
      <c r="AO2745" s="16"/>
      <c r="AP2745" s="16"/>
      <c r="AQ2745" s="12" t="e">
        <f>#REF!+#REF!+#REF!</f>
        <v>#REF!</v>
      </c>
      <c r="AR2745" s="12">
        <f t="shared" si="593"/>
        <v>-55107666.89</v>
      </c>
      <c r="AS2745" s="12" t="e">
        <f>#REF!-AU2745+#REF!+#REF!</f>
        <v>#REF!</v>
      </c>
      <c r="AT2745" s="12" t="e">
        <f>AS2745-VLOOKUP(A2745,[1]选股结果!$A$2:$BJ$3005,48,FALSE)*0.08</f>
        <v>#REF!</v>
      </c>
      <c r="AU2745" s="12">
        <f t="shared" si="597"/>
        <v>3549295.1</v>
      </c>
      <c r="AV2745" s="12" t="e">
        <f>#REF!+S2745+H2745</f>
        <v>#REF!</v>
      </c>
      <c r="AW2745" s="12" t="e">
        <f t="shared" si="598"/>
        <v>#REF!</v>
      </c>
      <c r="AX2745" s="12" t="e">
        <f t="shared" si="599"/>
        <v>#REF!</v>
      </c>
      <c r="AY2745" s="12" t="e">
        <f t="shared" si="600"/>
        <v>#REF!</v>
      </c>
      <c r="AZ2745" s="12">
        <f t="shared" si="594"/>
        <v>-459244890.56</v>
      </c>
      <c r="BA2745" s="12">
        <f t="shared" si="595"/>
        <v>201285.610000031</v>
      </c>
      <c r="BB2745" s="12" t="e">
        <f t="shared" si="601"/>
        <v>#REF!</v>
      </c>
    </row>
    <row r="2746" spans="1:54">
      <c r="A2746" s="5" t="s">
        <v>5541</v>
      </c>
      <c r="B2746" s="5" t="s">
        <v>5542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602"/>
        <v>400368728.86</v>
      </c>
      <c r="AF2746" s="9">
        <f t="shared" si="603"/>
        <v>364241995.38</v>
      </c>
      <c r="AG2746" s="9">
        <f t="shared" si="604"/>
        <v>42109855.59</v>
      </c>
      <c r="AH2746" s="9">
        <f t="shared" si="605"/>
        <v>42099687.8</v>
      </c>
      <c r="AI2746" s="9">
        <f t="shared" si="606"/>
        <v>35690801.02</v>
      </c>
      <c r="AJ2746" s="12" t="e">
        <f>#REF!-A2746</f>
        <v>#REF!</v>
      </c>
      <c r="AK2746" s="16"/>
      <c r="AL2746" s="9">
        <f t="shared" si="596"/>
        <v>41376466.93</v>
      </c>
      <c r="AM2746" s="16"/>
      <c r="AN2746" s="16"/>
      <c r="AO2746" s="16"/>
      <c r="AP2746" s="16"/>
      <c r="AQ2746" s="12" t="e">
        <f>#REF!+#REF!+#REF!</f>
        <v>#REF!</v>
      </c>
      <c r="AR2746" s="12">
        <f t="shared" si="593"/>
        <v>0</v>
      </c>
      <c r="AS2746" s="12" t="e">
        <f>#REF!-AU2746+#REF!+#REF!</f>
        <v>#REF!</v>
      </c>
      <c r="AT2746" s="12" t="e">
        <f>AS2746-VLOOKUP(A2746,[1]选股结果!$A$2:$BJ$3005,48,FALSE)*0.08</f>
        <v>#REF!</v>
      </c>
      <c r="AU2746" s="12">
        <f t="shared" si="597"/>
        <v>6408886.77999999</v>
      </c>
      <c r="AV2746" s="12" t="e">
        <f>#REF!+S2746+H2746</f>
        <v>#REF!</v>
      </c>
      <c r="AW2746" s="12" t="e">
        <f t="shared" si="598"/>
        <v>#REF!</v>
      </c>
      <c r="AX2746" s="12" t="e">
        <f t="shared" si="599"/>
        <v>#REF!</v>
      </c>
      <c r="AY2746" s="12" t="e">
        <f t="shared" si="600"/>
        <v>#REF!</v>
      </c>
      <c r="AZ2746" s="12">
        <f t="shared" si="594"/>
        <v>-402179295.48</v>
      </c>
      <c r="BA2746" s="12">
        <f t="shared" si="595"/>
        <v>42109855.59</v>
      </c>
      <c r="BB2746" s="12" t="e">
        <f t="shared" si="601"/>
        <v>#REF!</v>
      </c>
    </row>
    <row r="2747" spans="1:54">
      <c r="A2747" s="5" t="s">
        <v>5543</v>
      </c>
      <c r="B2747" s="5" t="s">
        <v>5544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602"/>
        <v>399712109.01</v>
      </c>
      <c r="AF2747" s="9">
        <f t="shared" si="603"/>
        <v>386502296.04</v>
      </c>
      <c r="AG2747" s="9">
        <f t="shared" si="604"/>
        <v>5339166.89999997</v>
      </c>
      <c r="AH2747" s="9">
        <f t="shared" si="605"/>
        <v>5316512.86999997</v>
      </c>
      <c r="AI2747" s="9">
        <f t="shared" si="606"/>
        <v>4985058.50999997</v>
      </c>
      <c r="AJ2747" s="12" t="e">
        <f>#REF!-A2747</f>
        <v>#REF!</v>
      </c>
      <c r="AK2747" s="16"/>
      <c r="AL2747" s="9">
        <f t="shared" si="596"/>
        <v>44418566.16</v>
      </c>
      <c r="AM2747" s="16"/>
      <c r="AN2747" s="16"/>
      <c r="AO2747" s="16"/>
      <c r="AP2747" s="16"/>
      <c r="AQ2747" s="12" t="e">
        <f>#REF!+#REF!+#REF!</f>
        <v>#REF!</v>
      </c>
      <c r="AR2747" s="12">
        <f t="shared" si="593"/>
        <v>-7528.11</v>
      </c>
      <c r="AS2747" s="12" t="e">
        <f>#REF!-AU2747+#REF!+#REF!</f>
        <v>#REF!</v>
      </c>
      <c r="AT2747" s="12" t="e">
        <f>AS2747-VLOOKUP(A2747,[1]选股结果!$A$2:$BJ$3005,48,FALSE)*0.08</f>
        <v>#REF!</v>
      </c>
      <c r="AU2747" s="12">
        <f t="shared" si="597"/>
        <v>331454.36</v>
      </c>
      <c r="AV2747" s="12" t="e">
        <f>#REF!+S2747+H2747</f>
        <v>#REF!</v>
      </c>
      <c r="AW2747" s="12" t="e">
        <f t="shared" si="598"/>
        <v>#REF!</v>
      </c>
      <c r="AX2747" s="12" t="e">
        <f t="shared" si="599"/>
        <v>#REF!</v>
      </c>
      <c r="AY2747" s="12" t="e">
        <f t="shared" si="600"/>
        <v>#REF!</v>
      </c>
      <c r="AZ2747" s="12">
        <f t="shared" si="594"/>
        <v>-414647905.24</v>
      </c>
      <c r="BA2747" s="12">
        <f t="shared" si="595"/>
        <v>5339166.89999997</v>
      </c>
      <c r="BB2747" s="12" t="e">
        <f t="shared" si="601"/>
        <v>#REF!</v>
      </c>
    </row>
    <row r="2748" spans="1:54">
      <c r="A2748" s="5" t="s">
        <v>5545</v>
      </c>
      <c r="B2748" s="5" t="s">
        <v>5546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602"/>
        <v>398266016.91</v>
      </c>
      <c r="AF2748" s="9">
        <f t="shared" si="603"/>
        <v>336122673.86</v>
      </c>
      <c r="AG2748" s="9">
        <f t="shared" si="604"/>
        <v>91653873.5600001</v>
      </c>
      <c r="AH2748" s="9">
        <f t="shared" si="605"/>
        <v>91924880.1200001</v>
      </c>
      <c r="AI2748" s="9">
        <f t="shared" si="606"/>
        <v>86462045.9600001</v>
      </c>
      <c r="AJ2748" s="12" t="e">
        <f>#REF!-A2748</f>
        <v>#REF!</v>
      </c>
      <c r="AK2748" s="16"/>
      <c r="AL2748" s="9">
        <f t="shared" si="596"/>
        <v>44562984.99</v>
      </c>
      <c r="AM2748" s="16"/>
      <c r="AN2748" s="16"/>
      <c r="AO2748" s="16"/>
      <c r="AP2748" s="16"/>
      <c r="AQ2748" s="12" t="e">
        <f>#REF!+#REF!+#REF!</f>
        <v>#REF!</v>
      </c>
      <c r="AR2748" s="12">
        <f t="shared" si="593"/>
        <v>-318606.59</v>
      </c>
      <c r="AS2748" s="12" t="e">
        <f>#REF!-AU2748+#REF!+#REF!</f>
        <v>#REF!</v>
      </c>
      <c r="AT2748" s="12" t="e">
        <f>AS2748-VLOOKUP(A2748,[1]选股结果!$A$2:$BJ$3005,48,FALSE)*0.08</f>
        <v>#REF!</v>
      </c>
      <c r="AU2748" s="12">
        <f t="shared" si="597"/>
        <v>5462834.16</v>
      </c>
      <c r="AV2748" s="12" t="e">
        <f>#REF!+S2748+H2748</f>
        <v>#REF!</v>
      </c>
      <c r="AW2748" s="12" t="e">
        <f t="shared" si="598"/>
        <v>#REF!</v>
      </c>
      <c r="AX2748" s="12" t="e">
        <f t="shared" si="599"/>
        <v>#REF!</v>
      </c>
      <c r="AY2748" s="12" t="e">
        <f t="shared" si="600"/>
        <v>#REF!</v>
      </c>
      <c r="AZ2748" s="12">
        <f t="shared" si="594"/>
        <v>-395067935.32</v>
      </c>
      <c r="BA2748" s="12">
        <f t="shared" si="595"/>
        <v>91653873.5600001</v>
      </c>
      <c r="BB2748" s="12" t="e">
        <f t="shared" si="601"/>
        <v>#REF!</v>
      </c>
    </row>
    <row r="2749" spans="1:54">
      <c r="A2749" s="5" t="s">
        <v>5547</v>
      </c>
      <c r="B2749" s="5" t="s">
        <v>5548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602"/>
        <v>398125555</v>
      </c>
      <c r="AF2749" s="9">
        <f t="shared" si="603"/>
        <v>439324209.29</v>
      </c>
      <c r="AG2749" s="9">
        <f t="shared" si="604"/>
        <v>-79915786.16</v>
      </c>
      <c r="AH2749" s="9">
        <f t="shared" si="605"/>
        <v>-80294267.61</v>
      </c>
      <c r="AI2749" s="9">
        <f t="shared" si="606"/>
        <v>-76080532.66</v>
      </c>
      <c r="AJ2749" s="12" t="e">
        <f>#REF!-A2749</f>
        <v>#REF!</v>
      </c>
      <c r="AK2749" s="16"/>
      <c r="AL2749" s="9">
        <f t="shared" si="596"/>
        <v>55863226.39</v>
      </c>
      <c r="AM2749" s="16"/>
      <c r="AN2749" s="16"/>
      <c r="AO2749" s="16"/>
      <c r="AP2749" s="16"/>
      <c r="AQ2749" s="12" t="e">
        <f>#REF!+#REF!+#REF!</f>
        <v>#REF!</v>
      </c>
      <c r="AR2749" s="12">
        <f t="shared" si="593"/>
        <v>-122746.98</v>
      </c>
      <c r="AS2749" s="12" t="e">
        <f>#REF!-AU2749+#REF!+#REF!</f>
        <v>#REF!</v>
      </c>
      <c r="AT2749" s="12" t="e">
        <f>AS2749-VLOOKUP(A2749,[1]选股结果!$A$2:$BJ$3005,48,FALSE)*0.08</f>
        <v>#REF!</v>
      </c>
      <c r="AU2749" s="12">
        <f t="shared" si="597"/>
        <v>-4213734.95</v>
      </c>
      <c r="AV2749" s="12" t="e">
        <f>#REF!+S2749+H2749</f>
        <v>#REF!</v>
      </c>
      <c r="AW2749" s="12" t="e">
        <f t="shared" si="598"/>
        <v>#REF!</v>
      </c>
      <c r="AX2749" s="12" t="e">
        <f t="shared" si="599"/>
        <v>#REF!</v>
      </c>
      <c r="AY2749" s="12" t="e">
        <f t="shared" si="600"/>
        <v>#REF!</v>
      </c>
      <c r="AZ2749" s="12">
        <f t="shared" si="594"/>
        <v>-404052888.98</v>
      </c>
      <c r="BA2749" s="12">
        <f t="shared" si="595"/>
        <v>-79915786.16</v>
      </c>
      <c r="BB2749" s="12" t="e">
        <f t="shared" si="601"/>
        <v>#REF!</v>
      </c>
    </row>
    <row r="2750" spans="1:54">
      <c r="A2750" s="5" t="s">
        <v>5549</v>
      </c>
      <c r="B2750" s="5" t="s">
        <v>5550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602"/>
        <v>397672785.51</v>
      </c>
      <c r="AF2750" s="9">
        <f t="shared" si="603"/>
        <v>397591598.95</v>
      </c>
      <c r="AG2750" s="9">
        <f t="shared" si="604"/>
        <v>1846964.46</v>
      </c>
      <c r="AH2750" s="9">
        <f t="shared" si="605"/>
        <v>1943956.42</v>
      </c>
      <c r="AI2750" s="9">
        <f t="shared" si="606"/>
        <v>419444.64</v>
      </c>
      <c r="AJ2750" s="12" t="e">
        <f>#REF!-A2750</f>
        <v>#REF!</v>
      </c>
      <c r="AK2750" s="16"/>
      <c r="AL2750" s="9">
        <f t="shared" si="596"/>
        <v>42100644.72</v>
      </c>
      <c r="AM2750" s="16"/>
      <c r="AN2750" s="16"/>
      <c r="AO2750" s="16"/>
      <c r="AP2750" s="16"/>
      <c r="AQ2750" s="12" t="e">
        <f>#REF!+#REF!+#REF!</f>
        <v>#REF!</v>
      </c>
      <c r="AR2750" s="12">
        <f t="shared" si="593"/>
        <v>-144483</v>
      </c>
      <c r="AS2750" s="12" t="e">
        <f>#REF!-AU2750+#REF!+#REF!</f>
        <v>#REF!</v>
      </c>
      <c r="AT2750" s="12" t="e">
        <f>AS2750-VLOOKUP(A2750,[1]选股结果!$A$2:$BJ$3005,48,FALSE)*0.08</f>
        <v>#REF!</v>
      </c>
      <c r="AU2750" s="12">
        <f t="shared" si="597"/>
        <v>1524511.78</v>
      </c>
      <c r="AV2750" s="12" t="e">
        <f>#REF!+S2750+H2750</f>
        <v>#REF!</v>
      </c>
      <c r="AW2750" s="12" t="e">
        <f t="shared" si="598"/>
        <v>#REF!</v>
      </c>
      <c r="AX2750" s="12" t="e">
        <f t="shared" si="599"/>
        <v>#REF!</v>
      </c>
      <c r="AY2750" s="12" t="e">
        <f t="shared" si="600"/>
        <v>#REF!</v>
      </c>
      <c r="AZ2750" s="12">
        <f t="shared" si="594"/>
        <v>-401168911.26</v>
      </c>
      <c r="BA2750" s="12">
        <f t="shared" si="595"/>
        <v>1846964.46</v>
      </c>
      <c r="BB2750" s="12" t="e">
        <f t="shared" si="601"/>
        <v>#REF!</v>
      </c>
    </row>
    <row r="2751" spans="1:54">
      <c r="A2751" s="5" t="s">
        <v>5551</v>
      </c>
      <c r="B2751" s="5" t="s">
        <v>5552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602"/>
        <v>396111248.52</v>
      </c>
      <c r="AF2751" s="9">
        <f t="shared" si="603"/>
        <v>360557896.38</v>
      </c>
      <c r="AG2751" s="9">
        <f t="shared" si="604"/>
        <v>28381055.89</v>
      </c>
      <c r="AH2751" s="9">
        <f t="shared" si="605"/>
        <v>28526811.44</v>
      </c>
      <c r="AI2751" s="9">
        <f t="shared" si="606"/>
        <v>23444995.99</v>
      </c>
      <c r="AJ2751" s="12" t="e">
        <f>#REF!-A2751</f>
        <v>#REF!</v>
      </c>
      <c r="AK2751" s="16"/>
      <c r="AL2751" s="9">
        <f t="shared" si="596"/>
        <v>155136404.09</v>
      </c>
      <c r="AM2751" s="16"/>
      <c r="AN2751" s="16"/>
      <c r="AO2751" s="16"/>
      <c r="AP2751" s="16"/>
      <c r="AQ2751" s="12" t="e">
        <f>#REF!+#REF!+#REF!</f>
        <v>#REF!</v>
      </c>
      <c r="AR2751" s="12">
        <f t="shared" si="593"/>
        <v>-2776087.31</v>
      </c>
      <c r="AS2751" s="12" t="e">
        <f>#REF!-AU2751+#REF!+#REF!</f>
        <v>#REF!</v>
      </c>
      <c r="AT2751" s="12" t="e">
        <f>AS2751-VLOOKUP(A2751,[1]选股结果!$A$2:$BJ$3005,48,FALSE)*0.08</f>
        <v>#REF!</v>
      </c>
      <c r="AU2751" s="12">
        <f t="shared" si="597"/>
        <v>5081815.45</v>
      </c>
      <c r="AV2751" s="12" t="e">
        <f>#REF!+S2751+H2751</f>
        <v>#REF!</v>
      </c>
      <c r="AW2751" s="12" t="e">
        <f t="shared" si="598"/>
        <v>#REF!</v>
      </c>
      <c r="AX2751" s="12" t="e">
        <f t="shared" si="599"/>
        <v>#REF!</v>
      </c>
      <c r="AY2751" s="12" t="e">
        <f t="shared" si="600"/>
        <v>#REF!</v>
      </c>
      <c r="AZ2751" s="12">
        <f t="shared" si="594"/>
        <v>-392586418.91</v>
      </c>
      <c r="BA2751" s="12">
        <f t="shared" si="595"/>
        <v>28381055.89</v>
      </c>
      <c r="BB2751" s="12" t="e">
        <f t="shared" si="601"/>
        <v>#REF!</v>
      </c>
    </row>
    <row r="2752" spans="1:54">
      <c r="A2752" s="5" t="s">
        <v>5553</v>
      </c>
      <c r="B2752" s="5" t="s">
        <v>5554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602"/>
        <v>395177865.49</v>
      </c>
      <c r="AF2752" s="9">
        <f t="shared" si="603"/>
        <v>353584487.11</v>
      </c>
      <c r="AG2752" s="9">
        <f t="shared" si="604"/>
        <v>41521623.6100001</v>
      </c>
      <c r="AH2752" s="9">
        <f t="shared" si="605"/>
        <v>41521259.6300001</v>
      </c>
      <c r="AI2752" s="9">
        <f t="shared" si="606"/>
        <v>38563722.8600001</v>
      </c>
      <c r="AJ2752" s="12" t="e">
        <f>#REF!-A2752</f>
        <v>#REF!</v>
      </c>
      <c r="AK2752" s="16"/>
      <c r="AL2752" s="9">
        <f t="shared" si="596"/>
        <v>157586643.31</v>
      </c>
      <c r="AM2752" s="16"/>
      <c r="AN2752" s="16"/>
      <c r="AO2752" s="16"/>
      <c r="AP2752" s="16"/>
      <c r="AQ2752" s="12" t="e">
        <f>#REF!+#REF!+#REF!</f>
        <v>#REF!</v>
      </c>
      <c r="AR2752" s="12">
        <f t="shared" si="593"/>
        <v>-2275.35</v>
      </c>
      <c r="AS2752" s="12" t="e">
        <f>#REF!-AU2752+#REF!+#REF!</f>
        <v>#REF!</v>
      </c>
      <c r="AT2752" s="12" t="e">
        <f>AS2752-VLOOKUP(A2752,[1]选股结果!$A$2:$BJ$3005,48,FALSE)*0.08</f>
        <v>#REF!</v>
      </c>
      <c r="AU2752" s="12">
        <f t="shared" si="597"/>
        <v>2957536.77</v>
      </c>
      <c r="AV2752" s="12" t="e">
        <f>#REF!+S2752+H2752</f>
        <v>#REF!</v>
      </c>
      <c r="AW2752" s="12" t="e">
        <f t="shared" si="598"/>
        <v>#REF!</v>
      </c>
      <c r="AX2752" s="12" t="e">
        <f t="shared" si="599"/>
        <v>#REF!</v>
      </c>
      <c r="AY2752" s="12" t="e">
        <f t="shared" si="600"/>
        <v>#REF!</v>
      </c>
      <c r="AZ2752" s="12">
        <f t="shared" si="594"/>
        <v>-383069075.08</v>
      </c>
      <c r="BA2752" s="12">
        <f t="shared" si="595"/>
        <v>41521623.6100001</v>
      </c>
      <c r="BB2752" s="12" t="e">
        <f t="shared" si="601"/>
        <v>#REF!</v>
      </c>
    </row>
    <row r="2753" spans="1:54">
      <c r="A2753" s="5" t="s">
        <v>5555</v>
      </c>
      <c r="B2753" s="5" t="s">
        <v>5556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602"/>
        <v>393386649.96</v>
      </c>
      <c r="AF2753" s="9">
        <f t="shared" si="603"/>
        <v>343403694.29</v>
      </c>
      <c r="AG2753" s="9">
        <f t="shared" si="604"/>
        <v>48530490.53</v>
      </c>
      <c r="AH2753" s="9">
        <f t="shared" si="605"/>
        <v>48840989.62</v>
      </c>
      <c r="AI2753" s="9">
        <f t="shared" si="606"/>
        <v>40835705.9</v>
      </c>
      <c r="AJ2753" s="12" t="e">
        <f>#REF!-A2753</f>
        <v>#REF!</v>
      </c>
      <c r="AK2753" s="16"/>
      <c r="AL2753" s="9">
        <f t="shared" si="596"/>
        <v>26774005.32</v>
      </c>
      <c r="AM2753" s="16"/>
      <c r="AN2753" s="16"/>
      <c r="AO2753" s="16"/>
      <c r="AP2753" s="16"/>
      <c r="AQ2753" s="12" t="e">
        <f>#REF!+#REF!+#REF!</f>
        <v>#REF!</v>
      </c>
      <c r="AR2753" s="12">
        <f t="shared" si="593"/>
        <v>-340499.09</v>
      </c>
      <c r="AS2753" s="12" t="e">
        <f>#REF!-AU2753+#REF!+#REF!</f>
        <v>#REF!</v>
      </c>
      <c r="AT2753" s="12" t="e">
        <f>AS2753-VLOOKUP(A2753,[1]选股结果!$A$2:$BJ$3005,48,FALSE)*0.08</f>
        <v>#REF!</v>
      </c>
      <c r="AU2753" s="12">
        <f t="shared" si="597"/>
        <v>8005283.72</v>
      </c>
      <c r="AV2753" s="12" t="e">
        <f>#REF!+S2753+H2753</f>
        <v>#REF!</v>
      </c>
      <c r="AW2753" s="12" t="e">
        <f t="shared" si="598"/>
        <v>#REF!</v>
      </c>
      <c r="AX2753" s="12" t="e">
        <f t="shared" si="599"/>
        <v>#REF!</v>
      </c>
      <c r="AY2753" s="12" t="e">
        <f t="shared" si="600"/>
        <v>#REF!</v>
      </c>
      <c r="AZ2753" s="12">
        <f t="shared" si="594"/>
        <v>-409269746.47</v>
      </c>
      <c r="BA2753" s="12">
        <f t="shared" si="595"/>
        <v>48530490.53</v>
      </c>
      <c r="BB2753" s="12" t="e">
        <f t="shared" si="601"/>
        <v>#REF!</v>
      </c>
    </row>
    <row r="2754" spans="1:54">
      <c r="A2754" s="5" t="s">
        <v>5557</v>
      </c>
      <c r="B2754" s="5" t="s">
        <v>5558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602"/>
        <v>393335337.66</v>
      </c>
      <c r="AF2754" s="9">
        <f t="shared" si="603"/>
        <v>311404259.78</v>
      </c>
      <c r="AG2754" s="9">
        <f t="shared" si="604"/>
        <v>86265366.1600001</v>
      </c>
      <c r="AH2754" s="9">
        <f t="shared" si="605"/>
        <v>86205550.8400001</v>
      </c>
      <c r="AI2754" s="9">
        <f t="shared" si="606"/>
        <v>87110351.1000001</v>
      </c>
      <c r="AJ2754" s="12" t="e">
        <f>#REF!-A2754</f>
        <v>#REF!</v>
      </c>
      <c r="AK2754" s="16"/>
      <c r="AL2754" s="9">
        <f t="shared" si="596"/>
        <v>46756492.03</v>
      </c>
      <c r="AM2754" s="16"/>
      <c r="AN2754" s="16"/>
      <c r="AO2754" s="16"/>
      <c r="AP2754" s="16"/>
      <c r="AQ2754" s="12" t="e">
        <f>#REF!+#REF!+#REF!</f>
        <v>#REF!</v>
      </c>
      <c r="AR2754" s="12">
        <f t="shared" ref="AR2754:AR2817" si="607">AA2754-AB2754</f>
        <v>-440184.68</v>
      </c>
      <c r="AS2754" s="12" t="e">
        <f>#REF!-AU2754+#REF!+#REF!</f>
        <v>#REF!</v>
      </c>
      <c r="AT2754" s="12" t="e">
        <f>AS2754-VLOOKUP(A2754,[1]选股结果!$A$2:$BJ$3005,48,FALSE)*0.08</f>
        <v>#REF!</v>
      </c>
      <c r="AU2754" s="12">
        <f t="shared" si="597"/>
        <v>-904800.260000005</v>
      </c>
      <c r="AV2754" s="12" t="e">
        <f>#REF!+S2754+H2754</f>
        <v>#REF!</v>
      </c>
      <c r="AW2754" s="12" t="e">
        <f t="shared" si="598"/>
        <v>#REF!</v>
      </c>
      <c r="AX2754" s="12" t="e">
        <f t="shared" si="599"/>
        <v>#REF!</v>
      </c>
      <c r="AY2754" s="12" t="e">
        <f t="shared" si="600"/>
        <v>#REF!</v>
      </c>
      <c r="AZ2754" s="12">
        <f t="shared" ref="AZ2754:AZ2817" si="608">O2754-S2754-AA2754-AB2754-AC2754-AD2754+AK2754-AE2754</f>
        <v>-402052791.28</v>
      </c>
      <c r="BA2754" s="12">
        <f t="shared" ref="BA2754:BA2817" si="609">AG2754</f>
        <v>86265366.1600001</v>
      </c>
      <c r="BB2754" s="12" t="e">
        <f t="shared" si="601"/>
        <v>#REF!</v>
      </c>
    </row>
    <row r="2755" spans="1:54">
      <c r="A2755" s="5" t="s">
        <v>5559</v>
      </c>
      <c r="B2755" s="5" t="s">
        <v>5560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602"/>
        <v>392571436.11</v>
      </c>
      <c r="AF2755" s="9">
        <f t="shared" si="603"/>
        <v>161117337.7</v>
      </c>
      <c r="AG2755" s="9">
        <f t="shared" si="604"/>
        <v>254730790.49</v>
      </c>
      <c r="AH2755" s="9">
        <f t="shared" si="605"/>
        <v>256482276.67</v>
      </c>
      <c r="AI2755" s="9">
        <f t="shared" si="606"/>
        <v>230977804.77</v>
      </c>
      <c r="AJ2755" s="12" t="e">
        <f>#REF!-A2755</f>
        <v>#REF!</v>
      </c>
      <c r="AK2755" s="16"/>
      <c r="AL2755" s="9">
        <f t="shared" ref="AL2755:AL2818" si="610">O2755+P2755+Q2755+Y2755-AB2755+AC2755</f>
        <v>91625358.57</v>
      </c>
      <c r="AM2755" s="16"/>
      <c r="AN2755" s="16"/>
      <c r="AO2755" s="16"/>
      <c r="AP2755" s="16"/>
      <c r="AQ2755" s="12" t="e">
        <f>#REF!+#REF!+#REF!</f>
        <v>#REF!</v>
      </c>
      <c r="AR2755" s="12">
        <f t="shared" si="607"/>
        <v>-3751533.87</v>
      </c>
      <c r="AS2755" s="12" t="e">
        <f>#REF!-AU2755+#REF!+#REF!</f>
        <v>#REF!</v>
      </c>
      <c r="AT2755" s="12" t="e">
        <f>AS2755-VLOOKUP(A2755,[1]选股结果!$A$2:$BJ$3005,48,FALSE)*0.08</f>
        <v>#REF!</v>
      </c>
      <c r="AU2755" s="12">
        <f t="shared" ref="AU2755:AU2818" si="611">AH2755-AI2755</f>
        <v>25504471.9</v>
      </c>
      <c r="AV2755" s="12" t="e">
        <f>#REF!+S2755+H2755</f>
        <v>#REF!</v>
      </c>
      <c r="AW2755" s="12" t="e">
        <f t="shared" ref="AW2755:AW2818" si="612">AV2755-AU2755</f>
        <v>#REF!</v>
      </c>
      <c r="AX2755" s="12" t="e">
        <f t="shared" ref="AX2755:AX2818" si="613">AV2755-H2755</f>
        <v>#REF!</v>
      </c>
      <c r="AY2755" s="12" t="e">
        <f t="shared" ref="AY2755:AY2818" si="614">AV2755-H2755-AU2755</f>
        <v>#REF!</v>
      </c>
      <c r="AZ2755" s="12">
        <f t="shared" si="608"/>
        <v>-489548809.46</v>
      </c>
      <c r="BA2755" s="12">
        <f t="shared" si="609"/>
        <v>254730790.49</v>
      </c>
      <c r="BB2755" s="12" t="e">
        <f t="shared" ref="BB2755:BB2818" si="615">AF2755-AG2755+AH2755+AI2755-AJ2755+AL2755+AM2755-AO2755+AN2755</f>
        <v>#REF!</v>
      </c>
    </row>
    <row r="2756" spans="1:54">
      <c r="A2756" s="5" t="s">
        <v>5561</v>
      </c>
      <c r="B2756" s="5" t="s">
        <v>5562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602"/>
        <v>392436041.49</v>
      </c>
      <c r="AF2756" s="9">
        <f t="shared" si="603"/>
        <v>374207945.71</v>
      </c>
      <c r="AG2756" s="9">
        <f t="shared" si="604"/>
        <v>16392122.5</v>
      </c>
      <c r="AH2756" s="9">
        <f t="shared" si="605"/>
        <v>16449692.46</v>
      </c>
      <c r="AI2756" s="9">
        <f t="shared" si="606"/>
        <v>14268850.44</v>
      </c>
      <c r="AJ2756" s="12" t="e">
        <f>#REF!-A2756</f>
        <v>#REF!</v>
      </c>
      <c r="AK2756" s="16"/>
      <c r="AL2756" s="9">
        <f t="shared" si="610"/>
        <v>31614314.96</v>
      </c>
      <c r="AM2756" s="16"/>
      <c r="AN2756" s="16"/>
      <c r="AO2756" s="16"/>
      <c r="AP2756" s="16"/>
      <c r="AQ2756" s="12" t="e">
        <f>#REF!+#REF!+#REF!</f>
        <v>#REF!</v>
      </c>
      <c r="AR2756" s="12">
        <f t="shared" si="607"/>
        <v>-120554.07</v>
      </c>
      <c r="AS2756" s="12" t="e">
        <f>#REF!-AU2756+#REF!+#REF!</f>
        <v>#REF!</v>
      </c>
      <c r="AT2756" s="12" t="e">
        <f>AS2756-VLOOKUP(A2756,[1]选股结果!$A$2:$BJ$3005,48,FALSE)*0.08</f>
        <v>#REF!</v>
      </c>
      <c r="AU2756" s="12">
        <f t="shared" si="611"/>
        <v>2180842.02</v>
      </c>
      <c r="AV2756" s="12" t="e">
        <f>#REF!+S2756+H2756</f>
        <v>#REF!</v>
      </c>
      <c r="AW2756" s="12" t="e">
        <f t="shared" si="612"/>
        <v>#REF!</v>
      </c>
      <c r="AX2756" s="12" t="e">
        <f t="shared" si="613"/>
        <v>#REF!</v>
      </c>
      <c r="AY2756" s="12" t="e">
        <f t="shared" si="614"/>
        <v>#REF!</v>
      </c>
      <c r="AZ2756" s="12">
        <f t="shared" si="608"/>
        <v>-395100298.16</v>
      </c>
      <c r="BA2756" s="12">
        <f t="shared" si="609"/>
        <v>16392122.5</v>
      </c>
      <c r="BB2756" s="12" t="e">
        <f t="shared" si="615"/>
        <v>#REF!</v>
      </c>
    </row>
    <row r="2757" spans="1:54">
      <c r="A2757" s="5" t="s">
        <v>5563</v>
      </c>
      <c r="B2757" s="5" t="s">
        <v>5564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602"/>
        <v>391021666.47</v>
      </c>
      <c r="AF2757" s="9">
        <f t="shared" si="603"/>
        <v>382635756.16</v>
      </c>
      <c r="AG2757" s="9">
        <f t="shared" si="604"/>
        <v>36337561.2900001</v>
      </c>
      <c r="AH2757" s="9">
        <f t="shared" si="605"/>
        <v>29099218.5800001</v>
      </c>
      <c r="AI2757" s="9">
        <f t="shared" si="606"/>
        <v>21970032.7400001</v>
      </c>
      <c r="AJ2757" s="12" t="e">
        <f>#REF!-A2757</f>
        <v>#REF!</v>
      </c>
      <c r="AK2757" s="16"/>
      <c r="AL2757" s="9">
        <f t="shared" si="610"/>
        <v>284512199.74</v>
      </c>
      <c r="AM2757" s="16"/>
      <c r="AN2757" s="16"/>
      <c r="AO2757" s="16"/>
      <c r="AP2757" s="16"/>
      <c r="AQ2757" s="12" t="e">
        <f>#REF!+#REF!+#REF!</f>
        <v>#REF!</v>
      </c>
      <c r="AR2757" s="12">
        <f t="shared" si="607"/>
        <v>-37300.25</v>
      </c>
      <c r="AS2757" s="12" t="e">
        <f>#REF!-AU2757+#REF!+#REF!</f>
        <v>#REF!</v>
      </c>
      <c r="AT2757" s="12" t="e">
        <f>AS2757-VLOOKUP(A2757,[1]选股结果!$A$2:$BJ$3005,48,FALSE)*0.08</f>
        <v>#REF!</v>
      </c>
      <c r="AU2757" s="12">
        <f t="shared" si="611"/>
        <v>7129185.84</v>
      </c>
      <c r="AV2757" s="12" t="e">
        <f>#REF!+S2757+H2757</f>
        <v>#REF!</v>
      </c>
      <c r="AW2757" s="12" t="e">
        <f t="shared" si="612"/>
        <v>#REF!</v>
      </c>
      <c r="AX2757" s="12" t="e">
        <f t="shared" si="613"/>
        <v>#REF!</v>
      </c>
      <c r="AY2757" s="12" t="e">
        <f t="shared" si="614"/>
        <v>#REF!</v>
      </c>
      <c r="AZ2757" s="12">
        <f t="shared" si="608"/>
        <v>-391885050.06</v>
      </c>
      <c r="BA2757" s="12">
        <f t="shared" si="609"/>
        <v>36337561.2900001</v>
      </c>
      <c r="BB2757" s="12" t="e">
        <f t="shared" si="615"/>
        <v>#REF!</v>
      </c>
    </row>
    <row r="2758" spans="1:54">
      <c r="A2758" s="5" t="s">
        <v>5565</v>
      </c>
      <c r="B2758" s="5" t="s">
        <v>5566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602"/>
        <v>390059005.95</v>
      </c>
      <c r="AF2758" s="9">
        <f t="shared" si="603"/>
        <v>372659745.39</v>
      </c>
      <c r="AG2758" s="9">
        <f t="shared" si="604"/>
        <v>48534576.3199999</v>
      </c>
      <c r="AH2758" s="9">
        <f t="shared" si="605"/>
        <v>48331749.5199999</v>
      </c>
      <c r="AI2758" s="9">
        <f t="shared" si="606"/>
        <v>45627834.2299999</v>
      </c>
      <c r="AJ2758" s="12" t="e">
        <f>#REF!-A2758</f>
        <v>#REF!</v>
      </c>
      <c r="AK2758" s="16"/>
      <c r="AL2758" s="9">
        <f t="shared" si="610"/>
        <v>69923474.08</v>
      </c>
      <c r="AM2758" s="16"/>
      <c r="AN2758" s="16"/>
      <c r="AO2758" s="16"/>
      <c r="AP2758" s="16"/>
      <c r="AQ2758" s="12" t="e">
        <f>#REF!+#REF!+#REF!</f>
        <v>#REF!</v>
      </c>
      <c r="AR2758" s="12">
        <f t="shared" si="607"/>
        <v>-76961.3</v>
      </c>
      <c r="AS2758" s="12" t="e">
        <f>#REF!-AU2758+#REF!+#REF!</f>
        <v>#REF!</v>
      </c>
      <c r="AT2758" s="12" t="e">
        <f>AS2758-VLOOKUP(A2758,[1]选股结果!$A$2:$BJ$3005,48,FALSE)*0.08</f>
        <v>#REF!</v>
      </c>
      <c r="AU2758" s="12">
        <f t="shared" si="611"/>
        <v>2703915.29</v>
      </c>
      <c r="AV2758" s="12" t="e">
        <f>#REF!+S2758+H2758</f>
        <v>#REF!</v>
      </c>
      <c r="AW2758" s="12" t="e">
        <f t="shared" si="612"/>
        <v>#REF!</v>
      </c>
      <c r="AX2758" s="12" t="e">
        <f t="shared" si="613"/>
        <v>#REF!</v>
      </c>
      <c r="AY2758" s="12" t="e">
        <f t="shared" si="614"/>
        <v>#REF!</v>
      </c>
      <c r="AZ2758" s="12">
        <f t="shared" si="608"/>
        <v>-388889623.01</v>
      </c>
      <c r="BA2758" s="12">
        <f t="shared" si="609"/>
        <v>48534576.3199999</v>
      </c>
      <c r="BB2758" s="12" t="e">
        <f t="shared" si="615"/>
        <v>#REF!</v>
      </c>
    </row>
    <row r="2759" spans="1:54">
      <c r="A2759" s="5" t="s">
        <v>5567</v>
      </c>
      <c r="B2759" s="5" t="s">
        <v>5568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602"/>
        <v>389829992.37</v>
      </c>
      <c r="AF2759" s="9">
        <f t="shared" si="603"/>
        <v>331035708.85</v>
      </c>
      <c r="AG2759" s="9">
        <f t="shared" si="604"/>
        <v>50074249.65</v>
      </c>
      <c r="AH2759" s="9">
        <f t="shared" si="605"/>
        <v>49331303.84</v>
      </c>
      <c r="AI2759" s="9">
        <f t="shared" si="606"/>
        <v>40658919.72</v>
      </c>
      <c r="AJ2759" s="12" t="e">
        <f>#REF!-A2759</f>
        <v>#REF!</v>
      </c>
      <c r="AK2759" s="16"/>
      <c r="AL2759" s="9">
        <f t="shared" si="610"/>
        <v>70235393.48</v>
      </c>
      <c r="AM2759" s="16"/>
      <c r="AN2759" s="16"/>
      <c r="AO2759" s="16"/>
      <c r="AP2759" s="16"/>
      <c r="AQ2759" s="12" t="e">
        <f>#REF!+#REF!+#REF!</f>
        <v>#REF!</v>
      </c>
      <c r="AR2759" s="12">
        <f t="shared" si="607"/>
        <v>-148611.91</v>
      </c>
      <c r="AS2759" s="12" t="e">
        <f>#REF!-AU2759+#REF!+#REF!</f>
        <v>#REF!</v>
      </c>
      <c r="AT2759" s="12" t="e">
        <f>AS2759-VLOOKUP(A2759,[1]选股结果!$A$2:$BJ$3005,48,FALSE)*0.08</f>
        <v>#REF!</v>
      </c>
      <c r="AU2759" s="12">
        <f t="shared" si="611"/>
        <v>8672384.12</v>
      </c>
      <c r="AV2759" s="12" t="e">
        <f>#REF!+S2759+H2759</f>
        <v>#REF!</v>
      </c>
      <c r="AW2759" s="12" t="e">
        <f t="shared" si="612"/>
        <v>#REF!</v>
      </c>
      <c r="AX2759" s="12" t="e">
        <f t="shared" si="613"/>
        <v>#REF!</v>
      </c>
      <c r="AY2759" s="12" t="e">
        <f t="shared" si="614"/>
        <v>#REF!</v>
      </c>
      <c r="AZ2759" s="12">
        <f t="shared" si="608"/>
        <v>-400564826.21</v>
      </c>
      <c r="BA2759" s="12">
        <f t="shared" si="609"/>
        <v>50074249.65</v>
      </c>
      <c r="BB2759" s="12" t="e">
        <f t="shared" si="615"/>
        <v>#REF!</v>
      </c>
    </row>
    <row r="2760" spans="1:54">
      <c r="A2760" s="5" t="s">
        <v>5569</v>
      </c>
      <c r="B2760" s="5" t="s">
        <v>5570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602"/>
        <v>388008186.2</v>
      </c>
      <c r="AF2760" s="9">
        <f t="shared" si="603"/>
        <v>552463306.36</v>
      </c>
      <c r="AG2760" s="9">
        <f t="shared" si="604"/>
        <v>-152933439.54</v>
      </c>
      <c r="AH2760" s="9">
        <f t="shared" si="605"/>
        <v>-150734270.55</v>
      </c>
      <c r="AI2760" s="9">
        <f t="shared" si="606"/>
        <v>-123920368.49</v>
      </c>
      <c r="AJ2760" s="12" t="e">
        <f>#REF!-A2760</f>
        <v>#REF!</v>
      </c>
      <c r="AK2760" s="16"/>
      <c r="AL2760" s="9">
        <f t="shared" si="610"/>
        <v>128557564.08</v>
      </c>
      <c r="AM2760" s="16"/>
      <c r="AN2760" s="16"/>
      <c r="AO2760" s="16"/>
      <c r="AP2760" s="16"/>
      <c r="AQ2760" s="12" t="e">
        <f>#REF!+#REF!+#REF!</f>
        <v>#REF!</v>
      </c>
      <c r="AR2760" s="12">
        <f t="shared" si="607"/>
        <v>-2549258.44</v>
      </c>
      <c r="AS2760" s="12" t="e">
        <f>#REF!-AU2760+#REF!+#REF!</f>
        <v>#REF!</v>
      </c>
      <c r="AT2760" s="12" t="e">
        <f>AS2760-VLOOKUP(A2760,[1]选股结果!$A$2:$BJ$3005,48,FALSE)*0.08</f>
        <v>#REF!</v>
      </c>
      <c r="AU2760" s="12">
        <f t="shared" si="611"/>
        <v>-26813902.06</v>
      </c>
      <c r="AV2760" s="12" t="e">
        <f>#REF!+S2760+H2760</f>
        <v>#REF!</v>
      </c>
      <c r="AW2760" s="12" t="e">
        <f t="shared" si="612"/>
        <v>#REF!</v>
      </c>
      <c r="AX2760" s="12" t="e">
        <f t="shared" si="613"/>
        <v>#REF!</v>
      </c>
      <c r="AY2760" s="12" t="e">
        <f t="shared" si="614"/>
        <v>#REF!</v>
      </c>
      <c r="AZ2760" s="12">
        <f t="shared" si="608"/>
        <v>-408213165.09</v>
      </c>
      <c r="BA2760" s="12">
        <f t="shared" si="609"/>
        <v>-152933439.54</v>
      </c>
      <c r="BB2760" s="12" t="e">
        <f t="shared" si="615"/>
        <v>#REF!</v>
      </c>
    </row>
    <row r="2761" spans="1:54">
      <c r="A2761" s="5" t="s">
        <v>5571</v>
      </c>
      <c r="B2761" s="5" t="s">
        <v>5572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602"/>
        <v>386190230.03</v>
      </c>
      <c r="AF2761" s="9">
        <f t="shared" si="603"/>
        <v>317741304.15</v>
      </c>
      <c r="AG2761" s="9">
        <f t="shared" si="604"/>
        <v>87473310.4099999</v>
      </c>
      <c r="AH2761" s="9">
        <f t="shared" si="605"/>
        <v>87867052.3499999</v>
      </c>
      <c r="AI2761" s="9">
        <f t="shared" si="606"/>
        <v>69492929.6399999</v>
      </c>
      <c r="AJ2761" s="12" t="e">
        <f>#REF!-A2761</f>
        <v>#REF!</v>
      </c>
      <c r="AK2761" s="16"/>
      <c r="AL2761" s="9">
        <f t="shared" si="610"/>
        <v>54753513.87</v>
      </c>
      <c r="AM2761" s="16"/>
      <c r="AN2761" s="16"/>
      <c r="AO2761" s="16"/>
      <c r="AP2761" s="16"/>
      <c r="AQ2761" s="12" t="e">
        <f>#REF!+#REF!+#REF!</f>
        <v>#REF!</v>
      </c>
      <c r="AR2761" s="12">
        <f t="shared" si="607"/>
        <v>-403887.8</v>
      </c>
      <c r="AS2761" s="12" t="e">
        <f>#REF!-AU2761+#REF!+#REF!</f>
        <v>#REF!</v>
      </c>
      <c r="AT2761" s="12" t="e">
        <f>AS2761-VLOOKUP(A2761,[1]选股结果!$A$2:$BJ$3005,48,FALSE)*0.08</f>
        <v>#REF!</v>
      </c>
      <c r="AU2761" s="12">
        <f t="shared" si="611"/>
        <v>18374122.71</v>
      </c>
      <c r="AV2761" s="12" t="e">
        <f>#REF!+S2761+H2761</f>
        <v>#REF!</v>
      </c>
      <c r="AW2761" s="12" t="e">
        <f t="shared" si="612"/>
        <v>#REF!</v>
      </c>
      <c r="AX2761" s="12" t="e">
        <f t="shared" si="613"/>
        <v>#REF!</v>
      </c>
      <c r="AY2761" s="12" t="e">
        <f t="shared" si="614"/>
        <v>#REF!</v>
      </c>
      <c r="AZ2761" s="12">
        <f t="shared" si="608"/>
        <v>-396816128.19</v>
      </c>
      <c r="BA2761" s="12">
        <f t="shared" si="609"/>
        <v>87473310.4099999</v>
      </c>
      <c r="BB2761" s="12" t="e">
        <f t="shared" si="615"/>
        <v>#REF!</v>
      </c>
    </row>
    <row r="2762" spans="1:54">
      <c r="A2762" s="5" t="s">
        <v>5573</v>
      </c>
      <c r="B2762" s="5" t="s">
        <v>5574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602"/>
        <v>385783236.46</v>
      </c>
      <c r="AF2762" s="9">
        <f t="shared" si="603"/>
        <v>356409552.06</v>
      </c>
      <c r="AG2762" s="9">
        <f t="shared" si="604"/>
        <v>24244010.74</v>
      </c>
      <c r="AH2762" s="9">
        <f t="shared" si="605"/>
        <v>28301241.11</v>
      </c>
      <c r="AI2762" s="9">
        <f t="shared" si="606"/>
        <v>26277167.1</v>
      </c>
      <c r="AJ2762" s="12" t="e">
        <f>#REF!-A2762</f>
        <v>#REF!</v>
      </c>
      <c r="AK2762" s="16"/>
      <c r="AL2762" s="9">
        <f t="shared" si="610"/>
        <v>62013567.8</v>
      </c>
      <c r="AM2762" s="16"/>
      <c r="AN2762" s="16"/>
      <c r="AO2762" s="16"/>
      <c r="AP2762" s="16"/>
      <c r="AQ2762" s="12" t="e">
        <f>#REF!+#REF!+#REF!</f>
        <v>#REF!</v>
      </c>
      <c r="AR2762" s="12">
        <f t="shared" si="607"/>
        <v>-4611922.01</v>
      </c>
      <c r="AS2762" s="12" t="e">
        <f>#REF!-AU2762+#REF!+#REF!</f>
        <v>#REF!</v>
      </c>
      <c r="AT2762" s="12" t="e">
        <f>AS2762-VLOOKUP(A2762,[1]选股结果!$A$2:$BJ$3005,48,FALSE)*0.08</f>
        <v>#REF!</v>
      </c>
      <c r="AU2762" s="12">
        <f t="shared" si="611"/>
        <v>2024074.01</v>
      </c>
      <c r="AV2762" s="12" t="e">
        <f>#REF!+S2762+H2762</f>
        <v>#REF!</v>
      </c>
      <c r="AW2762" s="12" t="e">
        <f t="shared" si="612"/>
        <v>#REF!</v>
      </c>
      <c r="AX2762" s="12" t="e">
        <f t="shared" si="613"/>
        <v>#REF!</v>
      </c>
      <c r="AY2762" s="12" t="e">
        <f t="shared" si="614"/>
        <v>#REF!</v>
      </c>
      <c r="AZ2762" s="12">
        <f t="shared" si="608"/>
        <v>-391558540.11</v>
      </c>
      <c r="BA2762" s="12">
        <f t="shared" si="609"/>
        <v>24244010.74</v>
      </c>
      <c r="BB2762" s="12" t="e">
        <f t="shared" si="615"/>
        <v>#REF!</v>
      </c>
    </row>
    <row r="2763" spans="1:54">
      <c r="A2763" s="5" t="s">
        <v>5575</v>
      </c>
      <c r="B2763" s="5" t="s">
        <v>5576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616">C2763</f>
        <v>385422779.59</v>
      </c>
      <c r="AF2763" s="9">
        <f t="shared" ref="AF2763:AF2826" si="617">(G2763+O2763+P2763+Q2763+R2763)+S2763</f>
        <v>351891046.84</v>
      </c>
      <c r="AG2763" s="9">
        <f t="shared" ref="AG2763:AG2826" si="618">AE2763-AF2763+T2763+V2763+W2763-X2763-Y2763+Z2763+AA2763</f>
        <v>33112677.09</v>
      </c>
      <c r="AH2763" s="9">
        <f t="shared" ref="AH2763:AH2826" si="619">AG2763+AB2763-AC2763</f>
        <v>33075899.46</v>
      </c>
      <c r="AI2763" s="9">
        <f t="shared" ref="AI2763:AI2826" si="620">AH2763-AD2763</f>
        <v>28704039.81</v>
      </c>
      <c r="AJ2763" s="12" t="e">
        <f>#REF!-A2763</f>
        <v>#REF!</v>
      </c>
      <c r="AK2763" s="16"/>
      <c r="AL2763" s="9">
        <f t="shared" si="610"/>
        <v>62522051.67</v>
      </c>
      <c r="AM2763" s="16"/>
      <c r="AN2763" s="16"/>
      <c r="AO2763" s="16"/>
      <c r="AP2763" s="16"/>
      <c r="AQ2763" s="12" t="e">
        <f>#REF!+#REF!+#REF!</f>
        <v>#REF!</v>
      </c>
      <c r="AR2763" s="12">
        <f t="shared" si="607"/>
        <v>-14520</v>
      </c>
      <c r="AS2763" s="12" t="e">
        <f>#REF!-AU2763+#REF!+#REF!</f>
        <v>#REF!</v>
      </c>
      <c r="AT2763" s="12" t="e">
        <f>AS2763-VLOOKUP(A2763,[1]选股结果!$A$2:$BJ$3005,48,FALSE)*0.08</f>
        <v>#REF!</v>
      </c>
      <c r="AU2763" s="12">
        <f t="shared" si="611"/>
        <v>4371859.65</v>
      </c>
      <c r="AV2763" s="12" t="e">
        <f>#REF!+S2763+H2763</f>
        <v>#REF!</v>
      </c>
      <c r="AW2763" s="12" t="e">
        <f t="shared" si="612"/>
        <v>#REF!</v>
      </c>
      <c r="AX2763" s="12" t="e">
        <f t="shared" si="613"/>
        <v>#REF!</v>
      </c>
      <c r="AY2763" s="12" t="e">
        <f t="shared" si="614"/>
        <v>#REF!</v>
      </c>
      <c r="AZ2763" s="12">
        <f t="shared" si="608"/>
        <v>-381560818.6</v>
      </c>
      <c r="BA2763" s="12">
        <f t="shared" si="609"/>
        <v>33112677.09</v>
      </c>
      <c r="BB2763" s="12" t="e">
        <f t="shared" si="615"/>
        <v>#REF!</v>
      </c>
    </row>
    <row r="2764" spans="1:54">
      <c r="A2764" s="5" t="s">
        <v>5577</v>
      </c>
      <c r="B2764" s="5" t="s">
        <v>5578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616"/>
        <v>385398186.59</v>
      </c>
      <c r="AF2764" s="9">
        <f t="shared" si="617"/>
        <v>397621331.33</v>
      </c>
      <c r="AG2764" s="9">
        <f t="shared" si="618"/>
        <v>-13666031.3300001</v>
      </c>
      <c r="AH2764" s="9">
        <f t="shared" si="619"/>
        <v>-8990579.5600001</v>
      </c>
      <c r="AI2764" s="9">
        <f t="shared" si="620"/>
        <v>-15521519.6800001</v>
      </c>
      <c r="AJ2764" s="12" t="e">
        <f>#REF!-A2764</f>
        <v>#REF!</v>
      </c>
      <c r="AK2764" s="16"/>
      <c r="AL2764" s="9">
        <f t="shared" si="610"/>
        <v>107003491.78</v>
      </c>
      <c r="AM2764" s="16"/>
      <c r="AN2764" s="16"/>
      <c r="AO2764" s="16"/>
      <c r="AP2764" s="16"/>
      <c r="AQ2764" s="12" t="e">
        <f>#REF!+#REF!+#REF!</f>
        <v>#REF!</v>
      </c>
      <c r="AR2764" s="12">
        <f t="shared" si="607"/>
        <v>-4702364.4</v>
      </c>
      <c r="AS2764" s="12" t="e">
        <f>#REF!-AU2764+#REF!+#REF!</f>
        <v>#REF!</v>
      </c>
      <c r="AT2764" s="12" t="e">
        <f>AS2764-VLOOKUP(A2764,[1]选股结果!$A$2:$BJ$3005,48,FALSE)*0.08</f>
        <v>#REF!</v>
      </c>
      <c r="AU2764" s="12">
        <f t="shared" si="611"/>
        <v>6530940.12</v>
      </c>
      <c r="AV2764" s="12" t="e">
        <f>#REF!+S2764+H2764</f>
        <v>#REF!</v>
      </c>
      <c r="AW2764" s="12" t="e">
        <f t="shared" si="612"/>
        <v>#REF!</v>
      </c>
      <c r="AX2764" s="12" t="e">
        <f t="shared" si="613"/>
        <v>#REF!</v>
      </c>
      <c r="AY2764" s="12" t="e">
        <f t="shared" si="614"/>
        <v>#REF!</v>
      </c>
      <c r="AZ2764" s="12">
        <f t="shared" si="608"/>
        <v>-393529648.08</v>
      </c>
      <c r="BA2764" s="12">
        <f t="shared" si="609"/>
        <v>-13666031.3300001</v>
      </c>
      <c r="BB2764" s="12" t="e">
        <f t="shared" si="615"/>
        <v>#REF!</v>
      </c>
    </row>
    <row r="2765" spans="1:54">
      <c r="A2765" s="5" t="s">
        <v>5579</v>
      </c>
      <c r="B2765" s="5" t="s">
        <v>5580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616"/>
        <v>384624093.77</v>
      </c>
      <c r="AF2765" s="9">
        <f t="shared" si="617"/>
        <v>272849426.23</v>
      </c>
      <c r="AG2765" s="9">
        <f t="shared" si="618"/>
        <v>125405124.12</v>
      </c>
      <c r="AH2765" s="9">
        <f t="shared" si="619"/>
        <v>125441185.4</v>
      </c>
      <c r="AI2765" s="9">
        <f t="shared" si="620"/>
        <v>97559574.29</v>
      </c>
      <c r="AJ2765" s="12" t="e">
        <f>#REF!-A2765</f>
        <v>#REF!</v>
      </c>
      <c r="AK2765" s="16"/>
      <c r="AL2765" s="9">
        <f t="shared" si="610"/>
        <v>104484668.67</v>
      </c>
      <c r="AM2765" s="16"/>
      <c r="AN2765" s="16"/>
      <c r="AO2765" s="16"/>
      <c r="AP2765" s="16"/>
      <c r="AQ2765" s="12" t="e">
        <f>#REF!+#REF!+#REF!</f>
        <v>#REF!</v>
      </c>
      <c r="AR2765" s="12">
        <f t="shared" si="607"/>
        <v>-243784.66</v>
      </c>
      <c r="AS2765" s="12" t="e">
        <f>#REF!-AU2765+#REF!+#REF!</f>
        <v>#REF!</v>
      </c>
      <c r="AT2765" s="12" t="e">
        <f>AS2765-VLOOKUP(A2765,[1]选股结果!$A$2:$BJ$3005,48,FALSE)*0.08</f>
        <v>#REF!</v>
      </c>
      <c r="AU2765" s="12">
        <f t="shared" si="611"/>
        <v>27881611.11</v>
      </c>
      <c r="AV2765" s="12" t="e">
        <f>#REF!+S2765+H2765</f>
        <v>#REF!</v>
      </c>
      <c r="AW2765" s="12" t="e">
        <f t="shared" si="612"/>
        <v>#REF!</v>
      </c>
      <c r="AX2765" s="12" t="e">
        <f t="shared" si="613"/>
        <v>#REF!</v>
      </c>
      <c r="AY2765" s="12" t="e">
        <f t="shared" si="614"/>
        <v>#REF!</v>
      </c>
      <c r="AZ2765" s="12">
        <f t="shared" si="608"/>
        <v>-294036856.77</v>
      </c>
      <c r="BA2765" s="12">
        <f t="shared" si="609"/>
        <v>125405124.12</v>
      </c>
      <c r="BB2765" s="12" t="e">
        <f t="shared" si="615"/>
        <v>#REF!</v>
      </c>
    </row>
    <row r="2766" spans="1:54">
      <c r="A2766" s="5" t="s">
        <v>5581</v>
      </c>
      <c r="B2766" s="5" t="s">
        <v>5582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616"/>
        <v>383618203.39</v>
      </c>
      <c r="AF2766" s="9">
        <f t="shared" si="617"/>
        <v>493365590.56</v>
      </c>
      <c r="AG2766" s="9">
        <f t="shared" si="618"/>
        <v>-108737178.42</v>
      </c>
      <c r="AH2766" s="9">
        <f t="shared" si="619"/>
        <v>-107516038.25</v>
      </c>
      <c r="AI2766" s="9">
        <f t="shared" si="620"/>
        <v>-107851900.93</v>
      </c>
      <c r="AJ2766" s="12" t="e">
        <f>#REF!-A2766</f>
        <v>#REF!</v>
      </c>
      <c r="AK2766" s="16"/>
      <c r="AL2766" s="9">
        <f t="shared" si="610"/>
        <v>179453858.38</v>
      </c>
      <c r="AM2766" s="16"/>
      <c r="AN2766" s="16"/>
      <c r="AO2766" s="16"/>
      <c r="AP2766" s="16"/>
      <c r="AQ2766" s="12" t="e">
        <f>#REF!+#REF!+#REF!</f>
        <v>#REF!</v>
      </c>
      <c r="AR2766" s="12">
        <f t="shared" si="607"/>
        <v>-2908676.93</v>
      </c>
      <c r="AS2766" s="12" t="e">
        <f>#REF!-AU2766+#REF!+#REF!</f>
        <v>#REF!</v>
      </c>
      <c r="AT2766" s="12" t="e">
        <f>AS2766-VLOOKUP(A2766,[1]选股结果!$A$2:$BJ$3005,48,FALSE)*0.08</f>
        <v>#REF!</v>
      </c>
      <c r="AU2766" s="12">
        <f t="shared" si="611"/>
        <v>335862.680000007</v>
      </c>
      <c r="AV2766" s="12" t="e">
        <f>#REF!+S2766+H2766</f>
        <v>#REF!</v>
      </c>
      <c r="AW2766" s="12" t="e">
        <f t="shared" si="612"/>
        <v>#REF!</v>
      </c>
      <c r="AX2766" s="12" t="e">
        <f t="shared" si="613"/>
        <v>#REF!</v>
      </c>
      <c r="AY2766" s="12" t="e">
        <f t="shared" si="614"/>
        <v>#REF!</v>
      </c>
      <c r="AZ2766" s="12">
        <f t="shared" si="608"/>
        <v>-400480819.87</v>
      </c>
      <c r="BA2766" s="12">
        <f t="shared" si="609"/>
        <v>-108737178.42</v>
      </c>
      <c r="BB2766" s="12" t="e">
        <f t="shared" si="615"/>
        <v>#REF!</v>
      </c>
    </row>
    <row r="2767" spans="1:54">
      <c r="A2767" s="5" t="s">
        <v>5583</v>
      </c>
      <c r="B2767" s="5" t="s">
        <v>5584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616"/>
        <v>381085647.69</v>
      </c>
      <c r="AF2767" s="9">
        <f t="shared" si="617"/>
        <v>311891905.89</v>
      </c>
      <c r="AG2767" s="9">
        <f t="shared" si="618"/>
        <v>61901588.12</v>
      </c>
      <c r="AH2767" s="9">
        <f t="shared" si="619"/>
        <v>62054562.13</v>
      </c>
      <c r="AI2767" s="9">
        <f t="shared" si="620"/>
        <v>51249681.2</v>
      </c>
      <c r="AJ2767" s="12" t="e">
        <f>#REF!-A2767</f>
        <v>#REF!</v>
      </c>
      <c r="AK2767" s="16"/>
      <c r="AL2767" s="9">
        <f t="shared" si="610"/>
        <v>59416753.26</v>
      </c>
      <c r="AM2767" s="16"/>
      <c r="AN2767" s="16"/>
      <c r="AO2767" s="16"/>
      <c r="AP2767" s="16"/>
      <c r="AQ2767" s="12" t="e">
        <f>#REF!+#REF!+#REF!</f>
        <v>#REF!</v>
      </c>
      <c r="AR2767" s="12">
        <f t="shared" si="607"/>
        <v>-169498.45</v>
      </c>
      <c r="AS2767" s="12" t="e">
        <f>#REF!-AU2767+#REF!+#REF!</f>
        <v>#REF!</v>
      </c>
      <c r="AT2767" s="12" t="e">
        <f>AS2767-VLOOKUP(A2767,[1]选股结果!$A$2:$BJ$3005,48,FALSE)*0.08</f>
        <v>#REF!</v>
      </c>
      <c r="AU2767" s="12">
        <f t="shared" si="611"/>
        <v>10804880.93</v>
      </c>
      <c r="AV2767" s="12" t="e">
        <f>#REF!+S2767+H2767</f>
        <v>#REF!</v>
      </c>
      <c r="AW2767" s="12" t="e">
        <f t="shared" si="612"/>
        <v>#REF!</v>
      </c>
      <c r="AX2767" s="12" t="e">
        <f t="shared" si="613"/>
        <v>#REF!</v>
      </c>
      <c r="AY2767" s="12" t="e">
        <f t="shared" si="614"/>
        <v>#REF!</v>
      </c>
      <c r="AZ2767" s="12">
        <f t="shared" si="608"/>
        <v>-391305323.92</v>
      </c>
      <c r="BA2767" s="12">
        <f t="shared" si="609"/>
        <v>61901588.12</v>
      </c>
      <c r="BB2767" s="12" t="e">
        <f t="shared" si="615"/>
        <v>#REF!</v>
      </c>
    </row>
    <row r="2768" spans="1:54">
      <c r="A2768" s="5" t="s">
        <v>5585</v>
      </c>
      <c r="B2768" s="5" t="s">
        <v>5586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616"/>
        <v>379403563.38</v>
      </c>
      <c r="AF2768" s="9">
        <f t="shared" si="617"/>
        <v>428131875.07</v>
      </c>
      <c r="AG2768" s="9">
        <f t="shared" si="618"/>
        <v>-49949809.1</v>
      </c>
      <c r="AH2768" s="9">
        <f t="shared" si="619"/>
        <v>-49707809.63</v>
      </c>
      <c r="AI2768" s="9">
        <f t="shared" si="620"/>
        <v>-50055013.84</v>
      </c>
      <c r="AJ2768" s="12" t="e">
        <f>#REF!-A2768</f>
        <v>#REF!</v>
      </c>
      <c r="AK2768" s="16"/>
      <c r="AL2768" s="9">
        <f t="shared" si="610"/>
        <v>41038432.04</v>
      </c>
      <c r="AM2768" s="16"/>
      <c r="AN2768" s="16"/>
      <c r="AO2768" s="16"/>
      <c r="AP2768" s="16"/>
      <c r="AQ2768" s="12" t="e">
        <f>#REF!+#REF!+#REF!</f>
        <v>#REF!</v>
      </c>
      <c r="AR2768" s="12">
        <f t="shared" si="607"/>
        <v>-1159706.76</v>
      </c>
      <c r="AS2768" s="12" t="e">
        <f>#REF!-AU2768+#REF!+#REF!</f>
        <v>#REF!</v>
      </c>
      <c r="AT2768" s="12" t="e">
        <f>AS2768-VLOOKUP(A2768,[1]选股结果!$A$2:$BJ$3005,48,FALSE)*0.08</f>
        <v>#REF!</v>
      </c>
      <c r="AU2768" s="12">
        <f t="shared" si="611"/>
        <v>347204.210000001</v>
      </c>
      <c r="AV2768" s="12" t="e">
        <f>#REF!+S2768+H2768</f>
        <v>#REF!</v>
      </c>
      <c r="AW2768" s="12" t="e">
        <f t="shared" si="612"/>
        <v>#REF!</v>
      </c>
      <c r="AX2768" s="12" t="e">
        <f t="shared" si="613"/>
        <v>#REF!</v>
      </c>
      <c r="AY2768" s="12" t="e">
        <f t="shared" si="614"/>
        <v>#REF!</v>
      </c>
      <c r="AZ2768" s="12">
        <f t="shared" si="608"/>
        <v>-392655508.11</v>
      </c>
      <c r="BA2768" s="12">
        <f t="shared" si="609"/>
        <v>-49949809.1</v>
      </c>
      <c r="BB2768" s="12" t="e">
        <f t="shared" si="615"/>
        <v>#REF!</v>
      </c>
    </row>
    <row r="2769" spans="1:54">
      <c r="A2769" s="5" t="s">
        <v>5587</v>
      </c>
      <c r="B2769" s="5" t="s">
        <v>5588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616"/>
        <v>379121288.31</v>
      </c>
      <c r="AF2769" s="9">
        <f t="shared" si="617"/>
        <v>363681002.09</v>
      </c>
      <c r="AG2769" s="9">
        <f t="shared" si="618"/>
        <v>10669517.28</v>
      </c>
      <c r="AH2769" s="9">
        <f t="shared" si="619"/>
        <v>10891990.08</v>
      </c>
      <c r="AI2769" s="9">
        <f t="shared" si="620"/>
        <v>10891990.08</v>
      </c>
      <c r="AJ2769" s="12" t="e">
        <f>#REF!-A2769</f>
        <v>#REF!</v>
      </c>
      <c r="AK2769" s="16"/>
      <c r="AL2769" s="9">
        <f t="shared" si="610"/>
        <v>38013511.82</v>
      </c>
      <c r="AM2769" s="16"/>
      <c r="AN2769" s="16"/>
      <c r="AO2769" s="16"/>
      <c r="AP2769" s="16"/>
      <c r="AQ2769" s="12" t="e">
        <f>#REF!+#REF!+#REF!</f>
        <v>#REF!</v>
      </c>
      <c r="AR2769" s="12">
        <f t="shared" si="607"/>
        <v>-261275.57</v>
      </c>
      <c r="AS2769" s="12" t="e">
        <f>#REF!-AU2769+#REF!+#REF!</f>
        <v>#REF!</v>
      </c>
      <c r="AT2769" s="12" t="e">
        <f>AS2769-VLOOKUP(A2769,[1]选股结果!$A$2:$BJ$3005,48,FALSE)*0.08</f>
        <v>#REF!</v>
      </c>
      <c r="AU2769" s="12">
        <f t="shared" si="611"/>
        <v>0</v>
      </c>
      <c r="AV2769" s="12" t="e">
        <f>#REF!+S2769+H2769</f>
        <v>#REF!</v>
      </c>
      <c r="AW2769" s="12" t="e">
        <f t="shared" si="612"/>
        <v>#REF!</v>
      </c>
      <c r="AX2769" s="12" t="e">
        <f t="shared" si="613"/>
        <v>#REF!</v>
      </c>
      <c r="AY2769" s="12" t="e">
        <f t="shared" si="614"/>
        <v>#REF!</v>
      </c>
      <c r="AZ2769" s="12">
        <f t="shared" si="608"/>
        <v>-372977648.72</v>
      </c>
      <c r="BA2769" s="12">
        <f t="shared" si="609"/>
        <v>10669517.28</v>
      </c>
      <c r="BB2769" s="12" t="e">
        <f t="shared" si="615"/>
        <v>#REF!</v>
      </c>
    </row>
    <row r="2770" spans="1:54">
      <c r="A2770" s="5" t="s">
        <v>5589</v>
      </c>
      <c r="B2770" s="5" t="s">
        <v>5590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616"/>
        <v>379066919.48</v>
      </c>
      <c r="AF2770" s="9">
        <f t="shared" si="617"/>
        <v>408198865.21</v>
      </c>
      <c r="AG2770" s="9">
        <f t="shared" si="618"/>
        <v>-23257119.23</v>
      </c>
      <c r="AH2770" s="9">
        <f t="shared" si="619"/>
        <v>-23307483</v>
      </c>
      <c r="AI2770" s="9">
        <f t="shared" si="620"/>
        <v>-6716367.56</v>
      </c>
      <c r="AJ2770" s="12" t="e">
        <f>#REF!-A2770</f>
        <v>#REF!</v>
      </c>
      <c r="AK2770" s="16"/>
      <c r="AL2770" s="9">
        <f t="shared" si="610"/>
        <v>53310464.53</v>
      </c>
      <c r="AM2770" s="16"/>
      <c r="AN2770" s="16"/>
      <c r="AO2770" s="16"/>
      <c r="AP2770" s="16"/>
      <c r="AQ2770" s="12" t="e">
        <f>#REF!+#REF!+#REF!</f>
        <v>#REF!</v>
      </c>
      <c r="AR2770" s="12">
        <f t="shared" si="607"/>
        <v>-12124.07</v>
      </c>
      <c r="AS2770" s="12" t="e">
        <f>#REF!-AU2770+#REF!+#REF!</f>
        <v>#REF!</v>
      </c>
      <c r="AT2770" s="12" t="e">
        <f>AS2770-VLOOKUP(A2770,[1]选股结果!$A$2:$BJ$3005,48,FALSE)*0.08</f>
        <v>#REF!</v>
      </c>
      <c r="AU2770" s="12">
        <f t="shared" si="611"/>
        <v>-16591115.44</v>
      </c>
      <c r="AV2770" s="12" t="e">
        <f>#REF!+S2770+H2770</f>
        <v>#REF!</v>
      </c>
      <c r="AW2770" s="12" t="e">
        <f t="shared" si="612"/>
        <v>#REF!</v>
      </c>
      <c r="AX2770" s="12" t="e">
        <f t="shared" si="613"/>
        <v>#REF!</v>
      </c>
      <c r="AY2770" s="12" t="e">
        <f t="shared" si="614"/>
        <v>#REF!</v>
      </c>
      <c r="AZ2770" s="12">
        <f t="shared" si="608"/>
        <v>-378290201.63</v>
      </c>
      <c r="BA2770" s="12">
        <f t="shared" si="609"/>
        <v>-23257119.23</v>
      </c>
      <c r="BB2770" s="12" t="e">
        <f t="shared" si="615"/>
        <v>#REF!</v>
      </c>
    </row>
    <row r="2771" spans="1:54">
      <c r="A2771" s="5" t="s">
        <v>5591</v>
      </c>
      <c r="B2771" s="5" t="s">
        <v>5592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616"/>
        <v>378765070.92</v>
      </c>
      <c r="AF2771" s="9">
        <f t="shared" si="617"/>
        <v>273580066.14</v>
      </c>
      <c r="AG2771" s="9">
        <f t="shared" si="618"/>
        <v>96437725.98</v>
      </c>
      <c r="AH2771" s="9">
        <f t="shared" si="619"/>
        <v>96437636.14</v>
      </c>
      <c r="AI2771" s="9">
        <f t="shared" si="620"/>
        <v>82419588.4</v>
      </c>
      <c r="AJ2771" s="12" t="e">
        <f>#REF!-A2771</f>
        <v>#REF!</v>
      </c>
      <c r="AK2771" s="16"/>
      <c r="AL2771" s="9">
        <f t="shared" si="610"/>
        <v>35836780.96</v>
      </c>
      <c r="AM2771" s="16"/>
      <c r="AN2771" s="16"/>
      <c r="AO2771" s="16"/>
      <c r="AP2771" s="16"/>
      <c r="AQ2771" s="12" t="e">
        <f>#REF!+#REF!+#REF!</f>
        <v>#REF!</v>
      </c>
      <c r="AR2771" s="12">
        <f t="shared" si="607"/>
        <v>-0.16</v>
      </c>
      <c r="AS2771" s="12" t="e">
        <f>#REF!-AU2771+#REF!+#REF!</f>
        <v>#REF!</v>
      </c>
      <c r="AT2771" s="12" t="e">
        <f>AS2771-VLOOKUP(A2771,[1]选股结果!$A$2:$BJ$3005,48,FALSE)*0.08</f>
        <v>#REF!</v>
      </c>
      <c r="AU2771" s="12">
        <f t="shared" si="611"/>
        <v>14018047.74</v>
      </c>
      <c r="AV2771" s="12" t="e">
        <f>#REF!+S2771+H2771</f>
        <v>#REF!</v>
      </c>
      <c r="AW2771" s="12" t="e">
        <f t="shared" si="612"/>
        <v>#REF!</v>
      </c>
      <c r="AX2771" s="12" t="e">
        <f t="shared" si="613"/>
        <v>#REF!</v>
      </c>
      <c r="AY2771" s="12" t="e">
        <f t="shared" si="614"/>
        <v>#REF!</v>
      </c>
      <c r="AZ2771" s="12">
        <f t="shared" si="608"/>
        <v>-389660360.15</v>
      </c>
      <c r="BA2771" s="12">
        <f t="shared" si="609"/>
        <v>96437725.98</v>
      </c>
      <c r="BB2771" s="12" t="e">
        <f t="shared" si="615"/>
        <v>#REF!</v>
      </c>
    </row>
    <row r="2772" spans="1:54">
      <c r="A2772" s="5" t="s">
        <v>5593</v>
      </c>
      <c r="B2772" s="5" t="s">
        <v>5594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4">
        <v>2713651.02</v>
      </c>
      <c r="AB2772" s="6">
        <v>30000</v>
      </c>
      <c r="AC2772" s="6">
        <v>2003.15</v>
      </c>
      <c r="AD2772" s="6">
        <v>264926.63</v>
      </c>
      <c r="AE2772" s="9">
        <f t="shared" si="616"/>
        <v>377660950.25</v>
      </c>
      <c r="AF2772" s="9">
        <f t="shared" si="617"/>
        <v>369002729.42</v>
      </c>
      <c r="AG2772" s="9">
        <f t="shared" si="618"/>
        <v>14206804.32</v>
      </c>
      <c r="AH2772" s="9">
        <f t="shared" si="619"/>
        <v>14234801.17</v>
      </c>
      <c r="AI2772" s="9">
        <f t="shared" si="620"/>
        <v>13969874.54</v>
      </c>
      <c r="AJ2772" s="12" t="e">
        <f>#REF!-A2772</f>
        <v>#REF!</v>
      </c>
      <c r="AK2772" s="16"/>
      <c r="AL2772" s="9">
        <f t="shared" si="610"/>
        <v>43168922.69</v>
      </c>
      <c r="AM2772" s="16"/>
      <c r="AN2772" s="16"/>
      <c r="AO2772" s="16"/>
      <c r="AP2772" s="16"/>
      <c r="AQ2772" s="12" t="e">
        <f>#REF!+#REF!+#REF!</f>
        <v>#REF!</v>
      </c>
      <c r="AR2772" s="12">
        <f t="shared" si="607"/>
        <v>2683651.02</v>
      </c>
      <c r="AS2772" s="12" t="e">
        <f>#REF!-AU2772+#REF!+#REF!</f>
        <v>#REF!</v>
      </c>
      <c r="AT2772" s="12" t="e">
        <f>AS2772-VLOOKUP(A2772,[1]选股结果!$A$2:$BJ$3005,48,FALSE)*0.08</f>
        <v>#REF!</v>
      </c>
      <c r="AU2772" s="12">
        <f t="shared" si="611"/>
        <v>264926.630000001</v>
      </c>
      <c r="AV2772" s="12" t="e">
        <f>#REF!+S2772+H2772</f>
        <v>#REF!</v>
      </c>
      <c r="AW2772" s="12" t="e">
        <f t="shared" si="612"/>
        <v>#REF!</v>
      </c>
      <c r="AX2772" s="12" t="e">
        <f t="shared" si="613"/>
        <v>#REF!</v>
      </c>
      <c r="AY2772" s="12" t="e">
        <f t="shared" si="614"/>
        <v>#REF!</v>
      </c>
      <c r="AZ2772" s="12">
        <f t="shared" si="608"/>
        <v>-378613462.53</v>
      </c>
      <c r="BA2772" s="12">
        <f t="shared" si="609"/>
        <v>14206804.32</v>
      </c>
      <c r="BB2772" s="12" t="e">
        <f t="shared" si="615"/>
        <v>#REF!</v>
      </c>
    </row>
    <row r="2773" spans="1:54">
      <c r="A2773" s="5" t="s">
        <v>5595</v>
      </c>
      <c r="B2773" s="5" t="s">
        <v>5596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616"/>
        <v>377356839.51</v>
      </c>
      <c r="AF2773" s="9">
        <f t="shared" si="617"/>
        <v>348629909.39</v>
      </c>
      <c r="AG2773" s="9">
        <f t="shared" si="618"/>
        <v>58394722.6700001</v>
      </c>
      <c r="AH2773" s="9">
        <f t="shared" si="619"/>
        <v>58066925.6800001</v>
      </c>
      <c r="AI2773" s="9">
        <f t="shared" si="620"/>
        <v>57090646.9000001</v>
      </c>
      <c r="AJ2773" s="12" t="e">
        <f>#REF!-A2773</f>
        <v>#REF!</v>
      </c>
      <c r="AK2773" s="16"/>
      <c r="AL2773" s="9">
        <f t="shared" si="610"/>
        <v>161926970.77</v>
      </c>
      <c r="AM2773" s="16"/>
      <c r="AN2773" s="16"/>
      <c r="AO2773" s="16"/>
      <c r="AP2773" s="16"/>
      <c r="AQ2773" s="12" t="e">
        <f>#REF!+#REF!+#REF!</f>
        <v>#REF!</v>
      </c>
      <c r="AR2773" s="12">
        <f t="shared" si="607"/>
        <v>-7419926.26</v>
      </c>
      <c r="AS2773" s="12" t="e">
        <f>#REF!-AU2773+#REF!+#REF!</f>
        <v>#REF!</v>
      </c>
      <c r="AT2773" s="12" t="e">
        <f>AS2773-VLOOKUP(A2773,[1]选股结果!$A$2:$BJ$3005,48,FALSE)*0.08</f>
        <v>#REF!</v>
      </c>
      <c r="AU2773" s="12">
        <f t="shared" si="611"/>
        <v>976278.779999994</v>
      </c>
      <c r="AV2773" s="12" t="e">
        <f>#REF!+S2773+H2773</f>
        <v>#REF!</v>
      </c>
      <c r="AW2773" s="12" t="e">
        <f t="shared" si="612"/>
        <v>#REF!</v>
      </c>
      <c r="AX2773" s="12" t="e">
        <f t="shared" si="613"/>
        <v>#REF!</v>
      </c>
      <c r="AY2773" s="12" t="e">
        <f t="shared" si="614"/>
        <v>#REF!</v>
      </c>
      <c r="AZ2773" s="12">
        <f t="shared" si="608"/>
        <v>-335704213.27</v>
      </c>
      <c r="BA2773" s="12">
        <f t="shared" si="609"/>
        <v>58394722.6700001</v>
      </c>
      <c r="BB2773" s="12" t="e">
        <f t="shared" si="615"/>
        <v>#REF!</v>
      </c>
    </row>
    <row r="2774" spans="1:54">
      <c r="A2774" s="5" t="s">
        <v>5597</v>
      </c>
      <c r="B2774" s="5" t="s">
        <v>5598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616"/>
        <v>376250903.57</v>
      </c>
      <c r="AF2774" s="9">
        <f t="shared" si="617"/>
        <v>308995161.46</v>
      </c>
      <c r="AG2774" s="9">
        <f t="shared" si="618"/>
        <v>70281167.06</v>
      </c>
      <c r="AH2774" s="9">
        <f t="shared" si="619"/>
        <v>69981112.71</v>
      </c>
      <c r="AI2774" s="9">
        <f t="shared" si="620"/>
        <v>63567074.61</v>
      </c>
      <c r="AJ2774" s="12" t="e">
        <f>#REF!-A2774</f>
        <v>#REF!</v>
      </c>
      <c r="AK2774" s="16"/>
      <c r="AL2774" s="9">
        <f t="shared" si="610"/>
        <v>42114789.36</v>
      </c>
      <c r="AM2774" s="16"/>
      <c r="AN2774" s="16"/>
      <c r="AO2774" s="16"/>
      <c r="AP2774" s="16"/>
      <c r="AQ2774" s="12" t="e">
        <f>#REF!+#REF!+#REF!</f>
        <v>#REF!</v>
      </c>
      <c r="AR2774" s="12">
        <f t="shared" si="607"/>
        <v>-422.36</v>
      </c>
      <c r="AS2774" s="12" t="e">
        <f>#REF!-AU2774+#REF!+#REF!</f>
        <v>#REF!</v>
      </c>
      <c r="AT2774" s="12" t="e">
        <f>AS2774-VLOOKUP(A2774,[1]选股结果!$A$2:$BJ$3005,48,FALSE)*0.08</f>
        <v>#REF!</v>
      </c>
      <c r="AU2774" s="12">
        <f t="shared" si="611"/>
        <v>6414038.09999999</v>
      </c>
      <c r="AV2774" s="12" t="e">
        <f>#REF!+S2774+H2774</f>
        <v>#REF!</v>
      </c>
      <c r="AW2774" s="12" t="e">
        <f t="shared" si="612"/>
        <v>#REF!</v>
      </c>
      <c r="AX2774" s="12" t="e">
        <f t="shared" si="613"/>
        <v>#REF!</v>
      </c>
      <c r="AY2774" s="12" t="e">
        <f t="shared" si="614"/>
        <v>#REF!</v>
      </c>
      <c r="AZ2774" s="12">
        <f t="shared" si="608"/>
        <v>-380326279.48</v>
      </c>
      <c r="BA2774" s="12">
        <f t="shared" si="609"/>
        <v>70281167.06</v>
      </c>
      <c r="BB2774" s="12" t="e">
        <f t="shared" si="615"/>
        <v>#REF!</v>
      </c>
    </row>
    <row r="2775" spans="1:54">
      <c r="A2775" s="5" t="s">
        <v>5599</v>
      </c>
      <c r="B2775" s="5" t="s">
        <v>5600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616"/>
        <v>372496786.95</v>
      </c>
      <c r="AF2775" s="9">
        <f t="shared" si="617"/>
        <v>268628728.59</v>
      </c>
      <c r="AG2775" s="9">
        <f t="shared" si="618"/>
        <v>113296831.58</v>
      </c>
      <c r="AH2775" s="9">
        <f t="shared" si="619"/>
        <v>113361250.3</v>
      </c>
      <c r="AI2775" s="9">
        <f t="shared" si="620"/>
        <v>97444769.67</v>
      </c>
      <c r="AJ2775" s="12" t="e">
        <f>#REF!-A2775</f>
        <v>#REF!</v>
      </c>
      <c r="AK2775" s="16"/>
      <c r="AL2775" s="9">
        <f t="shared" si="610"/>
        <v>54617357.21</v>
      </c>
      <c r="AM2775" s="16"/>
      <c r="AN2775" s="16"/>
      <c r="AO2775" s="16"/>
      <c r="AP2775" s="16"/>
      <c r="AQ2775" s="12" t="e">
        <f>#REF!+#REF!+#REF!</f>
        <v>#REF!</v>
      </c>
      <c r="AR2775" s="12">
        <f t="shared" si="607"/>
        <v>-130331.01</v>
      </c>
      <c r="AS2775" s="12" t="e">
        <f>#REF!-AU2775+#REF!+#REF!</f>
        <v>#REF!</v>
      </c>
      <c r="AT2775" s="12" t="e">
        <f>AS2775-VLOOKUP(A2775,[1]选股结果!$A$2:$BJ$3005,48,FALSE)*0.08</f>
        <v>#REF!</v>
      </c>
      <c r="AU2775" s="12">
        <f t="shared" si="611"/>
        <v>15916480.63</v>
      </c>
      <c r="AV2775" s="12" t="e">
        <f>#REF!+S2775+H2775</f>
        <v>#REF!</v>
      </c>
      <c r="AW2775" s="12" t="e">
        <f t="shared" si="612"/>
        <v>#REF!</v>
      </c>
      <c r="AX2775" s="12" t="e">
        <f t="shared" si="613"/>
        <v>#REF!</v>
      </c>
      <c r="AY2775" s="12" t="e">
        <f t="shared" si="614"/>
        <v>#REF!</v>
      </c>
      <c r="AZ2775" s="12">
        <f t="shared" si="608"/>
        <v>-384046101.04</v>
      </c>
      <c r="BA2775" s="12">
        <f t="shared" si="609"/>
        <v>113296831.58</v>
      </c>
      <c r="BB2775" s="12" t="e">
        <f t="shared" si="615"/>
        <v>#REF!</v>
      </c>
    </row>
    <row r="2776" spans="1:54">
      <c r="A2776" s="5" t="s">
        <v>5601</v>
      </c>
      <c r="B2776" s="5" t="s">
        <v>5602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616"/>
        <v>370938395.99</v>
      </c>
      <c r="AF2776" s="9">
        <f t="shared" si="617"/>
        <v>335919505.08</v>
      </c>
      <c r="AG2776" s="9">
        <f t="shared" si="618"/>
        <v>99412397.35</v>
      </c>
      <c r="AH2776" s="9">
        <f t="shared" si="619"/>
        <v>102033988.06</v>
      </c>
      <c r="AI2776" s="9">
        <f t="shared" si="620"/>
        <v>89603707.71</v>
      </c>
      <c r="AJ2776" s="12" t="e">
        <f>#REF!-A2776</f>
        <v>#REF!</v>
      </c>
      <c r="AK2776" s="16"/>
      <c r="AL2776" s="9">
        <f t="shared" si="610"/>
        <v>57935304.62</v>
      </c>
      <c r="AM2776" s="16"/>
      <c r="AN2776" s="16"/>
      <c r="AO2776" s="16"/>
      <c r="AP2776" s="16"/>
      <c r="AQ2776" s="12" t="e">
        <f>#REF!+#REF!+#REF!</f>
        <v>#REF!</v>
      </c>
      <c r="AR2776" s="12">
        <f t="shared" si="607"/>
        <v>-2782217.98</v>
      </c>
      <c r="AS2776" s="12" t="e">
        <f>#REF!-AU2776+#REF!+#REF!</f>
        <v>#REF!</v>
      </c>
      <c r="AT2776" s="12" t="e">
        <f>AS2776-VLOOKUP(A2776,[1]选股结果!$A$2:$BJ$3005,48,FALSE)*0.08</f>
        <v>#REF!</v>
      </c>
      <c r="AU2776" s="12">
        <f t="shared" si="611"/>
        <v>12430280.35</v>
      </c>
      <c r="AV2776" s="12" t="e">
        <f>#REF!+S2776+H2776</f>
        <v>#REF!</v>
      </c>
      <c r="AW2776" s="12" t="e">
        <f t="shared" si="612"/>
        <v>#REF!</v>
      </c>
      <c r="AX2776" s="12" t="e">
        <f t="shared" si="613"/>
        <v>#REF!</v>
      </c>
      <c r="AY2776" s="12" t="e">
        <f t="shared" si="614"/>
        <v>#REF!</v>
      </c>
      <c r="AZ2776" s="12">
        <f t="shared" si="608"/>
        <v>-405069940.55</v>
      </c>
      <c r="BA2776" s="12">
        <f t="shared" si="609"/>
        <v>99412397.35</v>
      </c>
      <c r="BB2776" s="12" t="e">
        <f t="shared" si="615"/>
        <v>#REF!</v>
      </c>
    </row>
    <row r="2777" spans="1:54">
      <c r="A2777" s="5" t="s">
        <v>5603</v>
      </c>
      <c r="B2777" s="5" t="s">
        <v>5604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616"/>
        <v>370771384.59</v>
      </c>
      <c r="AF2777" s="9">
        <f t="shared" si="617"/>
        <v>334299886.37</v>
      </c>
      <c r="AG2777" s="9">
        <f t="shared" si="618"/>
        <v>58451652.43</v>
      </c>
      <c r="AH2777" s="9">
        <f t="shared" si="619"/>
        <v>57788830.58</v>
      </c>
      <c r="AI2777" s="9">
        <f t="shared" si="620"/>
        <v>47682348.47</v>
      </c>
      <c r="AJ2777" s="12" t="e">
        <f>#REF!-A2777</f>
        <v>#REF!</v>
      </c>
      <c r="AK2777" s="16"/>
      <c r="AL2777" s="9">
        <f t="shared" si="610"/>
        <v>58429048.16</v>
      </c>
      <c r="AM2777" s="16"/>
      <c r="AN2777" s="16"/>
      <c r="AO2777" s="16"/>
      <c r="AP2777" s="16"/>
      <c r="AQ2777" s="12" t="e">
        <f>#REF!+#REF!+#REF!</f>
        <v>#REF!</v>
      </c>
      <c r="AR2777" s="12">
        <f t="shared" si="607"/>
        <v>-107649.25</v>
      </c>
      <c r="AS2777" s="12" t="e">
        <f>#REF!-AU2777+#REF!+#REF!</f>
        <v>#REF!</v>
      </c>
      <c r="AT2777" s="12" t="e">
        <f>AS2777-VLOOKUP(A2777,[1]选股结果!$A$2:$BJ$3005,48,FALSE)*0.08</f>
        <v>#REF!</v>
      </c>
      <c r="AU2777" s="12">
        <f t="shared" si="611"/>
        <v>10106482.11</v>
      </c>
      <c r="AV2777" s="12" t="e">
        <f>#REF!+S2777+H2777</f>
        <v>#REF!</v>
      </c>
      <c r="AW2777" s="12" t="e">
        <f t="shared" si="612"/>
        <v>#REF!</v>
      </c>
      <c r="AX2777" s="12" t="e">
        <f t="shared" si="613"/>
        <v>#REF!</v>
      </c>
      <c r="AY2777" s="12" t="e">
        <f t="shared" si="614"/>
        <v>#REF!</v>
      </c>
      <c r="AZ2777" s="12">
        <f t="shared" si="608"/>
        <v>-360156579.94</v>
      </c>
      <c r="BA2777" s="12">
        <f t="shared" si="609"/>
        <v>58451652.43</v>
      </c>
      <c r="BB2777" s="12" t="e">
        <f t="shared" si="615"/>
        <v>#REF!</v>
      </c>
    </row>
    <row r="2778" spans="1:54">
      <c r="A2778" s="5" t="s">
        <v>5605</v>
      </c>
      <c r="B2778" s="5" t="s">
        <v>5606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616"/>
        <v>365402544.39</v>
      </c>
      <c r="AF2778" s="9">
        <f t="shared" si="617"/>
        <v>367642836.32</v>
      </c>
      <c r="AG2778" s="9">
        <f t="shared" si="618"/>
        <v>4882095.54999993</v>
      </c>
      <c r="AH2778" s="9">
        <f t="shared" si="619"/>
        <v>5351013.50999993</v>
      </c>
      <c r="AI2778" s="9">
        <f t="shared" si="620"/>
        <v>1262284.80999993</v>
      </c>
      <c r="AJ2778" s="12" t="e">
        <f>#REF!-A2778</f>
        <v>#REF!</v>
      </c>
      <c r="AK2778" s="16"/>
      <c r="AL2778" s="9">
        <f t="shared" si="610"/>
        <v>32415704.96</v>
      </c>
      <c r="AM2778" s="16"/>
      <c r="AN2778" s="16"/>
      <c r="AO2778" s="16"/>
      <c r="AP2778" s="16"/>
      <c r="AQ2778" s="12" t="e">
        <f>#REF!+#REF!+#REF!</f>
        <v>#REF!</v>
      </c>
      <c r="AR2778" s="12">
        <f t="shared" si="607"/>
        <v>-645192.43</v>
      </c>
      <c r="AS2778" s="12" t="e">
        <f>#REF!-AU2778+#REF!+#REF!</f>
        <v>#REF!</v>
      </c>
      <c r="AT2778" s="12" t="e">
        <f>AS2778-VLOOKUP(A2778,[1]选股结果!$A$2:$BJ$3005,48,FALSE)*0.08</f>
        <v>#REF!</v>
      </c>
      <c r="AU2778" s="12">
        <f t="shared" si="611"/>
        <v>4088728.7</v>
      </c>
      <c r="AV2778" s="12" t="e">
        <f>#REF!+S2778+H2778</f>
        <v>#REF!</v>
      </c>
      <c r="AW2778" s="12" t="e">
        <f t="shared" si="612"/>
        <v>#REF!</v>
      </c>
      <c r="AX2778" s="12" t="e">
        <f t="shared" si="613"/>
        <v>#REF!</v>
      </c>
      <c r="AY2778" s="12" t="e">
        <f t="shared" si="614"/>
        <v>#REF!</v>
      </c>
      <c r="AZ2778" s="12">
        <f t="shared" si="608"/>
        <v>-367764799.25</v>
      </c>
      <c r="BA2778" s="12">
        <f t="shared" si="609"/>
        <v>4882095.54999993</v>
      </c>
      <c r="BB2778" s="12" t="e">
        <f t="shared" si="615"/>
        <v>#REF!</v>
      </c>
    </row>
    <row r="2779" spans="1:54">
      <c r="A2779" s="5" t="s">
        <v>5607</v>
      </c>
      <c r="B2779" s="5" t="s">
        <v>5608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616"/>
        <v>362852883.89</v>
      </c>
      <c r="AF2779" s="9">
        <f t="shared" si="617"/>
        <v>338661845.31</v>
      </c>
      <c r="AG2779" s="9">
        <f t="shared" si="618"/>
        <v>7615145.18999998</v>
      </c>
      <c r="AH2779" s="9">
        <f t="shared" si="619"/>
        <v>7570629.09999998</v>
      </c>
      <c r="AI2779" s="9">
        <f t="shared" si="620"/>
        <v>2849927.75999998</v>
      </c>
      <c r="AJ2779" s="12" t="e">
        <f>#REF!-A2779</f>
        <v>#REF!</v>
      </c>
      <c r="AK2779" s="16"/>
      <c r="AL2779" s="9">
        <f t="shared" si="610"/>
        <v>54281655.39</v>
      </c>
      <c r="AM2779" s="16"/>
      <c r="AN2779" s="16"/>
      <c r="AO2779" s="16"/>
      <c r="AP2779" s="16"/>
      <c r="AQ2779" s="12" t="e">
        <f>#REF!+#REF!+#REF!</f>
        <v>#REF!</v>
      </c>
      <c r="AR2779" s="12">
        <f t="shared" si="607"/>
        <v>-53162.79</v>
      </c>
      <c r="AS2779" s="12" t="e">
        <f>#REF!-AU2779+#REF!+#REF!</f>
        <v>#REF!</v>
      </c>
      <c r="AT2779" s="12" t="e">
        <f>AS2779-VLOOKUP(A2779,[1]选股结果!$A$2:$BJ$3005,48,FALSE)*0.08</f>
        <v>#REF!</v>
      </c>
      <c r="AU2779" s="12">
        <f t="shared" si="611"/>
        <v>4720701.34</v>
      </c>
      <c r="AV2779" s="12" t="e">
        <f>#REF!+S2779+H2779</f>
        <v>#REF!</v>
      </c>
      <c r="AW2779" s="12" t="e">
        <f t="shared" si="612"/>
        <v>#REF!</v>
      </c>
      <c r="AX2779" s="12" t="e">
        <f t="shared" si="613"/>
        <v>#REF!</v>
      </c>
      <c r="AY2779" s="12" t="e">
        <f t="shared" si="614"/>
        <v>#REF!</v>
      </c>
      <c r="AZ2779" s="12">
        <f t="shared" si="608"/>
        <v>-368327793.96</v>
      </c>
      <c r="BA2779" s="12">
        <f t="shared" si="609"/>
        <v>7615145.18999998</v>
      </c>
      <c r="BB2779" s="12" t="e">
        <f t="shared" si="615"/>
        <v>#REF!</v>
      </c>
    </row>
    <row r="2780" spans="1:54">
      <c r="A2780" s="5" t="s">
        <v>5609</v>
      </c>
      <c r="B2780" s="5" t="s">
        <v>5610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616"/>
        <v>362160362.27</v>
      </c>
      <c r="AF2780" s="9">
        <f t="shared" si="617"/>
        <v>300626152.85</v>
      </c>
      <c r="AG2780" s="9">
        <f t="shared" si="618"/>
        <v>48675534.48</v>
      </c>
      <c r="AH2780" s="9">
        <f t="shared" si="619"/>
        <v>48660378.47</v>
      </c>
      <c r="AI2780" s="9">
        <f t="shared" si="620"/>
        <v>42178781.06</v>
      </c>
      <c r="AJ2780" s="12" t="e">
        <f>#REF!-A2780</f>
        <v>#REF!</v>
      </c>
      <c r="AK2780" s="16"/>
      <c r="AL2780" s="9">
        <f t="shared" si="610"/>
        <v>63363827.22</v>
      </c>
      <c r="AM2780" s="16"/>
      <c r="AN2780" s="16"/>
      <c r="AO2780" s="16"/>
      <c r="AP2780" s="16"/>
      <c r="AQ2780" s="12" t="e">
        <f>#REF!+#REF!+#REF!</f>
        <v>#REF!</v>
      </c>
      <c r="AR2780" s="12">
        <f t="shared" si="607"/>
        <v>-1.15</v>
      </c>
      <c r="AS2780" s="12" t="e">
        <f>#REF!-AU2780+#REF!+#REF!</f>
        <v>#REF!</v>
      </c>
      <c r="AT2780" s="12" t="e">
        <f>AS2780-VLOOKUP(A2780,[1]选股结果!$A$2:$BJ$3005,48,FALSE)*0.08</f>
        <v>#REF!</v>
      </c>
      <c r="AU2780" s="12">
        <f t="shared" si="611"/>
        <v>6481597.41</v>
      </c>
      <c r="AV2780" s="12" t="e">
        <f>#REF!+S2780+H2780</f>
        <v>#REF!</v>
      </c>
      <c r="AW2780" s="12" t="e">
        <f t="shared" si="612"/>
        <v>#REF!</v>
      </c>
      <c r="AX2780" s="12" t="e">
        <f t="shared" si="613"/>
        <v>#REF!</v>
      </c>
      <c r="AY2780" s="12" t="e">
        <f t="shared" si="614"/>
        <v>#REF!</v>
      </c>
      <c r="AZ2780" s="12">
        <f t="shared" si="608"/>
        <v>-368073866.15</v>
      </c>
      <c r="BA2780" s="12">
        <f t="shared" si="609"/>
        <v>48675534.48</v>
      </c>
      <c r="BB2780" s="12" t="e">
        <f t="shared" si="615"/>
        <v>#REF!</v>
      </c>
    </row>
    <row r="2781" spans="1:54">
      <c r="A2781" s="5" t="s">
        <v>5611</v>
      </c>
      <c r="B2781" s="5" t="s">
        <v>5612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616"/>
        <v>361647552.99</v>
      </c>
      <c r="AF2781" s="9">
        <f t="shared" si="617"/>
        <v>278122382.59</v>
      </c>
      <c r="AG2781" s="9">
        <f t="shared" si="618"/>
        <v>76468218.52</v>
      </c>
      <c r="AH2781" s="9">
        <f t="shared" si="619"/>
        <v>76488250.45</v>
      </c>
      <c r="AI2781" s="9">
        <f t="shared" si="620"/>
        <v>65609160.66</v>
      </c>
      <c r="AJ2781" s="12" t="e">
        <f>#REF!-A2781</f>
        <v>#REF!</v>
      </c>
      <c r="AK2781" s="16"/>
      <c r="AL2781" s="9">
        <f t="shared" si="610"/>
        <v>42918481.71</v>
      </c>
      <c r="AM2781" s="16"/>
      <c r="AN2781" s="16"/>
      <c r="AO2781" s="16"/>
      <c r="AP2781" s="16"/>
      <c r="AQ2781" s="12" t="e">
        <f>#REF!+#REF!+#REF!</f>
        <v>#REF!</v>
      </c>
      <c r="AR2781" s="12">
        <f t="shared" si="607"/>
        <v>-39017.39</v>
      </c>
      <c r="AS2781" s="12" t="e">
        <f>#REF!-AU2781+#REF!+#REF!</f>
        <v>#REF!</v>
      </c>
      <c r="AT2781" s="12" t="e">
        <f>AS2781-VLOOKUP(A2781,[1]选股结果!$A$2:$BJ$3005,48,FALSE)*0.08</f>
        <v>#REF!</v>
      </c>
      <c r="AU2781" s="12">
        <f t="shared" si="611"/>
        <v>10879089.79</v>
      </c>
      <c r="AV2781" s="12" t="e">
        <f>#REF!+S2781+H2781</f>
        <v>#REF!</v>
      </c>
      <c r="AW2781" s="12" t="e">
        <f t="shared" si="612"/>
        <v>#REF!</v>
      </c>
      <c r="AX2781" s="12" t="e">
        <f t="shared" si="613"/>
        <v>#REF!</v>
      </c>
      <c r="AY2781" s="12" t="e">
        <f t="shared" si="614"/>
        <v>#REF!</v>
      </c>
      <c r="AZ2781" s="12">
        <f t="shared" si="608"/>
        <v>-369923146.36</v>
      </c>
      <c r="BA2781" s="12">
        <f t="shared" si="609"/>
        <v>76468218.52</v>
      </c>
      <c r="BB2781" s="12" t="e">
        <f t="shared" si="615"/>
        <v>#REF!</v>
      </c>
    </row>
    <row r="2782" spans="1:54">
      <c r="A2782" s="5" t="s">
        <v>5613</v>
      </c>
      <c r="B2782" s="5" t="s">
        <v>5614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616"/>
        <v>360926061.83</v>
      </c>
      <c r="AF2782" s="9">
        <f t="shared" si="617"/>
        <v>330843425.08</v>
      </c>
      <c r="AG2782" s="9">
        <f t="shared" si="618"/>
        <v>16798885.49</v>
      </c>
      <c r="AH2782" s="9">
        <f t="shared" si="619"/>
        <v>16508071.31</v>
      </c>
      <c r="AI2782" s="9">
        <f t="shared" si="620"/>
        <v>-10775645.96</v>
      </c>
      <c r="AJ2782" s="12" t="e">
        <f>#REF!-A2782</f>
        <v>#REF!</v>
      </c>
      <c r="AK2782" s="16"/>
      <c r="AL2782" s="9">
        <f t="shared" si="610"/>
        <v>115502979.24</v>
      </c>
      <c r="AM2782" s="16"/>
      <c r="AN2782" s="16"/>
      <c r="AO2782" s="16"/>
      <c r="AP2782" s="16"/>
      <c r="AQ2782" s="12" t="e">
        <f>#REF!+#REF!+#REF!</f>
        <v>#REF!</v>
      </c>
      <c r="AR2782" s="12">
        <f t="shared" si="607"/>
        <v>-2534934.87</v>
      </c>
      <c r="AS2782" s="12" t="e">
        <f>#REF!-AU2782+#REF!+#REF!</f>
        <v>#REF!</v>
      </c>
      <c r="AT2782" s="12" t="e">
        <f>AS2782-VLOOKUP(A2782,[1]选股结果!$A$2:$BJ$3005,48,FALSE)*0.08</f>
        <v>#REF!</v>
      </c>
      <c r="AU2782" s="12">
        <f t="shared" si="611"/>
        <v>27283717.27</v>
      </c>
      <c r="AV2782" s="12" t="e">
        <f>#REF!+S2782+H2782</f>
        <v>#REF!</v>
      </c>
      <c r="AW2782" s="12" t="e">
        <f t="shared" si="612"/>
        <v>#REF!</v>
      </c>
      <c r="AX2782" s="12" t="e">
        <f t="shared" si="613"/>
        <v>#REF!</v>
      </c>
      <c r="AY2782" s="12" t="e">
        <f t="shared" si="614"/>
        <v>#REF!</v>
      </c>
      <c r="AZ2782" s="12">
        <f t="shared" si="608"/>
        <v>-428160840.87</v>
      </c>
      <c r="BA2782" s="12">
        <f t="shared" si="609"/>
        <v>16798885.49</v>
      </c>
      <c r="BB2782" s="12" t="e">
        <f t="shared" si="615"/>
        <v>#REF!</v>
      </c>
    </row>
    <row r="2783" spans="1:54">
      <c r="A2783" s="5" t="s">
        <v>5615</v>
      </c>
      <c r="B2783" s="5" t="s">
        <v>5616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616"/>
        <v>359506128.66</v>
      </c>
      <c r="AF2783" s="9">
        <f t="shared" si="617"/>
        <v>340224687.2</v>
      </c>
      <c r="AG2783" s="9">
        <f t="shared" si="618"/>
        <v>76753351.28</v>
      </c>
      <c r="AH2783" s="9">
        <f t="shared" si="619"/>
        <v>76389566.82</v>
      </c>
      <c r="AI2783" s="9">
        <f t="shared" si="620"/>
        <v>73014074.03</v>
      </c>
      <c r="AJ2783" s="12" t="e">
        <f>#REF!-A2783</f>
        <v>#REF!</v>
      </c>
      <c r="AK2783" s="16"/>
      <c r="AL2783" s="9">
        <f t="shared" si="610"/>
        <v>87950476.78</v>
      </c>
      <c r="AM2783" s="16"/>
      <c r="AN2783" s="16"/>
      <c r="AO2783" s="16"/>
      <c r="AP2783" s="16"/>
      <c r="AQ2783" s="12" t="e">
        <f>#REF!+#REF!+#REF!</f>
        <v>#REF!</v>
      </c>
      <c r="AR2783" s="12">
        <f t="shared" si="607"/>
        <v>-568150.97</v>
      </c>
      <c r="AS2783" s="12" t="e">
        <f>#REF!-AU2783+#REF!+#REF!</f>
        <v>#REF!</v>
      </c>
      <c r="AT2783" s="12" t="e">
        <f>AS2783-VLOOKUP(A2783,[1]选股结果!$A$2:$BJ$3005,48,FALSE)*0.08</f>
        <v>#REF!</v>
      </c>
      <c r="AU2783" s="12">
        <f t="shared" si="611"/>
        <v>3375492.78999999</v>
      </c>
      <c r="AV2783" s="12" t="e">
        <f>#REF!+S2783+H2783</f>
        <v>#REF!</v>
      </c>
      <c r="AW2783" s="12" t="e">
        <f t="shared" si="612"/>
        <v>#REF!</v>
      </c>
      <c r="AX2783" s="12" t="e">
        <f t="shared" si="613"/>
        <v>#REF!</v>
      </c>
      <c r="AY2783" s="12" t="e">
        <f t="shared" si="614"/>
        <v>#REF!</v>
      </c>
      <c r="AZ2783" s="12">
        <f t="shared" si="608"/>
        <v>-360026874.66</v>
      </c>
      <c r="BA2783" s="12">
        <f t="shared" si="609"/>
        <v>76753351.28</v>
      </c>
      <c r="BB2783" s="12" t="e">
        <f t="shared" si="615"/>
        <v>#REF!</v>
      </c>
    </row>
    <row r="2784" spans="1:54">
      <c r="A2784" s="5" t="s">
        <v>5617</v>
      </c>
      <c r="B2784" s="5" t="s">
        <v>5618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616"/>
        <v>358910562.08</v>
      </c>
      <c r="AF2784" s="9">
        <f t="shared" si="617"/>
        <v>244380492.28</v>
      </c>
      <c r="AG2784" s="9">
        <f t="shared" si="618"/>
        <v>122627114.12</v>
      </c>
      <c r="AH2784" s="9">
        <f t="shared" si="619"/>
        <v>122614461.84</v>
      </c>
      <c r="AI2784" s="9">
        <f t="shared" si="620"/>
        <v>108528878.14</v>
      </c>
      <c r="AJ2784" s="12" t="e">
        <f>#REF!-A2784</f>
        <v>#REF!</v>
      </c>
      <c r="AK2784" s="16"/>
      <c r="AL2784" s="9">
        <f t="shared" si="610"/>
        <v>26070086.61</v>
      </c>
      <c r="AM2784" s="16"/>
      <c r="AN2784" s="16"/>
      <c r="AO2784" s="16"/>
      <c r="AP2784" s="16"/>
      <c r="AQ2784" s="12" t="e">
        <f>#REF!+#REF!+#REF!</f>
        <v>#REF!</v>
      </c>
      <c r="AR2784" s="12">
        <f t="shared" si="607"/>
        <v>-378.63</v>
      </c>
      <c r="AS2784" s="12" t="e">
        <f>#REF!-AU2784+#REF!+#REF!</f>
        <v>#REF!</v>
      </c>
      <c r="AT2784" s="12" t="e">
        <f>AS2784-VLOOKUP(A2784,[1]选股结果!$A$2:$BJ$3005,48,FALSE)*0.08</f>
        <v>#REF!</v>
      </c>
      <c r="AU2784" s="12">
        <f t="shared" si="611"/>
        <v>14085583.7</v>
      </c>
      <c r="AV2784" s="12" t="e">
        <f>#REF!+S2784+H2784</f>
        <v>#REF!</v>
      </c>
      <c r="AW2784" s="12" t="e">
        <f t="shared" si="612"/>
        <v>#REF!</v>
      </c>
      <c r="AX2784" s="12" t="e">
        <f t="shared" si="613"/>
        <v>#REF!</v>
      </c>
      <c r="AY2784" s="12" t="e">
        <f t="shared" si="614"/>
        <v>#REF!</v>
      </c>
      <c r="AZ2784" s="12">
        <f t="shared" si="608"/>
        <v>-363270200.32</v>
      </c>
      <c r="BA2784" s="12">
        <f t="shared" si="609"/>
        <v>122627114.12</v>
      </c>
      <c r="BB2784" s="12" t="e">
        <f t="shared" si="615"/>
        <v>#REF!</v>
      </c>
    </row>
    <row r="2785" spans="1:54">
      <c r="A2785" s="5" t="s">
        <v>5619</v>
      </c>
      <c r="B2785" s="5" t="s">
        <v>5620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616"/>
        <v>357185174.05</v>
      </c>
      <c r="AF2785" s="9">
        <f t="shared" si="617"/>
        <v>344380087.95</v>
      </c>
      <c r="AG2785" s="9">
        <f t="shared" si="618"/>
        <v>15277585.05</v>
      </c>
      <c r="AH2785" s="9">
        <f t="shared" si="619"/>
        <v>15459744.14</v>
      </c>
      <c r="AI2785" s="9">
        <f t="shared" si="620"/>
        <v>14370628.58</v>
      </c>
      <c r="AJ2785" s="12" t="e">
        <f>#REF!-A2785</f>
        <v>#REF!</v>
      </c>
      <c r="AK2785" s="16"/>
      <c r="AL2785" s="9">
        <f t="shared" si="610"/>
        <v>27052892.24</v>
      </c>
      <c r="AM2785" s="16"/>
      <c r="AN2785" s="16"/>
      <c r="AO2785" s="16"/>
      <c r="AP2785" s="16"/>
      <c r="AQ2785" s="12" t="e">
        <f>#REF!+#REF!+#REF!</f>
        <v>#REF!</v>
      </c>
      <c r="AR2785" s="12">
        <f t="shared" si="607"/>
        <v>-208195.99</v>
      </c>
      <c r="AS2785" s="12" t="e">
        <f>#REF!-AU2785+#REF!+#REF!</f>
        <v>#REF!</v>
      </c>
      <c r="AT2785" s="12" t="e">
        <f>AS2785-VLOOKUP(A2785,[1]选股结果!$A$2:$BJ$3005,48,FALSE)*0.08</f>
        <v>#REF!</v>
      </c>
      <c r="AU2785" s="12">
        <f t="shared" si="611"/>
        <v>1089115.56</v>
      </c>
      <c r="AV2785" s="12" t="e">
        <f>#REF!+S2785+H2785</f>
        <v>#REF!</v>
      </c>
      <c r="AW2785" s="12" t="e">
        <f t="shared" si="612"/>
        <v>#REF!</v>
      </c>
      <c r="AX2785" s="12" t="e">
        <f t="shared" si="613"/>
        <v>#REF!</v>
      </c>
      <c r="AY2785" s="12" t="e">
        <f t="shared" si="614"/>
        <v>#REF!</v>
      </c>
      <c r="AZ2785" s="12">
        <f t="shared" si="608"/>
        <v>-355778706.71</v>
      </c>
      <c r="BA2785" s="12">
        <f t="shared" si="609"/>
        <v>15277585.05</v>
      </c>
      <c r="BB2785" s="12" t="e">
        <f t="shared" si="615"/>
        <v>#REF!</v>
      </c>
    </row>
    <row r="2786" spans="1:54">
      <c r="A2786" s="5" t="s">
        <v>5621</v>
      </c>
      <c r="B2786" s="5" t="s">
        <v>5622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616"/>
        <v>356298935.87</v>
      </c>
      <c r="AF2786" s="9">
        <f t="shared" si="617"/>
        <v>252596775.93</v>
      </c>
      <c r="AG2786" s="9">
        <f t="shared" si="618"/>
        <v>125560651.06</v>
      </c>
      <c r="AH2786" s="9">
        <f t="shared" si="619"/>
        <v>125040241.04</v>
      </c>
      <c r="AI2786" s="9">
        <f t="shared" si="620"/>
        <v>105596835.29</v>
      </c>
      <c r="AJ2786" s="12" t="e">
        <f>#REF!-A2786</f>
        <v>#REF!</v>
      </c>
      <c r="AK2786" s="16"/>
      <c r="AL2786" s="9">
        <f t="shared" si="610"/>
        <v>170156371.48</v>
      </c>
      <c r="AM2786" s="16"/>
      <c r="AN2786" s="16"/>
      <c r="AO2786" s="16"/>
      <c r="AP2786" s="16"/>
      <c r="AQ2786" s="12" t="e">
        <f>#REF!+#REF!+#REF!</f>
        <v>#REF!</v>
      </c>
      <c r="AR2786" s="12">
        <f t="shared" si="607"/>
        <v>-124501.11</v>
      </c>
      <c r="AS2786" s="12" t="e">
        <f>#REF!-AU2786+#REF!+#REF!</f>
        <v>#REF!</v>
      </c>
      <c r="AT2786" s="12" t="e">
        <f>AS2786-VLOOKUP(A2786,[1]选股结果!$A$2:$BJ$3005,48,FALSE)*0.08</f>
        <v>#REF!</v>
      </c>
      <c r="AU2786" s="12">
        <f t="shared" si="611"/>
        <v>19443405.75</v>
      </c>
      <c r="AV2786" s="12" t="e">
        <f>#REF!+S2786+H2786</f>
        <v>#REF!</v>
      </c>
      <c r="AW2786" s="12" t="e">
        <f t="shared" si="612"/>
        <v>#REF!</v>
      </c>
      <c r="AX2786" s="12" t="e">
        <f t="shared" si="613"/>
        <v>#REF!</v>
      </c>
      <c r="AY2786" s="12" t="e">
        <f t="shared" si="614"/>
        <v>#REF!</v>
      </c>
      <c r="AZ2786" s="12">
        <f t="shared" si="608"/>
        <v>-362339829.97</v>
      </c>
      <c r="BA2786" s="12">
        <f t="shared" si="609"/>
        <v>125560651.06</v>
      </c>
      <c r="BB2786" s="12" t="e">
        <f t="shared" si="615"/>
        <v>#REF!</v>
      </c>
    </row>
    <row r="2787" spans="1:54">
      <c r="A2787" s="5" t="s">
        <v>5623</v>
      </c>
      <c r="B2787" s="5" t="s">
        <v>5624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616"/>
        <v>355859237.8</v>
      </c>
      <c r="AF2787" s="9">
        <f t="shared" si="617"/>
        <v>305392329.27</v>
      </c>
      <c r="AG2787" s="9">
        <f t="shared" si="618"/>
        <v>51275514.66</v>
      </c>
      <c r="AH2787" s="9">
        <f t="shared" si="619"/>
        <v>51329877.39</v>
      </c>
      <c r="AI2787" s="9">
        <f t="shared" si="620"/>
        <v>45554713.46</v>
      </c>
      <c r="AJ2787" s="12" t="e">
        <f>#REF!-A2787</f>
        <v>#REF!</v>
      </c>
      <c r="AK2787" s="16"/>
      <c r="AL2787" s="9">
        <f t="shared" si="610"/>
        <v>25653971.79</v>
      </c>
      <c r="AM2787" s="16"/>
      <c r="AN2787" s="16"/>
      <c r="AO2787" s="16"/>
      <c r="AP2787" s="16"/>
      <c r="AQ2787" s="12" t="e">
        <f>#REF!+#REF!+#REF!</f>
        <v>#REF!</v>
      </c>
      <c r="AR2787" s="12">
        <f t="shared" si="607"/>
        <v>-228009.56</v>
      </c>
      <c r="AS2787" s="12" t="e">
        <f>#REF!-AU2787+#REF!+#REF!</f>
        <v>#REF!</v>
      </c>
      <c r="AT2787" s="12" t="e">
        <f>AS2787-VLOOKUP(A2787,[1]选股结果!$A$2:$BJ$3005,48,FALSE)*0.08</f>
        <v>#REF!</v>
      </c>
      <c r="AU2787" s="12">
        <f t="shared" si="611"/>
        <v>5775163.93</v>
      </c>
      <c r="AV2787" s="12" t="e">
        <f>#REF!+S2787+H2787</f>
        <v>#REF!</v>
      </c>
      <c r="AW2787" s="12" t="e">
        <f t="shared" si="612"/>
        <v>#REF!</v>
      </c>
      <c r="AX2787" s="12" t="e">
        <f t="shared" si="613"/>
        <v>#REF!</v>
      </c>
      <c r="AY2787" s="12" t="e">
        <f t="shared" si="614"/>
        <v>#REF!</v>
      </c>
      <c r="AZ2787" s="12">
        <f t="shared" si="608"/>
        <v>-351061985.34</v>
      </c>
      <c r="BA2787" s="12">
        <f t="shared" si="609"/>
        <v>51275514.66</v>
      </c>
      <c r="BB2787" s="12" t="e">
        <f t="shared" si="615"/>
        <v>#REF!</v>
      </c>
    </row>
    <row r="2788" spans="1:54">
      <c r="A2788" s="5" t="s">
        <v>5625</v>
      </c>
      <c r="B2788" s="5" t="s">
        <v>5626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616"/>
        <v>354706988.55</v>
      </c>
      <c r="AF2788" s="9">
        <f t="shared" si="617"/>
        <v>319131460.12</v>
      </c>
      <c r="AG2788" s="9">
        <f t="shared" si="618"/>
        <v>36279433.83</v>
      </c>
      <c r="AH2788" s="9">
        <f t="shared" si="619"/>
        <v>36439981.1</v>
      </c>
      <c r="AI2788" s="9">
        <f t="shared" si="620"/>
        <v>30779931.51</v>
      </c>
      <c r="AJ2788" s="12" t="e">
        <f>#REF!-A2788</f>
        <v>#REF!</v>
      </c>
      <c r="AK2788" s="16"/>
      <c r="AL2788" s="9">
        <f t="shared" si="610"/>
        <v>54269335.08</v>
      </c>
      <c r="AM2788" s="16"/>
      <c r="AN2788" s="16"/>
      <c r="AO2788" s="16"/>
      <c r="AP2788" s="16"/>
      <c r="AQ2788" s="12" t="e">
        <f>#REF!+#REF!+#REF!</f>
        <v>#REF!</v>
      </c>
      <c r="AR2788" s="12">
        <f t="shared" si="607"/>
        <v>-356916.49</v>
      </c>
      <c r="AS2788" s="12" t="e">
        <f>#REF!-AU2788+#REF!+#REF!</f>
        <v>#REF!</v>
      </c>
      <c r="AT2788" s="12" t="e">
        <f>AS2788-VLOOKUP(A2788,[1]选股结果!$A$2:$BJ$3005,48,FALSE)*0.08</f>
        <v>#REF!</v>
      </c>
      <c r="AU2788" s="12">
        <f t="shared" si="611"/>
        <v>5660049.59</v>
      </c>
      <c r="AV2788" s="12" t="e">
        <f>#REF!+S2788+H2788</f>
        <v>#REF!</v>
      </c>
      <c r="AW2788" s="12" t="e">
        <f t="shared" si="612"/>
        <v>#REF!</v>
      </c>
      <c r="AX2788" s="12" t="e">
        <f t="shared" si="613"/>
        <v>#REF!</v>
      </c>
      <c r="AY2788" s="12" t="e">
        <f t="shared" si="614"/>
        <v>#REF!</v>
      </c>
      <c r="AZ2788" s="12">
        <f t="shared" si="608"/>
        <v>-352088941.62</v>
      </c>
      <c r="BA2788" s="12">
        <f t="shared" si="609"/>
        <v>36279433.83</v>
      </c>
      <c r="BB2788" s="12" t="e">
        <f t="shared" si="615"/>
        <v>#REF!</v>
      </c>
    </row>
    <row r="2789" spans="1:54">
      <c r="A2789" s="5" t="s">
        <v>5627</v>
      </c>
      <c r="B2789" s="5" t="s">
        <v>5628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616"/>
        <v>354126604.29</v>
      </c>
      <c r="AF2789" s="9">
        <f t="shared" si="617"/>
        <v>289836170.08</v>
      </c>
      <c r="AG2789" s="9">
        <f t="shared" si="618"/>
        <v>71112738.36</v>
      </c>
      <c r="AH2789" s="9">
        <f t="shared" si="619"/>
        <v>70754211.61</v>
      </c>
      <c r="AI2789" s="9">
        <f t="shared" si="620"/>
        <v>63823510.29</v>
      </c>
      <c r="AJ2789" s="12" t="e">
        <f>#REF!-A2789</f>
        <v>#REF!</v>
      </c>
      <c r="AK2789" s="16"/>
      <c r="AL2789" s="9">
        <f t="shared" si="610"/>
        <v>143269138.92</v>
      </c>
      <c r="AM2789" s="16"/>
      <c r="AN2789" s="16"/>
      <c r="AO2789" s="16"/>
      <c r="AP2789" s="16"/>
      <c r="AQ2789" s="12" t="e">
        <f>#REF!+#REF!+#REF!</f>
        <v>#REF!</v>
      </c>
      <c r="AR2789" s="12">
        <f t="shared" si="607"/>
        <v>-60532.61</v>
      </c>
      <c r="AS2789" s="12" t="e">
        <f>#REF!-AU2789+#REF!+#REF!</f>
        <v>#REF!</v>
      </c>
      <c r="AT2789" s="12" t="e">
        <f>AS2789-VLOOKUP(A2789,[1]选股结果!$A$2:$BJ$3005,48,FALSE)*0.08</f>
        <v>#REF!</v>
      </c>
      <c r="AU2789" s="12">
        <f t="shared" si="611"/>
        <v>6930701.32</v>
      </c>
      <c r="AV2789" s="12" t="e">
        <f>#REF!+S2789+H2789</f>
        <v>#REF!</v>
      </c>
      <c r="AW2789" s="12" t="e">
        <f t="shared" si="612"/>
        <v>#REF!</v>
      </c>
      <c r="AX2789" s="12" t="e">
        <f t="shared" si="613"/>
        <v>#REF!</v>
      </c>
      <c r="AY2789" s="12" t="e">
        <f t="shared" si="614"/>
        <v>#REF!</v>
      </c>
      <c r="AZ2789" s="12">
        <f t="shared" si="608"/>
        <v>-355820430.03</v>
      </c>
      <c r="BA2789" s="12">
        <f t="shared" si="609"/>
        <v>71112738.36</v>
      </c>
      <c r="BB2789" s="12" t="e">
        <f t="shared" si="615"/>
        <v>#REF!</v>
      </c>
    </row>
    <row r="2790" spans="1:54">
      <c r="A2790" s="5" t="s">
        <v>5629</v>
      </c>
      <c r="B2790" s="5" t="s">
        <v>5630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616"/>
        <v>353336495.56</v>
      </c>
      <c r="AF2790" s="9">
        <f t="shared" si="617"/>
        <v>362373790.49</v>
      </c>
      <c r="AG2790" s="9">
        <f t="shared" si="618"/>
        <v>12885899.8</v>
      </c>
      <c r="AH2790" s="9">
        <f t="shared" si="619"/>
        <v>12670117.63</v>
      </c>
      <c r="AI2790" s="9">
        <f t="shared" si="620"/>
        <v>5711944.48</v>
      </c>
      <c r="AJ2790" s="12" t="e">
        <f>#REF!-A2790</f>
        <v>#REF!</v>
      </c>
      <c r="AK2790" s="16"/>
      <c r="AL2790" s="9">
        <f t="shared" si="610"/>
        <v>132729907.15</v>
      </c>
      <c r="AM2790" s="16"/>
      <c r="AN2790" s="16"/>
      <c r="AO2790" s="16"/>
      <c r="AP2790" s="16"/>
      <c r="AQ2790" s="12" t="e">
        <f>#REF!+#REF!+#REF!</f>
        <v>#REF!</v>
      </c>
      <c r="AR2790" s="12">
        <f t="shared" si="607"/>
        <v>-46764.66</v>
      </c>
      <c r="AS2790" s="12" t="e">
        <f>#REF!-AU2790+#REF!+#REF!</f>
        <v>#REF!</v>
      </c>
      <c r="AT2790" s="12" t="e">
        <f>AS2790-VLOOKUP(A2790,[1]选股结果!$A$2:$BJ$3005,48,FALSE)*0.08</f>
        <v>#REF!</v>
      </c>
      <c r="AU2790" s="12">
        <f t="shared" si="611"/>
        <v>6958173.15</v>
      </c>
      <c r="AV2790" s="12" t="e">
        <f>#REF!+S2790+H2790</f>
        <v>#REF!</v>
      </c>
      <c r="AW2790" s="12" t="e">
        <f t="shared" si="612"/>
        <v>#REF!</v>
      </c>
      <c r="AX2790" s="12" t="e">
        <f t="shared" si="613"/>
        <v>#REF!</v>
      </c>
      <c r="AY2790" s="12" t="e">
        <f t="shared" si="614"/>
        <v>#REF!</v>
      </c>
      <c r="AZ2790" s="12">
        <f t="shared" si="608"/>
        <v>-369327987.15</v>
      </c>
      <c r="BA2790" s="12">
        <f t="shared" si="609"/>
        <v>12885899.8</v>
      </c>
      <c r="BB2790" s="12" t="e">
        <f t="shared" si="615"/>
        <v>#REF!</v>
      </c>
    </row>
    <row r="2791" spans="1:54">
      <c r="A2791" s="5" t="s">
        <v>5631</v>
      </c>
      <c r="B2791" s="5" t="s">
        <v>5632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616"/>
        <v>353159727.6</v>
      </c>
      <c r="AF2791" s="9">
        <f t="shared" si="617"/>
        <v>355453080.52</v>
      </c>
      <c r="AG2791" s="9">
        <f t="shared" si="618"/>
        <v>179416.620000042</v>
      </c>
      <c r="AH2791" s="9">
        <f t="shared" si="619"/>
        <v>5892060.52000004</v>
      </c>
      <c r="AI2791" s="9">
        <f t="shared" si="620"/>
        <v>6979061.55000004</v>
      </c>
      <c r="AJ2791" s="12" t="e">
        <f>#REF!-A2791</f>
        <v>#REF!</v>
      </c>
      <c r="AK2791" s="16"/>
      <c r="AL2791" s="9">
        <f t="shared" si="610"/>
        <v>110938290.23</v>
      </c>
      <c r="AM2791" s="16"/>
      <c r="AN2791" s="16"/>
      <c r="AO2791" s="16"/>
      <c r="AP2791" s="16"/>
      <c r="AQ2791" s="12" t="e">
        <f>#REF!+#REF!+#REF!</f>
        <v>#REF!</v>
      </c>
      <c r="AR2791" s="12">
        <f t="shared" si="607"/>
        <v>-6062643.9</v>
      </c>
      <c r="AS2791" s="12" t="e">
        <f>#REF!-AU2791+#REF!+#REF!</f>
        <v>#REF!</v>
      </c>
      <c r="AT2791" s="12" t="e">
        <f>AS2791-VLOOKUP(A2791,[1]选股结果!$A$2:$BJ$3005,48,FALSE)*0.08</f>
        <v>#REF!</v>
      </c>
      <c r="AU2791" s="12">
        <f t="shared" si="611"/>
        <v>-1087001.03</v>
      </c>
      <c r="AV2791" s="12" t="e">
        <f>#REF!+S2791+H2791</f>
        <v>#REF!</v>
      </c>
      <c r="AW2791" s="12" t="e">
        <f t="shared" si="612"/>
        <v>#REF!</v>
      </c>
      <c r="AX2791" s="12" t="e">
        <f t="shared" si="613"/>
        <v>#REF!</v>
      </c>
      <c r="AY2791" s="12" t="e">
        <f t="shared" si="614"/>
        <v>#REF!</v>
      </c>
      <c r="AZ2791" s="12">
        <f t="shared" si="608"/>
        <v>-353137289.79</v>
      </c>
      <c r="BA2791" s="12">
        <f t="shared" si="609"/>
        <v>179416.620000042</v>
      </c>
      <c r="BB2791" s="12" t="e">
        <f t="shared" si="615"/>
        <v>#REF!</v>
      </c>
    </row>
    <row r="2792" spans="1:54">
      <c r="A2792" s="5" t="s">
        <v>5633</v>
      </c>
      <c r="B2792" s="5" t="s">
        <v>5634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616"/>
        <v>351816815.41</v>
      </c>
      <c r="AF2792" s="9">
        <f t="shared" si="617"/>
        <v>354336890.75</v>
      </c>
      <c r="AG2792" s="9">
        <f t="shared" si="618"/>
        <v>-21127678.76</v>
      </c>
      <c r="AH2792" s="9">
        <f t="shared" si="619"/>
        <v>-21126432.55</v>
      </c>
      <c r="AI2792" s="9">
        <f t="shared" si="620"/>
        <v>-18819226.06</v>
      </c>
      <c r="AJ2792" s="12" t="e">
        <f>#REF!-A2792</f>
        <v>#REF!</v>
      </c>
      <c r="AK2792" s="16"/>
      <c r="AL2792" s="9">
        <f t="shared" si="610"/>
        <v>42171239.08</v>
      </c>
      <c r="AM2792" s="16"/>
      <c r="AN2792" s="16"/>
      <c r="AO2792" s="16"/>
      <c r="AP2792" s="16"/>
      <c r="AQ2792" s="12" t="e">
        <f>#REF!+#REF!+#REF!</f>
        <v>#REF!</v>
      </c>
      <c r="AR2792" s="12">
        <f t="shared" si="607"/>
        <v>-58583</v>
      </c>
      <c r="AS2792" s="12" t="e">
        <f>#REF!-AU2792+#REF!+#REF!</f>
        <v>#REF!</v>
      </c>
      <c r="AT2792" s="12" t="e">
        <f>AS2792-VLOOKUP(A2792,[1]选股结果!$A$2:$BJ$3005,48,FALSE)*0.08</f>
        <v>#REF!</v>
      </c>
      <c r="AU2792" s="12">
        <f t="shared" si="611"/>
        <v>-2307206.49</v>
      </c>
      <c r="AV2792" s="12" t="e">
        <f>#REF!+S2792+H2792</f>
        <v>#REF!</v>
      </c>
      <c r="AW2792" s="12" t="e">
        <f t="shared" si="612"/>
        <v>#REF!</v>
      </c>
      <c r="AX2792" s="12" t="e">
        <f t="shared" si="613"/>
        <v>#REF!</v>
      </c>
      <c r="AY2792" s="12" t="e">
        <f t="shared" si="614"/>
        <v>#REF!</v>
      </c>
      <c r="AZ2792" s="12">
        <f t="shared" si="608"/>
        <v>-345997824.02</v>
      </c>
      <c r="BA2792" s="12">
        <f t="shared" si="609"/>
        <v>-21127678.76</v>
      </c>
      <c r="BB2792" s="12" t="e">
        <f t="shared" si="615"/>
        <v>#REF!</v>
      </c>
    </row>
    <row r="2793" spans="1:54">
      <c r="A2793" s="5" t="s">
        <v>5635</v>
      </c>
      <c r="B2793" s="5" t="s">
        <v>5636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616"/>
        <v>350480746.58</v>
      </c>
      <c r="AF2793" s="9">
        <f t="shared" si="617"/>
        <v>425362269.2</v>
      </c>
      <c r="AG2793" s="9">
        <f t="shared" si="618"/>
        <v>61216168.2899999</v>
      </c>
      <c r="AH2793" s="9">
        <f t="shared" si="619"/>
        <v>132661181.64</v>
      </c>
      <c r="AI2793" s="9">
        <f t="shared" si="620"/>
        <v>113306678.62</v>
      </c>
      <c r="AJ2793" s="12" t="e">
        <f>#REF!-A2793</f>
        <v>#REF!</v>
      </c>
      <c r="AK2793" s="16"/>
      <c r="AL2793" s="9">
        <f t="shared" si="610"/>
        <v>38055457.52</v>
      </c>
      <c r="AM2793" s="16"/>
      <c r="AN2793" s="16"/>
      <c r="AO2793" s="16"/>
      <c r="AP2793" s="16"/>
      <c r="AQ2793" s="12" t="e">
        <f>#REF!+#REF!+#REF!</f>
        <v>#REF!</v>
      </c>
      <c r="AR2793" s="12">
        <f t="shared" si="607"/>
        <v>-73659826.07</v>
      </c>
      <c r="AS2793" s="12" t="e">
        <f>#REF!-AU2793+#REF!+#REF!</f>
        <v>#REF!</v>
      </c>
      <c r="AT2793" s="12" t="e">
        <f>AS2793-VLOOKUP(A2793,[1]选股结果!$A$2:$BJ$3005,48,FALSE)*0.08</f>
        <v>#REF!</v>
      </c>
      <c r="AU2793" s="12">
        <f t="shared" si="611"/>
        <v>19354503.02</v>
      </c>
      <c r="AV2793" s="12" t="e">
        <f>#REF!+S2793+H2793</f>
        <v>#REF!</v>
      </c>
      <c r="AW2793" s="12" t="e">
        <f t="shared" si="612"/>
        <v>#REF!</v>
      </c>
      <c r="AX2793" s="12" t="e">
        <f t="shared" si="613"/>
        <v>#REF!</v>
      </c>
      <c r="AY2793" s="12" t="e">
        <f t="shared" si="614"/>
        <v>#REF!</v>
      </c>
      <c r="AZ2793" s="12">
        <f t="shared" si="608"/>
        <v>-440572972.05</v>
      </c>
      <c r="BA2793" s="12">
        <f t="shared" si="609"/>
        <v>61216168.2899999</v>
      </c>
      <c r="BB2793" s="12" t="e">
        <f t="shared" si="615"/>
        <v>#REF!</v>
      </c>
    </row>
    <row r="2794" spans="1:54">
      <c r="A2794" s="5" t="s">
        <v>5637</v>
      </c>
      <c r="B2794" s="5" t="s">
        <v>5638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616"/>
        <v>347196552.19</v>
      </c>
      <c r="AF2794" s="9">
        <f t="shared" si="617"/>
        <v>356443435.69</v>
      </c>
      <c r="AG2794" s="9">
        <f t="shared" si="618"/>
        <v>-17245586.1299999</v>
      </c>
      <c r="AH2794" s="9">
        <f t="shared" si="619"/>
        <v>-18982210.4399999</v>
      </c>
      <c r="AI2794" s="9">
        <f t="shared" si="620"/>
        <v>-16725084.2899999</v>
      </c>
      <c r="AJ2794" s="12" t="e">
        <f>#REF!-A2794</f>
        <v>#REF!</v>
      </c>
      <c r="AK2794" s="16"/>
      <c r="AL2794" s="9">
        <f t="shared" si="610"/>
        <v>168433929.18</v>
      </c>
      <c r="AM2794" s="16"/>
      <c r="AN2794" s="16"/>
      <c r="AO2794" s="16"/>
      <c r="AP2794" s="16"/>
      <c r="AQ2794" s="12" t="e">
        <f>#REF!+#REF!+#REF!</f>
        <v>#REF!</v>
      </c>
      <c r="AR2794" s="12">
        <f t="shared" si="607"/>
        <v>-22305.09</v>
      </c>
      <c r="AS2794" s="12" t="e">
        <f>#REF!-AU2794+#REF!+#REF!</f>
        <v>#REF!</v>
      </c>
      <c r="AT2794" s="12" t="e">
        <f>AS2794-VLOOKUP(A2794,[1]选股结果!$A$2:$BJ$3005,48,FALSE)*0.08</f>
        <v>#REF!</v>
      </c>
      <c r="AU2794" s="12">
        <f t="shared" si="611"/>
        <v>-2257126.15</v>
      </c>
      <c r="AV2794" s="12" t="e">
        <f>#REF!+S2794+H2794</f>
        <v>#REF!</v>
      </c>
      <c r="AW2794" s="12" t="e">
        <f t="shared" si="612"/>
        <v>#REF!</v>
      </c>
      <c r="AX2794" s="12" t="e">
        <f t="shared" si="613"/>
        <v>#REF!</v>
      </c>
      <c r="AY2794" s="12" t="e">
        <f t="shared" si="614"/>
        <v>#REF!</v>
      </c>
      <c r="AZ2794" s="12">
        <f t="shared" si="608"/>
        <v>-356585141.08</v>
      </c>
      <c r="BA2794" s="12">
        <f t="shared" si="609"/>
        <v>-17245586.1299999</v>
      </c>
      <c r="BB2794" s="12" t="e">
        <f t="shared" si="615"/>
        <v>#REF!</v>
      </c>
    </row>
    <row r="2795" spans="1:54">
      <c r="A2795" s="5" t="s">
        <v>5639</v>
      </c>
      <c r="B2795" s="5" t="s">
        <v>5640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616"/>
        <v>346654733.26</v>
      </c>
      <c r="AF2795" s="9">
        <f t="shared" si="617"/>
        <v>289387740.92</v>
      </c>
      <c r="AG2795" s="9">
        <f t="shared" si="618"/>
        <v>55375608.16</v>
      </c>
      <c r="AH2795" s="9">
        <f t="shared" si="619"/>
        <v>55744939.85</v>
      </c>
      <c r="AI2795" s="9">
        <f t="shared" si="620"/>
        <v>45809842.02</v>
      </c>
      <c r="AJ2795" s="12" t="e">
        <f>#REF!-A2795</f>
        <v>#REF!</v>
      </c>
      <c r="AK2795" s="16"/>
      <c r="AL2795" s="9">
        <f t="shared" si="610"/>
        <v>37714430.91</v>
      </c>
      <c r="AM2795" s="16"/>
      <c r="AN2795" s="16"/>
      <c r="AO2795" s="16"/>
      <c r="AP2795" s="16"/>
      <c r="AQ2795" s="12" t="e">
        <f>#REF!+#REF!+#REF!</f>
        <v>#REF!</v>
      </c>
      <c r="AR2795" s="12">
        <f t="shared" si="607"/>
        <v>-439083.54</v>
      </c>
      <c r="AS2795" s="12" t="e">
        <f>#REF!-AU2795+#REF!+#REF!</f>
        <v>#REF!</v>
      </c>
      <c r="AT2795" s="12" t="e">
        <f>AS2795-VLOOKUP(A2795,[1]选股结果!$A$2:$BJ$3005,48,FALSE)*0.08</f>
        <v>#REF!</v>
      </c>
      <c r="AU2795" s="12">
        <f t="shared" si="611"/>
        <v>9935097.83</v>
      </c>
      <c r="AV2795" s="12" t="e">
        <f>#REF!+S2795+H2795</f>
        <v>#REF!</v>
      </c>
      <c r="AW2795" s="12" t="e">
        <f t="shared" si="612"/>
        <v>#REF!</v>
      </c>
      <c r="AX2795" s="12" t="e">
        <f t="shared" si="613"/>
        <v>#REF!</v>
      </c>
      <c r="AY2795" s="12" t="e">
        <f t="shared" si="614"/>
        <v>#REF!</v>
      </c>
      <c r="AZ2795" s="12">
        <f t="shared" si="608"/>
        <v>-350309052.24</v>
      </c>
      <c r="BA2795" s="12">
        <f t="shared" si="609"/>
        <v>55375608.16</v>
      </c>
      <c r="BB2795" s="12" t="e">
        <f t="shared" si="615"/>
        <v>#REF!</v>
      </c>
    </row>
    <row r="2796" spans="1:54">
      <c r="A2796" s="5" t="s">
        <v>5641</v>
      </c>
      <c r="B2796" s="5" t="s">
        <v>5642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616"/>
        <v>345067916.12</v>
      </c>
      <c r="AF2796" s="9">
        <f t="shared" si="617"/>
        <v>251156680.81</v>
      </c>
      <c r="AG2796" s="9">
        <f t="shared" si="618"/>
        <v>91082670.31</v>
      </c>
      <c r="AH2796" s="9">
        <f t="shared" si="619"/>
        <v>93302232.09</v>
      </c>
      <c r="AI2796" s="9">
        <f t="shared" si="620"/>
        <v>79441376.33</v>
      </c>
      <c r="AJ2796" s="12" t="e">
        <f>#REF!-A2796</f>
        <v>#REF!</v>
      </c>
      <c r="AK2796" s="16"/>
      <c r="AL2796" s="9">
        <f t="shared" si="610"/>
        <v>40191145.24</v>
      </c>
      <c r="AM2796" s="16"/>
      <c r="AN2796" s="16"/>
      <c r="AO2796" s="16"/>
      <c r="AP2796" s="16"/>
      <c r="AQ2796" s="12" t="e">
        <f>#REF!+#REF!+#REF!</f>
        <v>#REF!</v>
      </c>
      <c r="AR2796" s="12">
        <f t="shared" si="607"/>
        <v>-2749134.78</v>
      </c>
      <c r="AS2796" s="12" t="e">
        <f>#REF!-AU2796+#REF!+#REF!</f>
        <v>#REF!</v>
      </c>
      <c r="AT2796" s="12" t="e">
        <f>AS2796-VLOOKUP(A2796,[1]选股结果!$A$2:$BJ$3005,48,FALSE)*0.08</f>
        <v>#REF!</v>
      </c>
      <c r="AU2796" s="12">
        <f t="shared" si="611"/>
        <v>13860855.76</v>
      </c>
      <c r="AV2796" s="12" t="e">
        <f>#REF!+S2796+H2796</f>
        <v>#REF!</v>
      </c>
      <c r="AW2796" s="12" t="e">
        <f t="shared" si="612"/>
        <v>#REF!</v>
      </c>
      <c r="AX2796" s="12" t="e">
        <f t="shared" si="613"/>
        <v>#REF!</v>
      </c>
      <c r="AY2796" s="12" t="e">
        <f t="shared" si="614"/>
        <v>#REF!</v>
      </c>
      <c r="AZ2796" s="12">
        <f t="shared" si="608"/>
        <v>-413356673.77</v>
      </c>
      <c r="BA2796" s="12">
        <f t="shared" si="609"/>
        <v>91082670.31</v>
      </c>
      <c r="BB2796" s="12" t="e">
        <f t="shared" si="615"/>
        <v>#REF!</v>
      </c>
    </row>
    <row r="2797" spans="1:54">
      <c r="A2797" s="5" t="s">
        <v>5643</v>
      </c>
      <c r="B2797" s="5" t="s">
        <v>5644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616"/>
        <v>344786489.06</v>
      </c>
      <c r="AF2797" s="9">
        <f t="shared" si="617"/>
        <v>352871135.61</v>
      </c>
      <c r="AG2797" s="9">
        <f t="shared" si="618"/>
        <v>-7950818.50000001</v>
      </c>
      <c r="AH2797" s="9">
        <f t="shared" si="619"/>
        <v>-7621283.17000001</v>
      </c>
      <c r="AI2797" s="9">
        <f t="shared" si="620"/>
        <v>-7719003.27000001</v>
      </c>
      <c r="AJ2797" s="12" t="e">
        <f>#REF!-A2797</f>
        <v>#REF!</v>
      </c>
      <c r="AK2797" s="16"/>
      <c r="AL2797" s="9">
        <f t="shared" si="610"/>
        <v>54936469.13</v>
      </c>
      <c r="AM2797" s="16"/>
      <c r="AN2797" s="16"/>
      <c r="AO2797" s="16"/>
      <c r="AP2797" s="16"/>
      <c r="AQ2797" s="12" t="e">
        <f>#REF!+#REF!+#REF!</f>
        <v>#REF!</v>
      </c>
      <c r="AR2797" s="12">
        <f t="shared" si="607"/>
        <v>-496304.36</v>
      </c>
      <c r="AS2797" s="12" t="e">
        <f>#REF!-AU2797+#REF!+#REF!</f>
        <v>#REF!</v>
      </c>
      <c r="AT2797" s="12" t="e">
        <f>AS2797-VLOOKUP(A2797,[1]选股结果!$A$2:$BJ$3005,48,FALSE)*0.08</f>
        <v>#REF!</v>
      </c>
      <c r="AU2797" s="12">
        <f t="shared" si="611"/>
        <v>97720.0999999996</v>
      </c>
      <c r="AV2797" s="12" t="e">
        <f>#REF!+S2797+H2797</f>
        <v>#REF!</v>
      </c>
      <c r="AW2797" s="12" t="e">
        <f t="shared" si="612"/>
        <v>#REF!</v>
      </c>
      <c r="AX2797" s="12" t="e">
        <f t="shared" si="613"/>
        <v>#REF!</v>
      </c>
      <c r="AY2797" s="12" t="e">
        <f t="shared" si="614"/>
        <v>#REF!</v>
      </c>
      <c r="AZ2797" s="12">
        <f t="shared" si="608"/>
        <v>-344261880.52</v>
      </c>
      <c r="BA2797" s="12">
        <f t="shared" si="609"/>
        <v>-7950818.50000001</v>
      </c>
      <c r="BB2797" s="12" t="e">
        <f t="shared" si="615"/>
        <v>#REF!</v>
      </c>
    </row>
    <row r="2798" spans="1:54">
      <c r="A2798" s="5" t="s">
        <v>5645</v>
      </c>
      <c r="B2798" s="5" t="s">
        <v>5646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616"/>
        <v>344134094.58</v>
      </c>
      <c r="AF2798" s="9">
        <f t="shared" si="617"/>
        <v>295630111.6</v>
      </c>
      <c r="AG2798" s="9">
        <f t="shared" si="618"/>
        <v>55850531.45</v>
      </c>
      <c r="AH2798" s="9">
        <f t="shared" si="619"/>
        <v>56230493.77</v>
      </c>
      <c r="AI2798" s="9">
        <f t="shared" si="620"/>
        <v>49001209.83</v>
      </c>
      <c r="AJ2798" s="12" t="e">
        <f>#REF!-A2798</f>
        <v>#REF!</v>
      </c>
      <c r="AK2798" s="16"/>
      <c r="AL2798" s="9">
        <f t="shared" si="610"/>
        <v>29219064.59</v>
      </c>
      <c r="AM2798" s="16"/>
      <c r="AN2798" s="16"/>
      <c r="AO2798" s="16"/>
      <c r="AP2798" s="16"/>
      <c r="AQ2798" s="12" t="e">
        <f>#REF!+#REF!+#REF!</f>
        <v>#REF!</v>
      </c>
      <c r="AR2798" s="12">
        <f t="shared" si="607"/>
        <v>-401124.28</v>
      </c>
      <c r="AS2798" s="12" t="e">
        <f>#REF!-AU2798+#REF!+#REF!</f>
        <v>#REF!</v>
      </c>
      <c r="AT2798" s="12" t="e">
        <f>AS2798-VLOOKUP(A2798,[1]选股结果!$A$2:$BJ$3005,48,FALSE)*0.08</f>
        <v>#REF!</v>
      </c>
      <c r="AU2798" s="12">
        <f t="shared" si="611"/>
        <v>7229283.94000001</v>
      </c>
      <c r="AV2798" s="12" t="e">
        <f>#REF!+S2798+H2798</f>
        <v>#REF!</v>
      </c>
      <c r="AW2798" s="12" t="e">
        <f t="shared" si="612"/>
        <v>#REF!</v>
      </c>
      <c r="AX2798" s="12" t="e">
        <f t="shared" si="613"/>
        <v>#REF!</v>
      </c>
      <c r="AY2798" s="12" t="e">
        <f t="shared" si="614"/>
        <v>#REF!</v>
      </c>
      <c r="AZ2798" s="12">
        <f t="shared" si="608"/>
        <v>-349258481.31</v>
      </c>
      <c r="BA2798" s="12">
        <f t="shared" si="609"/>
        <v>55850531.45</v>
      </c>
      <c r="BB2798" s="12" t="e">
        <f t="shared" si="615"/>
        <v>#REF!</v>
      </c>
    </row>
    <row r="2799" spans="1:54">
      <c r="A2799" s="5" t="s">
        <v>5647</v>
      </c>
      <c r="B2799" s="5" t="s">
        <v>5648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616"/>
        <v>340273696.05</v>
      </c>
      <c r="AF2799" s="9">
        <f t="shared" si="617"/>
        <v>374577803.27</v>
      </c>
      <c r="AG2799" s="9">
        <f t="shared" si="618"/>
        <v>-45722366.09</v>
      </c>
      <c r="AH2799" s="9">
        <f t="shared" si="619"/>
        <v>-45983554.5</v>
      </c>
      <c r="AI2799" s="9">
        <f t="shared" si="620"/>
        <v>-47303122.48</v>
      </c>
      <c r="AJ2799" s="12" t="e">
        <f>#REF!-A2799</f>
        <v>#REF!</v>
      </c>
      <c r="AK2799" s="16"/>
      <c r="AL2799" s="9">
        <f t="shared" si="610"/>
        <v>74475334.01</v>
      </c>
      <c r="AM2799" s="16"/>
      <c r="AN2799" s="16"/>
      <c r="AO2799" s="16"/>
      <c r="AP2799" s="16"/>
      <c r="AQ2799" s="12" t="e">
        <f>#REF!+#REF!+#REF!</f>
        <v>#REF!</v>
      </c>
      <c r="AR2799" s="12">
        <f t="shared" si="607"/>
        <v>-51295.69</v>
      </c>
      <c r="AS2799" s="12" t="e">
        <f>#REF!-AU2799+#REF!+#REF!</f>
        <v>#REF!</v>
      </c>
      <c r="AT2799" s="12" t="e">
        <f>AS2799-VLOOKUP(A2799,[1]选股结果!$A$2:$BJ$3005,48,FALSE)*0.08</f>
        <v>#REF!</v>
      </c>
      <c r="AU2799" s="12">
        <f t="shared" si="611"/>
        <v>1319567.98</v>
      </c>
      <c r="AV2799" s="12" t="e">
        <f>#REF!+S2799+H2799</f>
        <v>#REF!</v>
      </c>
      <c r="AW2799" s="12" t="e">
        <f t="shared" si="612"/>
        <v>#REF!</v>
      </c>
      <c r="AX2799" s="12" t="e">
        <f t="shared" si="613"/>
        <v>#REF!</v>
      </c>
      <c r="AY2799" s="12" t="e">
        <f t="shared" si="614"/>
        <v>#REF!</v>
      </c>
      <c r="AZ2799" s="12">
        <f t="shared" si="608"/>
        <v>-350545646.37</v>
      </c>
      <c r="BA2799" s="12">
        <f t="shared" si="609"/>
        <v>-45722366.09</v>
      </c>
      <c r="BB2799" s="12" t="e">
        <f t="shared" si="615"/>
        <v>#REF!</v>
      </c>
    </row>
    <row r="2800" spans="1:54">
      <c r="A2800" s="5" t="s">
        <v>5649</v>
      </c>
      <c r="B2800" s="5" t="s">
        <v>5650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616"/>
        <v>339712892.63</v>
      </c>
      <c r="AF2800" s="9">
        <f t="shared" si="617"/>
        <v>240747808.85</v>
      </c>
      <c r="AG2800" s="9">
        <f t="shared" si="618"/>
        <v>104935141.32</v>
      </c>
      <c r="AH2800" s="9">
        <f t="shared" si="619"/>
        <v>103171828.58</v>
      </c>
      <c r="AI2800" s="9">
        <f t="shared" si="620"/>
        <v>85979726.68</v>
      </c>
      <c r="AJ2800" s="12" t="e">
        <f>#REF!-A2800</f>
        <v>#REF!</v>
      </c>
      <c r="AK2800" s="16"/>
      <c r="AL2800" s="9">
        <f t="shared" si="610"/>
        <v>29965031.7</v>
      </c>
      <c r="AM2800" s="16"/>
      <c r="AN2800" s="16"/>
      <c r="AO2800" s="16"/>
      <c r="AP2800" s="16"/>
      <c r="AQ2800" s="12" t="e">
        <f>#REF!+#REF!+#REF!</f>
        <v>#REF!</v>
      </c>
      <c r="AR2800" s="12">
        <f t="shared" si="607"/>
        <v>-600778.88</v>
      </c>
      <c r="AS2800" s="12" t="e">
        <f>#REF!-AU2800+#REF!+#REF!</f>
        <v>#REF!</v>
      </c>
      <c r="AT2800" s="12" t="e">
        <f>AS2800-VLOOKUP(A2800,[1]选股结果!$A$2:$BJ$3005,48,FALSE)*0.08</f>
        <v>#REF!</v>
      </c>
      <c r="AU2800" s="12">
        <f t="shared" si="611"/>
        <v>17192101.9</v>
      </c>
      <c r="AV2800" s="12" t="e">
        <f>#REF!+S2800+H2800</f>
        <v>#REF!</v>
      </c>
      <c r="AW2800" s="12" t="e">
        <f t="shared" si="612"/>
        <v>#REF!</v>
      </c>
      <c r="AX2800" s="12" t="e">
        <f t="shared" si="613"/>
        <v>#REF!</v>
      </c>
      <c r="AY2800" s="12" t="e">
        <f t="shared" si="614"/>
        <v>#REF!</v>
      </c>
      <c r="AZ2800" s="12">
        <f t="shared" si="608"/>
        <v>-354023149.93</v>
      </c>
      <c r="BA2800" s="12">
        <f t="shared" si="609"/>
        <v>104935141.32</v>
      </c>
      <c r="BB2800" s="12" t="e">
        <f t="shared" si="615"/>
        <v>#REF!</v>
      </c>
    </row>
    <row r="2801" spans="1:54">
      <c r="A2801" s="5" t="s">
        <v>5651</v>
      </c>
      <c r="B2801" s="5" t="s">
        <v>5652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616"/>
        <v>338197999.33</v>
      </c>
      <c r="AF2801" s="9">
        <f t="shared" si="617"/>
        <v>336992078.65</v>
      </c>
      <c r="AG2801" s="9">
        <f t="shared" si="618"/>
        <v>4486818.17999995</v>
      </c>
      <c r="AH2801" s="9">
        <f t="shared" si="619"/>
        <v>2850757.31999995</v>
      </c>
      <c r="AI2801" s="9">
        <f t="shared" si="620"/>
        <v>8087541.51999995</v>
      </c>
      <c r="AJ2801" s="12" t="e">
        <f>#REF!-A2801</f>
        <v>#REF!</v>
      </c>
      <c r="AK2801" s="16"/>
      <c r="AL2801" s="9">
        <f t="shared" si="610"/>
        <v>73528015</v>
      </c>
      <c r="AM2801" s="16"/>
      <c r="AN2801" s="16"/>
      <c r="AO2801" s="16"/>
      <c r="AP2801" s="16"/>
      <c r="AQ2801" s="12" t="e">
        <f>#REF!+#REF!+#REF!</f>
        <v>#REF!</v>
      </c>
      <c r="AR2801" s="12">
        <f t="shared" si="607"/>
        <v>-458417.85</v>
      </c>
      <c r="AS2801" s="12" t="e">
        <f>#REF!-AU2801+#REF!+#REF!</f>
        <v>#REF!</v>
      </c>
      <c r="AT2801" s="12" t="e">
        <f>AS2801-VLOOKUP(A2801,[1]选股结果!$A$2:$BJ$3005,48,FALSE)*0.08</f>
        <v>#REF!</v>
      </c>
      <c r="AU2801" s="12">
        <f t="shared" si="611"/>
        <v>-5236784.2</v>
      </c>
      <c r="AV2801" s="12" t="e">
        <f>#REF!+S2801+H2801</f>
        <v>#REF!</v>
      </c>
      <c r="AW2801" s="12" t="e">
        <f t="shared" si="612"/>
        <v>#REF!</v>
      </c>
      <c r="AX2801" s="12" t="e">
        <f t="shared" si="613"/>
        <v>#REF!</v>
      </c>
      <c r="AY2801" s="12" t="e">
        <f t="shared" si="614"/>
        <v>#REF!</v>
      </c>
      <c r="AZ2801" s="12">
        <f t="shared" si="608"/>
        <v>-367201164.6</v>
      </c>
      <c r="BA2801" s="12">
        <f t="shared" si="609"/>
        <v>4486818.17999995</v>
      </c>
      <c r="BB2801" s="12" t="e">
        <f t="shared" si="615"/>
        <v>#REF!</v>
      </c>
    </row>
    <row r="2802" spans="1:54">
      <c r="A2802" s="5" t="s">
        <v>5653</v>
      </c>
      <c r="B2802" s="5" t="s">
        <v>5654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616"/>
        <v>336599241.34</v>
      </c>
      <c r="AF2802" s="9">
        <f t="shared" si="617"/>
        <v>331940259.39</v>
      </c>
      <c r="AG2802" s="9">
        <f t="shared" si="618"/>
        <v>835845.009999988</v>
      </c>
      <c r="AH2802" s="9">
        <f t="shared" si="619"/>
        <v>320222.249999988</v>
      </c>
      <c r="AI2802" s="9">
        <f t="shared" si="620"/>
        <v>-1943425.15000001</v>
      </c>
      <c r="AJ2802" s="12" t="e">
        <f>#REF!-A2802</f>
        <v>#REF!</v>
      </c>
      <c r="AK2802" s="16"/>
      <c r="AL2802" s="9">
        <f t="shared" si="610"/>
        <v>63945833.33</v>
      </c>
      <c r="AM2802" s="16"/>
      <c r="AN2802" s="16"/>
      <c r="AO2802" s="16"/>
      <c r="AP2802" s="16"/>
      <c r="AQ2802" s="12" t="e">
        <f>#REF!+#REF!+#REF!</f>
        <v>#REF!</v>
      </c>
      <c r="AR2802" s="12">
        <f t="shared" si="607"/>
        <v>0</v>
      </c>
      <c r="AS2802" s="12" t="e">
        <f>#REF!-AU2802+#REF!+#REF!</f>
        <v>#REF!</v>
      </c>
      <c r="AT2802" s="12" t="e">
        <f>AS2802-VLOOKUP(A2802,[1]选股结果!$A$2:$BJ$3005,48,FALSE)*0.08</f>
        <v>#REF!</v>
      </c>
      <c r="AU2802" s="12">
        <f t="shared" si="611"/>
        <v>2263647.4</v>
      </c>
      <c r="AV2802" s="12" t="e">
        <f>#REF!+S2802+H2802</f>
        <v>#REF!</v>
      </c>
      <c r="AW2802" s="12" t="e">
        <f t="shared" si="612"/>
        <v>#REF!</v>
      </c>
      <c r="AX2802" s="12" t="e">
        <f t="shared" si="613"/>
        <v>#REF!</v>
      </c>
      <c r="AY2802" s="12" t="e">
        <f t="shared" si="614"/>
        <v>#REF!</v>
      </c>
      <c r="AZ2802" s="12">
        <f t="shared" si="608"/>
        <v>-347845681.3</v>
      </c>
      <c r="BA2802" s="12">
        <f t="shared" si="609"/>
        <v>835845.009999988</v>
      </c>
      <c r="BB2802" s="12" t="e">
        <f t="shared" si="615"/>
        <v>#REF!</v>
      </c>
    </row>
    <row r="2803" spans="1:54">
      <c r="A2803" s="5" t="s">
        <v>5655</v>
      </c>
      <c r="B2803" s="5" t="s">
        <v>5656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616"/>
        <v>335893293.43</v>
      </c>
      <c r="AF2803" s="9">
        <f t="shared" si="617"/>
        <v>424519903.08</v>
      </c>
      <c r="AG2803" s="9">
        <f t="shared" si="618"/>
        <v>-88951551.86</v>
      </c>
      <c r="AH2803" s="9">
        <f t="shared" si="619"/>
        <v>-86120120.51</v>
      </c>
      <c r="AI2803" s="9">
        <f t="shared" si="620"/>
        <v>-86125282.67</v>
      </c>
      <c r="AJ2803" s="12" t="e">
        <f>#REF!-A2803</f>
        <v>#REF!</v>
      </c>
      <c r="AK2803" s="16"/>
      <c r="AL2803" s="9">
        <f t="shared" si="610"/>
        <v>47673025.64</v>
      </c>
      <c r="AM2803" s="16"/>
      <c r="AN2803" s="16"/>
      <c r="AO2803" s="16"/>
      <c r="AP2803" s="16"/>
      <c r="AQ2803" s="12" t="e">
        <f>#REF!+#REF!+#REF!</f>
        <v>#REF!</v>
      </c>
      <c r="AR2803" s="12">
        <f t="shared" si="607"/>
        <v>-3253577.64</v>
      </c>
      <c r="AS2803" s="12" t="e">
        <f>#REF!-AU2803+#REF!+#REF!</f>
        <v>#REF!</v>
      </c>
      <c r="AT2803" s="12" t="e">
        <f>AS2803-VLOOKUP(A2803,[1]选股结果!$A$2:$BJ$3005,48,FALSE)*0.08</f>
        <v>#REF!</v>
      </c>
      <c r="AU2803" s="12">
        <f t="shared" si="611"/>
        <v>5162.15999999642</v>
      </c>
      <c r="AV2803" s="12" t="e">
        <f>#REF!+S2803+H2803</f>
        <v>#REF!</v>
      </c>
      <c r="AW2803" s="12" t="e">
        <f t="shared" si="612"/>
        <v>#REF!</v>
      </c>
      <c r="AX2803" s="12" t="e">
        <f t="shared" si="613"/>
        <v>#REF!</v>
      </c>
      <c r="AY2803" s="12" t="e">
        <f t="shared" si="614"/>
        <v>#REF!</v>
      </c>
      <c r="AZ2803" s="12">
        <f t="shared" si="608"/>
        <v>-350590322.33</v>
      </c>
      <c r="BA2803" s="12">
        <f t="shared" si="609"/>
        <v>-88951551.86</v>
      </c>
      <c r="BB2803" s="12" t="e">
        <f t="shared" si="615"/>
        <v>#REF!</v>
      </c>
    </row>
    <row r="2804" spans="1:54">
      <c r="A2804" s="5" t="s">
        <v>5657</v>
      </c>
      <c r="B2804" s="5" t="s">
        <v>5658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616"/>
        <v>335661430.28</v>
      </c>
      <c r="AF2804" s="9">
        <f t="shared" si="617"/>
        <v>259604176.46</v>
      </c>
      <c r="AG2804" s="9">
        <f t="shared" si="618"/>
        <v>54440211.21</v>
      </c>
      <c r="AH2804" s="9">
        <f t="shared" si="619"/>
        <v>54410469.3</v>
      </c>
      <c r="AI2804" s="9">
        <f t="shared" si="620"/>
        <v>29810110.43</v>
      </c>
      <c r="AJ2804" s="12" t="e">
        <f>#REF!-A2804</f>
        <v>#REF!</v>
      </c>
      <c r="AK2804" s="16"/>
      <c r="AL2804" s="9">
        <f t="shared" si="610"/>
        <v>123469634.71</v>
      </c>
      <c r="AM2804" s="16"/>
      <c r="AN2804" s="16"/>
      <c r="AO2804" s="16"/>
      <c r="AP2804" s="16"/>
      <c r="AQ2804" s="12" t="e">
        <f>#REF!+#REF!+#REF!</f>
        <v>#REF!</v>
      </c>
      <c r="AR2804" s="12">
        <f t="shared" si="607"/>
        <v>-34328.77</v>
      </c>
      <c r="AS2804" s="12" t="e">
        <f>#REF!-AU2804+#REF!+#REF!</f>
        <v>#REF!</v>
      </c>
      <c r="AT2804" s="12" t="e">
        <f>AS2804-VLOOKUP(A2804,[1]选股结果!$A$2:$BJ$3005,48,FALSE)*0.08</f>
        <v>#REF!</v>
      </c>
      <c r="AU2804" s="12">
        <f t="shared" si="611"/>
        <v>24600358.87</v>
      </c>
      <c r="AV2804" s="12" t="e">
        <f>#REF!+S2804+H2804</f>
        <v>#REF!</v>
      </c>
      <c r="AW2804" s="12" t="e">
        <f t="shared" si="612"/>
        <v>#REF!</v>
      </c>
      <c r="AX2804" s="12" t="e">
        <f t="shared" si="613"/>
        <v>#REF!</v>
      </c>
      <c r="AY2804" s="12" t="e">
        <f t="shared" si="614"/>
        <v>#REF!</v>
      </c>
      <c r="AZ2804" s="12">
        <f t="shared" si="608"/>
        <v>-364348940.03</v>
      </c>
      <c r="BA2804" s="12">
        <f t="shared" si="609"/>
        <v>54440211.21</v>
      </c>
      <c r="BB2804" s="12" t="e">
        <f t="shared" si="615"/>
        <v>#REF!</v>
      </c>
    </row>
    <row r="2805" spans="1:54">
      <c r="A2805" s="5" t="s">
        <v>5659</v>
      </c>
      <c r="B2805" s="5" t="s">
        <v>5660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616"/>
        <v>335605561.89</v>
      </c>
      <c r="AF2805" s="9">
        <f t="shared" si="617"/>
        <v>263477433.32</v>
      </c>
      <c r="AG2805" s="9">
        <f t="shared" si="618"/>
        <v>77208348.92</v>
      </c>
      <c r="AH2805" s="9">
        <f t="shared" si="619"/>
        <v>76596212.92</v>
      </c>
      <c r="AI2805" s="9">
        <f t="shared" si="620"/>
        <v>66255761.14</v>
      </c>
      <c r="AJ2805" s="12" t="e">
        <f>#REF!-A2805</f>
        <v>#REF!</v>
      </c>
      <c r="AK2805" s="16"/>
      <c r="AL2805" s="9">
        <f t="shared" si="610"/>
        <v>42919028.59</v>
      </c>
      <c r="AM2805" s="16"/>
      <c r="AN2805" s="16"/>
      <c r="AO2805" s="16"/>
      <c r="AP2805" s="16"/>
      <c r="AQ2805" s="12" t="e">
        <f>#REF!+#REF!+#REF!</f>
        <v>#REF!</v>
      </c>
      <c r="AR2805" s="12">
        <f t="shared" si="607"/>
        <v>-1650</v>
      </c>
      <c r="AS2805" s="12" t="e">
        <f>#REF!-AU2805+#REF!+#REF!</f>
        <v>#REF!</v>
      </c>
      <c r="AT2805" s="12" t="e">
        <f>AS2805-VLOOKUP(A2805,[1]选股结果!$A$2:$BJ$3005,48,FALSE)*0.08</f>
        <v>#REF!</v>
      </c>
      <c r="AU2805" s="12">
        <f t="shared" si="611"/>
        <v>10340451.78</v>
      </c>
      <c r="AV2805" s="12" t="e">
        <f>#REF!+S2805+H2805</f>
        <v>#REF!</v>
      </c>
      <c r="AW2805" s="12" t="e">
        <f t="shared" si="612"/>
        <v>#REF!</v>
      </c>
      <c r="AX2805" s="12" t="e">
        <f t="shared" si="613"/>
        <v>#REF!</v>
      </c>
      <c r="AY2805" s="12" t="e">
        <f t="shared" si="614"/>
        <v>#REF!</v>
      </c>
      <c r="AZ2805" s="12">
        <f t="shared" si="608"/>
        <v>-344051718.19</v>
      </c>
      <c r="BA2805" s="12">
        <f t="shared" si="609"/>
        <v>77208348.92</v>
      </c>
      <c r="BB2805" s="12" t="e">
        <f t="shared" si="615"/>
        <v>#REF!</v>
      </c>
    </row>
    <row r="2806" spans="1:54">
      <c r="A2806" s="5" t="s">
        <v>5661</v>
      </c>
      <c r="B2806" s="5" t="s">
        <v>5662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616"/>
        <v>335095860.67</v>
      </c>
      <c r="AF2806" s="9">
        <f t="shared" si="617"/>
        <v>318161562.53</v>
      </c>
      <c r="AG2806" s="9">
        <f t="shared" si="618"/>
        <v>24563418.59</v>
      </c>
      <c r="AH2806" s="9">
        <f t="shared" si="619"/>
        <v>24391114.78</v>
      </c>
      <c r="AI2806" s="9">
        <f t="shared" si="620"/>
        <v>19321945.27</v>
      </c>
      <c r="AJ2806" s="12" t="e">
        <f>#REF!-A2806</f>
        <v>#REF!</v>
      </c>
      <c r="AK2806" s="16"/>
      <c r="AL2806" s="9">
        <f t="shared" si="610"/>
        <v>127828840.98</v>
      </c>
      <c r="AM2806" s="16"/>
      <c r="AN2806" s="16"/>
      <c r="AO2806" s="16"/>
      <c r="AP2806" s="16"/>
      <c r="AQ2806" s="12" t="e">
        <f>#REF!+#REF!+#REF!</f>
        <v>#REF!</v>
      </c>
      <c r="AR2806" s="12">
        <f t="shared" si="607"/>
        <v>-59482.14</v>
      </c>
      <c r="AS2806" s="12" t="e">
        <f>#REF!-AU2806+#REF!+#REF!</f>
        <v>#REF!</v>
      </c>
      <c r="AT2806" s="12" t="e">
        <f>AS2806-VLOOKUP(A2806,[1]选股结果!$A$2:$BJ$3005,48,FALSE)*0.08</f>
        <v>#REF!</v>
      </c>
      <c r="AU2806" s="12">
        <f t="shared" si="611"/>
        <v>5069169.51</v>
      </c>
      <c r="AV2806" s="12" t="e">
        <f>#REF!+S2806+H2806</f>
        <v>#REF!</v>
      </c>
      <c r="AW2806" s="12" t="e">
        <f t="shared" si="612"/>
        <v>#REF!</v>
      </c>
      <c r="AX2806" s="12" t="e">
        <f t="shared" si="613"/>
        <v>#REF!</v>
      </c>
      <c r="AY2806" s="12" t="e">
        <f t="shared" si="614"/>
        <v>#REF!</v>
      </c>
      <c r="AZ2806" s="12">
        <f t="shared" si="608"/>
        <v>-340430620.42</v>
      </c>
      <c r="BA2806" s="12">
        <f t="shared" si="609"/>
        <v>24563418.59</v>
      </c>
      <c r="BB2806" s="12" t="e">
        <f t="shared" si="615"/>
        <v>#REF!</v>
      </c>
    </row>
    <row r="2807" spans="1:54">
      <c r="A2807" s="5" t="s">
        <v>5663</v>
      </c>
      <c r="B2807" s="5" t="s">
        <v>5664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616"/>
        <v>333315468.3</v>
      </c>
      <c r="AF2807" s="9">
        <f t="shared" si="617"/>
        <v>347490844.29</v>
      </c>
      <c r="AG2807" s="9">
        <f t="shared" si="618"/>
        <v>-4111517.54000001</v>
      </c>
      <c r="AH2807" s="9">
        <f t="shared" si="619"/>
        <v>-2460964.94000001</v>
      </c>
      <c r="AI2807" s="9">
        <f t="shared" si="620"/>
        <v>2093057.75999999</v>
      </c>
      <c r="AJ2807" s="12" t="e">
        <f>#REF!-A2807</f>
        <v>#REF!</v>
      </c>
      <c r="AK2807" s="16"/>
      <c r="AL2807" s="9">
        <f t="shared" si="610"/>
        <v>59273955.01</v>
      </c>
      <c r="AM2807" s="16"/>
      <c r="AN2807" s="16"/>
      <c r="AO2807" s="16"/>
      <c r="AP2807" s="16"/>
      <c r="AQ2807" s="12" t="e">
        <f>#REF!+#REF!+#REF!</f>
        <v>#REF!</v>
      </c>
      <c r="AR2807" s="12">
        <f t="shared" si="607"/>
        <v>-2172323.25</v>
      </c>
      <c r="AS2807" s="12" t="e">
        <f>#REF!-AU2807+#REF!+#REF!</f>
        <v>#REF!</v>
      </c>
      <c r="AT2807" s="12" t="e">
        <f>AS2807-VLOOKUP(A2807,[1]选股结果!$A$2:$BJ$3005,48,FALSE)*0.08</f>
        <v>#REF!</v>
      </c>
      <c r="AU2807" s="12">
        <f t="shared" si="611"/>
        <v>-4554022.7</v>
      </c>
      <c r="AV2807" s="12" t="e">
        <f>#REF!+S2807+H2807</f>
        <v>#REF!</v>
      </c>
      <c r="AW2807" s="12" t="e">
        <f t="shared" si="612"/>
        <v>#REF!</v>
      </c>
      <c r="AX2807" s="12" t="e">
        <f t="shared" si="613"/>
        <v>#REF!</v>
      </c>
      <c r="AY2807" s="12" t="e">
        <f t="shared" si="614"/>
        <v>#REF!</v>
      </c>
      <c r="AZ2807" s="12">
        <f t="shared" si="608"/>
        <v>-326895589.57</v>
      </c>
      <c r="BA2807" s="12">
        <f t="shared" si="609"/>
        <v>-4111517.54000001</v>
      </c>
      <c r="BB2807" s="12" t="e">
        <f t="shared" si="615"/>
        <v>#REF!</v>
      </c>
    </row>
    <row r="2808" spans="1:54">
      <c r="A2808" s="5" t="s">
        <v>5665</v>
      </c>
      <c r="B2808" s="5" t="s">
        <v>5666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616"/>
        <v>332959561.24</v>
      </c>
      <c r="AF2808" s="9">
        <f t="shared" si="617"/>
        <v>330585779.02</v>
      </c>
      <c r="AG2808" s="9">
        <f t="shared" si="618"/>
        <v>8323474.27000003</v>
      </c>
      <c r="AH2808" s="9">
        <f t="shared" si="619"/>
        <v>8396352.38000003</v>
      </c>
      <c r="AI2808" s="9">
        <f t="shared" si="620"/>
        <v>-967413.08999997</v>
      </c>
      <c r="AJ2808" s="12" t="e">
        <f>#REF!-A2808</f>
        <v>#REF!</v>
      </c>
      <c r="AK2808" s="16"/>
      <c r="AL2808" s="9">
        <f t="shared" si="610"/>
        <v>142519826.61</v>
      </c>
      <c r="AM2808" s="16"/>
      <c r="AN2808" s="16"/>
      <c r="AO2808" s="16"/>
      <c r="AP2808" s="16"/>
      <c r="AQ2808" s="12" t="e">
        <f>#REF!+#REF!+#REF!</f>
        <v>#REF!</v>
      </c>
      <c r="AR2808" s="12">
        <f t="shared" si="607"/>
        <v>-244335.22</v>
      </c>
      <c r="AS2808" s="12" t="e">
        <f>#REF!-AU2808+#REF!+#REF!</f>
        <v>#REF!</v>
      </c>
      <c r="AT2808" s="12" t="e">
        <f>AS2808-VLOOKUP(A2808,[1]选股结果!$A$2:$BJ$3005,48,FALSE)*0.08</f>
        <v>#REF!</v>
      </c>
      <c r="AU2808" s="12">
        <f t="shared" si="611"/>
        <v>9363765.47</v>
      </c>
      <c r="AV2808" s="12" t="e">
        <f>#REF!+S2808+H2808</f>
        <v>#REF!</v>
      </c>
      <c r="AW2808" s="12" t="e">
        <f t="shared" si="612"/>
        <v>#REF!</v>
      </c>
      <c r="AX2808" s="12" t="e">
        <f t="shared" si="613"/>
        <v>#REF!</v>
      </c>
      <c r="AY2808" s="12" t="e">
        <f t="shared" si="614"/>
        <v>#REF!</v>
      </c>
      <c r="AZ2808" s="12">
        <f t="shared" si="608"/>
        <v>-338199977.66</v>
      </c>
      <c r="BA2808" s="12">
        <f t="shared" si="609"/>
        <v>8323474.27000003</v>
      </c>
      <c r="BB2808" s="12" t="e">
        <f t="shared" si="615"/>
        <v>#REF!</v>
      </c>
    </row>
    <row r="2809" spans="1:54">
      <c r="A2809" s="5" t="s">
        <v>5667</v>
      </c>
      <c r="B2809" s="5" t="s">
        <v>5668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616"/>
        <v>331606950.2</v>
      </c>
      <c r="AF2809" s="9">
        <f t="shared" si="617"/>
        <v>312581259.65</v>
      </c>
      <c r="AG2809" s="9">
        <f t="shared" si="618"/>
        <v>22628122.4599999</v>
      </c>
      <c r="AH2809" s="9">
        <f t="shared" si="619"/>
        <v>16839931.6799999</v>
      </c>
      <c r="AI2809" s="9">
        <f t="shared" si="620"/>
        <v>13021796.1799999</v>
      </c>
      <c r="AJ2809" s="12" t="e">
        <f>#REF!-A2809</f>
        <v>#REF!</v>
      </c>
      <c r="AK2809" s="16"/>
      <c r="AL2809" s="9">
        <f t="shared" si="610"/>
        <v>40753432.07</v>
      </c>
      <c r="AM2809" s="16"/>
      <c r="AN2809" s="16"/>
      <c r="AO2809" s="16"/>
      <c r="AP2809" s="16"/>
      <c r="AQ2809" s="12" t="e">
        <f>#REF!+#REF!+#REF!</f>
        <v>#REF!</v>
      </c>
      <c r="AR2809" s="12">
        <f t="shared" si="607"/>
        <v>-123638.16</v>
      </c>
      <c r="AS2809" s="12" t="e">
        <f>#REF!-AU2809+#REF!+#REF!</f>
        <v>#REF!</v>
      </c>
      <c r="AT2809" s="12" t="e">
        <f>AS2809-VLOOKUP(A2809,[1]选股结果!$A$2:$BJ$3005,48,FALSE)*0.08</f>
        <v>#REF!</v>
      </c>
      <c r="AU2809" s="12">
        <f t="shared" si="611"/>
        <v>3818135.5</v>
      </c>
      <c r="AV2809" s="12" t="e">
        <f>#REF!+S2809+H2809</f>
        <v>#REF!</v>
      </c>
      <c r="AW2809" s="12" t="e">
        <f t="shared" si="612"/>
        <v>#REF!</v>
      </c>
      <c r="AX2809" s="12" t="e">
        <f t="shared" si="613"/>
        <v>#REF!</v>
      </c>
      <c r="AY2809" s="12" t="e">
        <f t="shared" si="614"/>
        <v>#REF!</v>
      </c>
      <c r="AZ2809" s="12">
        <f t="shared" si="608"/>
        <v>-352004380.48</v>
      </c>
      <c r="BA2809" s="12">
        <f t="shared" si="609"/>
        <v>22628122.4599999</v>
      </c>
      <c r="BB2809" s="12" t="e">
        <f t="shared" si="615"/>
        <v>#REF!</v>
      </c>
    </row>
    <row r="2810" spans="1:54">
      <c r="A2810" s="5" t="s">
        <v>5669</v>
      </c>
      <c r="B2810" s="5" t="s">
        <v>5670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616"/>
        <v>331398987.25</v>
      </c>
      <c r="AF2810" s="9">
        <f t="shared" si="617"/>
        <v>281871713.91</v>
      </c>
      <c r="AG2810" s="9">
        <f t="shared" si="618"/>
        <v>48974505.3</v>
      </c>
      <c r="AH2810" s="9">
        <f t="shared" si="619"/>
        <v>48805478.56</v>
      </c>
      <c r="AI2810" s="9">
        <f t="shared" si="620"/>
        <v>42283722.42</v>
      </c>
      <c r="AJ2810" s="12" t="e">
        <f>#REF!-A2810</f>
        <v>#REF!</v>
      </c>
      <c r="AK2810" s="16"/>
      <c r="AL2810" s="9">
        <f t="shared" si="610"/>
        <v>19513840.36</v>
      </c>
      <c r="AM2810" s="16"/>
      <c r="AN2810" s="16"/>
      <c r="AO2810" s="16"/>
      <c r="AP2810" s="16"/>
      <c r="AQ2810" s="12" t="e">
        <f>#REF!+#REF!+#REF!</f>
        <v>#REF!</v>
      </c>
      <c r="AR2810" s="12">
        <f t="shared" si="607"/>
        <v>0</v>
      </c>
      <c r="AS2810" s="12" t="e">
        <f>#REF!-AU2810+#REF!+#REF!</f>
        <v>#REF!</v>
      </c>
      <c r="AT2810" s="12" t="e">
        <f>AS2810-VLOOKUP(A2810,[1]选股结果!$A$2:$BJ$3005,48,FALSE)*0.08</f>
        <v>#REF!</v>
      </c>
      <c r="AU2810" s="12">
        <f t="shared" si="611"/>
        <v>6521756.14</v>
      </c>
      <c r="AV2810" s="12" t="e">
        <f>#REF!+S2810+H2810</f>
        <v>#REF!</v>
      </c>
      <c r="AW2810" s="12" t="e">
        <f t="shared" si="612"/>
        <v>#REF!</v>
      </c>
      <c r="AX2810" s="12" t="e">
        <f t="shared" si="613"/>
        <v>#REF!</v>
      </c>
      <c r="AY2810" s="12" t="e">
        <f t="shared" si="614"/>
        <v>#REF!</v>
      </c>
      <c r="AZ2810" s="12">
        <f t="shared" si="608"/>
        <v>-336740216.24</v>
      </c>
      <c r="BA2810" s="12">
        <f t="shared" si="609"/>
        <v>48974505.3</v>
      </c>
      <c r="BB2810" s="12" t="e">
        <f t="shared" si="615"/>
        <v>#REF!</v>
      </c>
    </row>
    <row r="2811" spans="1:54">
      <c r="A2811" s="5" t="s">
        <v>5671</v>
      </c>
      <c r="B2811" s="5" t="s">
        <v>5672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616"/>
        <v>330157621.57</v>
      </c>
      <c r="AF2811" s="9">
        <f t="shared" si="617"/>
        <v>279399742.18</v>
      </c>
      <c r="AG2811" s="9">
        <f t="shared" si="618"/>
        <v>53172884.3</v>
      </c>
      <c r="AH2811" s="9">
        <f t="shared" si="619"/>
        <v>53121811.26</v>
      </c>
      <c r="AI2811" s="9">
        <f t="shared" si="620"/>
        <v>40439678.6</v>
      </c>
      <c r="AJ2811" s="12" t="e">
        <f>#REF!-A2811</f>
        <v>#REF!</v>
      </c>
      <c r="AK2811" s="16"/>
      <c r="AL2811" s="9">
        <f t="shared" si="610"/>
        <v>90372108.93</v>
      </c>
      <c r="AM2811" s="16"/>
      <c r="AN2811" s="16"/>
      <c r="AO2811" s="16"/>
      <c r="AP2811" s="16"/>
      <c r="AQ2811" s="12" t="e">
        <f>#REF!+#REF!+#REF!</f>
        <v>#REF!</v>
      </c>
      <c r="AR2811" s="12">
        <f t="shared" si="607"/>
        <v>-182</v>
      </c>
      <c r="AS2811" s="12" t="e">
        <f>#REF!-AU2811+#REF!+#REF!</f>
        <v>#REF!</v>
      </c>
      <c r="AT2811" s="12" t="e">
        <f>AS2811-VLOOKUP(A2811,[1]选股结果!$A$2:$BJ$3005,48,FALSE)*0.08</f>
        <v>#REF!</v>
      </c>
      <c r="AU2811" s="12">
        <f t="shared" si="611"/>
        <v>12682132.66</v>
      </c>
      <c r="AV2811" s="12" t="e">
        <f>#REF!+S2811+H2811</f>
        <v>#REF!</v>
      </c>
      <c r="AW2811" s="12" t="e">
        <f t="shared" si="612"/>
        <v>#REF!</v>
      </c>
      <c r="AX2811" s="12" t="e">
        <f t="shared" si="613"/>
        <v>#REF!</v>
      </c>
      <c r="AY2811" s="12" t="e">
        <f t="shared" si="614"/>
        <v>#REF!</v>
      </c>
      <c r="AZ2811" s="12">
        <f t="shared" si="608"/>
        <v>-348599315.76</v>
      </c>
      <c r="BA2811" s="12">
        <f t="shared" si="609"/>
        <v>53172884.3</v>
      </c>
      <c r="BB2811" s="12" t="e">
        <f t="shared" si="615"/>
        <v>#REF!</v>
      </c>
    </row>
    <row r="2812" spans="1:54">
      <c r="A2812" s="5" t="s">
        <v>5673</v>
      </c>
      <c r="B2812" s="5" t="s">
        <v>5674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616"/>
        <v>329174255.61</v>
      </c>
      <c r="AF2812" s="9">
        <f t="shared" si="617"/>
        <v>297867006.19</v>
      </c>
      <c r="AG2812" s="9">
        <f t="shared" si="618"/>
        <v>35393671.05</v>
      </c>
      <c r="AH2812" s="9">
        <f t="shared" si="619"/>
        <v>36076359.92</v>
      </c>
      <c r="AI2812" s="9">
        <f t="shared" si="620"/>
        <v>28541727.56</v>
      </c>
      <c r="AJ2812" s="12" t="e">
        <f>#REF!-A2812</f>
        <v>#REF!</v>
      </c>
      <c r="AK2812" s="16"/>
      <c r="AL2812" s="9">
        <f t="shared" si="610"/>
        <v>113175928.97</v>
      </c>
      <c r="AM2812" s="16"/>
      <c r="AN2812" s="16"/>
      <c r="AO2812" s="16"/>
      <c r="AP2812" s="16"/>
      <c r="AQ2812" s="12" t="e">
        <f>#REF!+#REF!+#REF!</f>
        <v>#REF!</v>
      </c>
      <c r="AR2812" s="12">
        <f t="shared" si="607"/>
        <v>-959321.89</v>
      </c>
      <c r="AS2812" s="12" t="e">
        <f>#REF!-AU2812+#REF!+#REF!</f>
        <v>#REF!</v>
      </c>
      <c r="AT2812" s="12" t="e">
        <f>AS2812-VLOOKUP(A2812,[1]选股结果!$A$2:$BJ$3005,48,FALSE)*0.08</f>
        <v>#REF!</v>
      </c>
      <c r="AU2812" s="12">
        <f t="shared" si="611"/>
        <v>7534632.36</v>
      </c>
      <c r="AV2812" s="12" t="e">
        <f>#REF!+S2812+H2812</f>
        <v>#REF!</v>
      </c>
      <c r="AW2812" s="12" t="e">
        <f t="shared" si="612"/>
        <v>#REF!</v>
      </c>
      <c r="AX2812" s="12" t="e">
        <f t="shared" si="613"/>
        <v>#REF!</v>
      </c>
      <c r="AY2812" s="12" t="e">
        <f t="shared" si="614"/>
        <v>#REF!</v>
      </c>
      <c r="AZ2812" s="12">
        <f t="shared" si="608"/>
        <v>-330150418.41</v>
      </c>
      <c r="BA2812" s="12">
        <f t="shared" si="609"/>
        <v>35393671.05</v>
      </c>
      <c r="BB2812" s="12" t="e">
        <f t="shared" si="615"/>
        <v>#REF!</v>
      </c>
    </row>
    <row r="2813" spans="1:54">
      <c r="A2813" s="5" t="s">
        <v>5675</v>
      </c>
      <c r="B2813" s="5" t="s">
        <v>5676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616"/>
        <v>327938122.48</v>
      </c>
      <c r="AF2813" s="9">
        <f t="shared" si="617"/>
        <v>298474227.74</v>
      </c>
      <c r="AG2813" s="9">
        <f t="shared" si="618"/>
        <v>24466534.99</v>
      </c>
      <c r="AH2813" s="9">
        <f t="shared" si="619"/>
        <v>24432553.85</v>
      </c>
      <c r="AI2813" s="9">
        <f t="shared" si="620"/>
        <v>21354919.04</v>
      </c>
      <c r="AJ2813" s="12" t="e">
        <f>#REF!-A2813</f>
        <v>#REF!</v>
      </c>
      <c r="AK2813" s="16"/>
      <c r="AL2813" s="9">
        <f t="shared" si="610"/>
        <v>84068193.07</v>
      </c>
      <c r="AM2813" s="16"/>
      <c r="AN2813" s="16"/>
      <c r="AO2813" s="16"/>
      <c r="AP2813" s="16"/>
      <c r="AQ2813" s="12" t="e">
        <f>#REF!+#REF!+#REF!</f>
        <v>#REF!</v>
      </c>
      <c r="AR2813" s="12">
        <f t="shared" si="607"/>
        <v>-27360.36</v>
      </c>
      <c r="AS2813" s="12" t="e">
        <f>#REF!-AU2813+#REF!+#REF!</f>
        <v>#REF!</v>
      </c>
      <c r="AT2813" s="12" t="e">
        <f>AS2813-VLOOKUP(A2813,[1]选股结果!$A$2:$BJ$3005,48,FALSE)*0.08</f>
        <v>#REF!</v>
      </c>
      <c r="AU2813" s="12">
        <f t="shared" si="611"/>
        <v>3077634.81</v>
      </c>
      <c r="AV2813" s="12" t="e">
        <f>#REF!+S2813+H2813</f>
        <v>#REF!</v>
      </c>
      <c r="AW2813" s="12" t="e">
        <f t="shared" si="612"/>
        <v>#REF!</v>
      </c>
      <c r="AX2813" s="12" t="e">
        <f t="shared" si="613"/>
        <v>#REF!</v>
      </c>
      <c r="AY2813" s="12" t="e">
        <f t="shared" si="614"/>
        <v>#REF!</v>
      </c>
      <c r="AZ2813" s="12">
        <f t="shared" si="608"/>
        <v>-329766911.45</v>
      </c>
      <c r="BA2813" s="12">
        <f t="shared" si="609"/>
        <v>24466534.99</v>
      </c>
      <c r="BB2813" s="12" t="e">
        <f t="shared" si="615"/>
        <v>#REF!</v>
      </c>
    </row>
    <row r="2814" spans="1:54">
      <c r="A2814" s="5" t="s">
        <v>5677</v>
      </c>
      <c r="B2814" s="5" t="s">
        <v>5678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616"/>
        <v>325805388.88</v>
      </c>
      <c r="AF2814" s="9">
        <f t="shared" si="617"/>
        <v>310726891.41</v>
      </c>
      <c r="AG2814" s="9">
        <f t="shared" si="618"/>
        <v>4229810.32999997</v>
      </c>
      <c r="AH2814" s="9">
        <f t="shared" si="619"/>
        <v>4919881.54999997</v>
      </c>
      <c r="AI2814" s="9">
        <f t="shared" si="620"/>
        <v>-1052915.07000003</v>
      </c>
      <c r="AJ2814" s="12" t="e">
        <f>#REF!-A2814</f>
        <v>#REF!</v>
      </c>
      <c r="AK2814" s="16"/>
      <c r="AL2814" s="9">
        <f t="shared" si="610"/>
        <v>11280822.3</v>
      </c>
      <c r="AM2814" s="16"/>
      <c r="AN2814" s="16"/>
      <c r="AO2814" s="16"/>
      <c r="AP2814" s="16"/>
      <c r="AQ2814" s="12" t="e">
        <f>#REF!+#REF!+#REF!</f>
        <v>#REF!</v>
      </c>
      <c r="AR2814" s="12">
        <f t="shared" si="607"/>
        <v>-701821</v>
      </c>
      <c r="AS2814" s="12" t="e">
        <f>#REF!-AU2814+#REF!+#REF!</f>
        <v>#REF!</v>
      </c>
      <c r="AT2814" s="12" t="e">
        <f>AS2814-VLOOKUP(A2814,[1]选股结果!$A$2:$BJ$3005,48,FALSE)*0.08</f>
        <v>#REF!</v>
      </c>
      <c r="AU2814" s="12">
        <f t="shared" si="611"/>
        <v>5972796.62</v>
      </c>
      <c r="AV2814" s="12" t="e">
        <f>#REF!+S2814+H2814</f>
        <v>#REF!</v>
      </c>
      <c r="AW2814" s="12" t="e">
        <f t="shared" si="612"/>
        <v>#REF!</v>
      </c>
      <c r="AX2814" s="12" t="e">
        <f t="shared" si="613"/>
        <v>#REF!</v>
      </c>
      <c r="AY2814" s="12" t="e">
        <f t="shared" si="614"/>
        <v>#REF!</v>
      </c>
      <c r="AZ2814" s="12">
        <f t="shared" si="608"/>
        <v>-331976479.44</v>
      </c>
      <c r="BA2814" s="12">
        <f t="shared" si="609"/>
        <v>4229810.32999997</v>
      </c>
      <c r="BB2814" s="12" t="e">
        <f t="shared" si="615"/>
        <v>#REF!</v>
      </c>
    </row>
    <row r="2815" spans="1:54">
      <c r="A2815" s="5" t="s">
        <v>5679</v>
      </c>
      <c r="B2815" s="5" t="s">
        <v>5680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616"/>
        <v>325755471.9</v>
      </c>
      <c r="AF2815" s="9">
        <f t="shared" si="617"/>
        <v>265591193.51</v>
      </c>
      <c r="AG2815" s="9">
        <f t="shared" si="618"/>
        <v>65606429.13</v>
      </c>
      <c r="AH2815" s="9">
        <f t="shared" si="619"/>
        <v>65302199.67</v>
      </c>
      <c r="AI2815" s="9">
        <f t="shared" si="620"/>
        <v>45528408.34</v>
      </c>
      <c r="AJ2815" s="12" t="e">
        <f>#REF!-A2815</f>
        <v>#REF!</v>
      </c>
      <c r="AK2815" s="16"/>
      <c r="AL2815" s="9">
        <f t="shared" si="610"/>
        <v>82754886.76</v>
      </c>
      <c r="AM2815" s="16"/>
      <c r="AN2815" s="16"/>
      <c r="AO2815" s="16"/>
      <c r="AP2815" s="16"/>
      <c r="AQ2815" s="12" t="e">
        <f>#REF!+#REF!+#REF!</f>
        <v>#REF!</v>
      </c>
      <c r="AR2815" s="12">
        <f t="shared" si="607"/>
        <v>-85987.85</v>
      </c>
      <c r="AS2815" s="12" t="e">
        <f>#REF!-AU2815+#REF!+#REF!</f>
        <v>#REF!</v>
      </c>
      <c r="AT2815" s="12" t="e">
        <f>AS2815-VLOOKUP(A2815,[1]选股结果!$A$2:$BJ$3005,48,FALSE)*0.08</f>
        <v>#REF!</v>
      </c>
      <c r="AU2815" s="12">
        <f t="shared" si="611"/>
        <v>19773791.33</v>
      </c>
      <c r="AV2815" s="12" t="e">
        <f>#REF!+S2815+H2815</f>
        <v>#REF!</v>
      </c>
      <c r="AW2815" s="12" t="e">
        <f t="shared" si="612"/>
        <v>#REF!</v>
      </c>
      <c r="AX2815" s="12" t="e">
        <f t="shared" si="613"/>
        <v>#REF!</v>
      </c>
      <c r="AY2815" s="12" t="e">
        <f t="shared" si="614"/>
        <v>#REF!</v>
      </c>
      <c r="AZ2815" s="12">
        <f t="shared" si="608"/>
        <v>-337618076.43</v>
      </c>
      <c r="BA2815" s="12">
        <f t="shared" si="609"/>
        <v>65606429.13</v>
      </c>
      <c r="BB2815" s="12" t="e">
        <f t="shared" si="615"/>
        <v>#REF!</v>
      </c>
    </row>
    <row r="2816" spans="1:54">
      <c r="A2816" s="5" t="s">
        <v>5681</v>
      </c>
      <c r="B2816" s="5" t="s">
        <v>5682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616"/>
        <v>325350469.54</v>
      </c>
      <c r="AF2816" s="9">
        <f t="shared" si="617"/>
        <v>252811350.51</v>
      </c>
      <c r="AG2816" s="9">
        <f t="shared" si="618"/>
        <v>122427170.21</v>
      </c>
      <c r="AH2816" s="9">
        <f t="shared" si="619"/>
        <v>122286229</v>
      </c>
      <c r="AI2816" s="9">
        <f t="shared" si="620"/>
        <v>98584553.93</v>
      </c>
      <c r="AJ2816" s="12" t="e">
        <f>#REF!-A2816</f>
        <v>#REF!</v>
      </c>
      <c r="AK2816" s="16"/>
      <c r="AL2816" s="9">
        <f t="shared" si="610"/>
        <v>30860147.51</v>
      </c>
      <c r="AM2816" s="16"/>
      <c r="AN2816" s="16"/>
      <c r="AO2816" s="16"/>
      <c r="AP2816" s="16"/>
      <c r="AQ2816" s="12" t="e">
        <f>#REF!+#REF!+#REF!</f>
        <v>#REF!</v>
      </c>
      <c r="AR2816" s="12">
        <f t="shared" si="607"/>
        <v>-3300</v>
      </c>
      <c r="AS2816" s="12" t="e">
        <f>#REF!-AU2816+#REF!+#REF!</f>
        <v>#REF!</v>
      </c>
      <c r="AT2816" s="12" t="e">
        <f>AS2816-VLOOKUP(A2816,[1]选股结果!$A$2:$BJ$3005,48,FALSE)*0.08</f>
        <v>#REF!</v>
      </c>
      <c r="AU2816" s="12">
        <f t="shared" si="611"/>
        <v>23701675.07</v>
      </c>
      <c r="AV2816" s="12" t="e">
        <f>#REF!+S2816+H2816</f>
        <v>#REF!</v>
      </c>
      <c r="AW2816" s="12" t="e">
        <f t="shared" si="612"/>
        <v>#REF!</v>
      </c>
      <c r="AX2816" s="12" t="e">
        <f t="shared" si="613"/>
        <v>#REF!</v>
      </c>
      <c r="AY2816" s="12" t="e">
        <f t="shared" si="614"/>
        <v>#REF!</v>
      </c>
      <c r="AZ2816" s="12">
        <f t="shared" si="608"/>
        <v>-337161367.48</v>
      </c>
      <c r="BA2816" s="12">
        <f t="shared" si="609"/>
        <v>122427170.21</v>
      </c>
      <c r="BB2816" s="12" t="e">
        <f t="shared" si="615"/>
        <v>#REF!</v>
      </c>
    </row>
    <row r="2817" spans="1:54">
      <c r="A2817" s="5" t="s">
        <v>5683</v>
      </c>
      <c r="B2817" s="5" t="s">
        <v>5684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616"/>
        <v>320881391.68</v>
      </c>
      <c r="AF2817" s="9">
        <f t="shared" si="617"/>
        <v>316523665.63</v>
      </c>
      <c r="AG2817" s="9">
        <f t="shared" si="618"/>
        <v>-1411693.45999993</v>
      </c>
      <c r="AH2817" s="9">
        <f t="shared" si="619"/>
        <v>-1800337.07999993</v>
      </c>
      <c r="AI2817" s="9">
        <f t="shared" si="620"/>
        <v>-4067152.17999993</v>
      </c>
      <c r="AJ2817" s="12" t="e">
        <f>#REF!-A2817</f>
        <v>#REF!</v>
      </c>
      <c r="AK2817" s="16"/>
      <c r="AL2817" s="9">
        <f t="shared" si="610"/>
        <v>61495712.58</v>
      </c>
      <c r="AM2817" s="16"/>
      <c r="AN2817" s="16"/>
      <c r="AO2817" s="16"/>
      <c r="AP2817" s="16"/>
      <c r="AQ2817" s="12" t="e">
        <f>#REF!+#REF!+#REF!</f>
        <v>#REF!</v>
      </c>
      <c r="AR2817" s="12">
        <f t="shared" si="607"/>
        <v>-229387.66</v>
      </c>
      <c r="AS2817" s="12" t="e">
        <f>#REF!-AU2817+#REF!+#REF!</f>
        <v>#REF!</v>
      </c>
      <c r="AT2817" s="12" t="e">
        <f>AS2817-VLOOKUP(A2817,[1]选股结果!$A$2:$BJ$3005,48,FALSE)*0.08</f>
        <v>#REF!</v>
      </c>
      <c r="AU2817" s="12">
        <f t="shared" si="611"/>
        <v>2266815.1</v>
      </c>
      <c r="AV2817" s="12" t="e">
        <f>#REF!+S2817+H2817</f>
        <v>#REF!</v>
      </c>
      <c r="AW2817" s="12" t="e">
        <f t="shared" si="612"/>
        <v>#REF!</v>
      </c>
      <c r="AX2817" s="12" t="e">
        <f t="shared" si="613"/>
        <v>#REF!</v>
      </c>
      <c r="AY2817" s="12" t="e">
        <f t="shared" si="614"/>
        <v>#REF!</v>
      </c>
      <c r="AZ2817" s="12">
        <f t="shared" si="608"/>
        <v>-319464431.51</v>
      </c>
      <c r="BA2817" s="12">
        <f t="shared" si="609"/>
        <v>-1411693.45999993</v>
      </c>
      <c r="BB2817" s="12" t="e">
        <f t="shared" si="615"/>
        <v>#REF!</v>
      </c>
    </row>
    <row r="2818" spans="1:54">
      <c r="A2818" s="5" t="s">
        <v>5685</v>
      </c>
      <c r="B2818" s="5" t="s">
        <v>5686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616"/>
        <v>319695523.83</v>
      </c>
      <c r="AF2818" s="9">
        <f t="shared" si="617"/>
        <v>309340975.92</v>
      </c>
      <c r="AG2818" s="9">
        <f t="shared" si="618"/>
        <v>418839069.88</v>
      </c>
      <c r="AH2818" s="9">
        <f t="shared" si="619"/>
        <v>371712094.92</v>
      </c>
      <c r="AI2818" s="9">
        <f t="shared" si="620"/>
        <v>371705902.89</v>
      </c>
      <c r="AJ2818" s="12" t="e">
        <f>#REF!-A2818</f>
        <v>#REF!</v>
      </c>
      <c r="AK2818" s="16"/>
      <c r="AL2818" s="9">
        <f t="shared" si="610"/>
        <v>98489920.38</v>
      </c>
      <c r="AM2818" s="16"/>
      <c r="AN2818" s="16"/>
      <c r="AO2818" s="16"/>
      <c r="AP2818" s="16"/>
      <c r="AQ2818" s="12" t="e">
        <f>#REF!+#REF!+#REF!</f>
        <v>#REF!</v>
      </c>
      <c r="AR2818" s="12">
        <f t="shared" ref="AR2818:AR2881" si="621">AA2818-AB2818</f>
        <v>-3827119.62</v>
      </c>
      <c r="AS2818" s="12" t="e">
        <f>#REF!-AU2818+#REF!+#REF!</f>
        <v>#REF!</v>
      </c>
      <c r="AT2818" s="12" t="e">
        <f>AS2818-VLOOKUP(A2818,[1]选股结果!$A$2:$BJ$3005,48,FALSE)*0.08</f>
        <v>#REF!</v>
      </c>
      <c r="AU2818" s="12">
        <f t="shared" si="611"/>
        <v>6192.03000003099</v>
      </c>
      <c r="AV2818" s="12" t="e">
        <f>#REF!+S2818+H2818</f>
        <v>#REF!</v>
      </c>
      <c r="AW2818" s="12" t="e">
        <f t="shared" si="612"/>
        <v>#REF!</v>
      </c>
      <c r="AX2818" s="12" t="e">
        <f t="shared" si="613"/>
        <v>#REF!</v>
      </c>
      <c r="AY2818" s="12" t="e">
        <f t="shared" si="614"/>
        <v>#REF!</v>
      </c>
      <c r="AZ2818" s="12">
        <f t="shared" ref="AZ2818:AZ2881" si="622">O2818-S2818-AA2818-AB2818-AC2818-AD2818+AK2818-AE2818</f>
        <v>-367409508.31</v>
      </c>
      <c r="BA2818" s="12">
        <f t="shared" ref="BA2818:BA2881" si="623">AG2818</f>
        <v>418839069.88</v>
      </c>
      <c r="BB2818" s="12" t="e">
        <f t="shared" si="615"/>
        <v>#REF!</v>
      </c>
    </row>
    <row r="2819" spans="1:54">
      <c r="A2819" s="5" t="s">
        <v>5687</v>
      </c>
      <c r="B2819" s="5" t="s">
        <v>5688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616"/>
        <v>319234260.93</v>
      </c>
      <c r="AF2819" s="9">
        <f t="shared" si="617"/>
        <v>205504582.92</v>
      </c>
      <c r="AG2819" s="9">
        <f t="shared" si="618"/>
        <v>122730508.17</v>
      </c>
      <c r="AH2819" s="9">
        <f t="shared" si="619"/>
        <v>122420532.5</v>
      </c>
      <c r="AI2819" s="9">
        <f t="shared" si="620"/>
        <v>100340092.66</v>
      </c>
      <c r="AJ2819" s="12" t="e">
        <f>#REF!-A2819</f>
        <v>#REF!</v>
      </c>
      <c r="AK2819" s="16"/>
      <c r="AL2819" s="9">
        <f t="shared" ref="AL2819:AL2882" si="624">O2819+P2819+Q2819+Y2819-AB2819+AC2819</f>
        <v>30030425.11</v>
      </c>
      <c r="AM2819" s="16"/>
      <c r="AN2819" s="16"/>
      <c r="AO2819" s="16"/>
      <c r="AP2819" s="16"/>
      <c r="AQ2819" s="12" t="e">
        <f>#REF!+#REF!+#REF!</f>
        <v>#REF!</v>
      </c>
      <c r="AR2819" s="12">
        <f t="shared" si="621"/>
        <v>-397365.9</v>
      </c>
      <c r="AS2819" s="12" t="e">
        <f>#REF!-AU2819+#REF!+#REF!</f>
        <v>#REF!</v>
      </c>
      <c r="AT2819" s="12" t="e">
        <f>AS2819-VLOOKUP(A2819,[1]选股结果!$A$2:$BJ$3005,48,FALSE)*0.08</f>
        <v>#REF!</v>
      </c>
      <c r="AU2819" s="12">
        <f t="shared" ref="AU2819:AU2882" si="625">AH2819-AI2819</f>
        <v>22080439.84</v>
      </c>
      <c r="AV2819" s="12" t="e">
        <f>#REF!+S2819+H2819</f>
        <v>#REF!</v>
      </c>
      <c r="AW2819" s="12" t="e">
        <f t="shared" ref="AW2819:AW2882" si="626">AV2819-AU2819</f>
        <v>#REF!</v>
      </c>
      <c r="AX2819" s="12" t="e">
        <f t="shared" ref="AX2819:AX2882" si="627">AV2819-H2819</f>
        <v>#REF!</v>
      </c>
      <c r="AY2819" s="12" t="e">
        <f t="shared" ref="AY2819:AY2882" si="628">AV2819-H2819-AU2819</f>
        <v>#REF!</v>
      </c>
      <c r="AZ2819" s="12">
        <f t="shared" si="622"/>
        <v>-345667103.68</v>
      </c>
      <c r="BA2819" s="12">
        <f t="shared" si="623"/>
        <v>122730508.17</v>
      </c>
      <c r="BB2819" s="12" t="e">
        <f t="shared" ref="BB2819:BB2882" si="629">AF2819-AG2819+AH2819+AI2819-AJ2819+AL2819+AM2819-AO2819+AN2819</f>
        <v>#REF!</v>
      </c>
    </row>
    <row r="2820" spans="1:54">
      <c r="A2820" s="5" t="s">
        <v>5689</v>
      </c>
      <c r="B2820" s="5" t="s">
        <v>5690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616"/>
        <v>318844915.36</v>
      </c>
      <c r="AF2820" s="9">
        <f t="shared" si="617"/>
        <v>196520810.23</v>
      </c>
      <c r="AG2820" s="9">
        <f t="shared" si="618"/>
        <v>126394957.77</v>
      </c>
      <c r="AH2820" s="9">
        <f t="shared" si="619"/>
        <v>126355925.58</v>
      </c>
      <c r="AI2820" s="9">
        <f t="shared" si="620"/>
        <v>105648938.28</v>
      </c>
      <c r="AJ2820" s="12" t="e">
        <f>#REF!-A2820</f>
        <v>#REF!</v>
      </c>
      <c r="AK2820" s="16"/>
      <c r="AL2820" s="9">
        <f t="shared" si="624"/>
        <v>45987318.34</v>
      </c>
      <c r="AM2820" s="16"/>
      <c r="AN2820" s="16"/>
      <c r="AO2820" s="16"/>
      <c r="AP2820" s="16"/>
      <c r="AQ2820" s="12" t="e">
        <f>#REF!+#REF!+#REF!</f>
        <v>#REF!</v>
      </c>
      <c r="AR2820" s="12">
        <f t="shared" si="621"/>
        <v>-33534.01</v>
      </c>
      <c r="AS2820" s="12" t="e">
        <f>#REF!-AU2820+#REF!+#REF!</f>
        <v>#REF!</v>
      </c>
      <c r="AT2820" s="12" t="e">
        <f>AS2820-VLOOKUP(A2820,[1]选股结果!$A$2:$BJ$3005,48,FALSE)*0.08</f>
        <v>#REF!</v>
      </c>
      <c r="AU2820" s="12">
        <f t="shared" si="625"/>
        <v>20706987.3</v>
      </c>
      <c r="AV2820" s="12" t="e">
        <f>#REF!+S2820+H2820</f>
        <v>#REF!</v>
      </c>
      <c r="AW2820" s="12" t="e">
        <f t="shared" si="626"/>
        <v>#REF!</v>
      </c>
      <c r="AX2820" s="12" t="e">
        <f t="shared" si="627"/>
        <v>#REF!</v>
      </c>
      <c r="AY2820" s="12" t="e">
        <f t="shared" si="628"/>
        <v>#REF!</v>
      </c>
      <c r="AZ2820" s="12">
        <f t="shared" si="622"/>
        <v>-338459305.15</v>
      </c>
      <c r="BA2820" s="12">
        <f t="shared" si="623"/>
        <v>126394957.77</v>
      </c>
      <c r="BB2820" s="12" t="e">
        <f t="shared" si="629"/>
        <v>#REF!</v>
      </c>
    </row>
    <row r="2821" spans="1:54">
      <c r="A2821" s="5" t="s">
        <v>5691</v>
      </c>
      <c r="B2821" s="5" t="s">
        <v>5692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616"/>
        <v>317693427.53</v>
      </c>
      <c r="AF2821" s="9">
        <f t="shared" si="617"/>
        <v>250672366.99</v>
      </c>
      <c r="AG2821" s="9">
        <f t="shared" si="618"/>
        <v>68508751.23</v>
      </c>
      <c r="AH2821" s="9">
        <f t="shared" si="619"/>
        <v>68517826.38</v>
      </c>
      <c r="AI2821" s="9">
        <f t="shared" si="620"/>
        <v>47404992.72</v>
      </c>
      <c r="AJ2821" s="12" t="e">
        <f>#REF!-A2821</f>
        <v>#REF!</v>
      </c>
      <c r="AK2821" s="16"/>
      <c r="AL2821" s="9">
        <f t="shared" si="624"/>
        <v>91259778.86</v>
      </c>
      <c r="AM2821" s="16"/>
      <c r="AN2821" s="16"/>
      <c r="AO2821" s="16"/>
      <c r="AP2821" s="16"/>
      <c r="AQ2821" s="12" t="e">
        <f>#REF!+#REF!+#REF!</f>
        <v>#REF!</v>
      </c>
      <c r="AR2821" s="12">
        <f t="shared" si="621"/>
        <v>-79764.04</v>
      </c>
      <c r="AS2821" s="12" t="e">
        <f>#REF!-AU2821+#REF!+#REF!</f>
        <v>#REF!</v>
      </c>
      <c r="AT2821" s="12" t="e">
        <f>AS2821-VLOOKUP(A2821,[1]选股结果!$A$2:$BJ$3005,48,FALSE)*0.08</f>
        <v>#REF!</v>
      </c>
      <c r="AU2821" s="12">
        <f t="shared" si="625"/>
        <v>21112833.66</v>
      </c>
      <c r="AV2821" s="12" t="e">
        <f>#REF!+S2821+H2821</f>
        <v>#REF!</v>
      </c>
      <c r="AW2821" s="12" t="e">
        <f t="shared" si="626"/>
        <v>#REF!</v>
      </c>
      <c r="AX2821" s="12" t="e">
        <f t="shared" si="627"/>
        <v>#REF!</v>
      </c>
      <c r="AY2821" s="12" t="e">
        <f t="shared" si="628"/>
        <v>#REF!</v>
      </c>
      <c r="AZ2821" s="12">
        <f t="shared" si="622"/>
        <v>-337169096.67</v>
      </c>
      <c r="BA2821" s="12">
        <f t="shared" si="623"/>
        <v>68508751.23</v>
      </c>
      <c r="BB2821" s="12" t="e">
        <f t="shared" si="629"/>
        <v>#REF!</v>
      </c>
    </row>
    <row r="2822" spans="1:54">
      <c r="A2822" s="5" t="s">
        <v>5693</v>
      </c>
      <c r="B2822" s="5" t="s">
        <v>5694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616"/>
        <v>317486411.83</v>
      </c>
      <c r="AF2822" s="9">
        <f t="shared" si="617"/>
        <v>260288995.44</v>
      </c>
      <c r="AG2822" s="9">
        <f t="shared" si="618"/>
        <v>64357908.87</v>
      </c>
      <c r="AH2822" s="9">
        <f t="shared" si="619"/>
        <v>64240437.35</v>
      </c>
      <c r="AI2822" s="9">
        <f t="shared" si="620"/>
        <v>60343556</v>
      </c>
      <c r="AJ2822" s="12" t="e">
        <f>#REF!-A2822</f>
        <v>#REF!</v>
      </c>
      <c r="AK2822" s="16"/>
      <c r="AL2822" s="9">
        <f t="shared" si="624"/>
        <v>87827820.57</v>
      </c>
      <c r="AM2822" s="16"/>
      <c r="AN2822" s="16"/>
      <c r="AO2822" s="16"/>
      <c r="AP2822" s="16"/>
      <c r="AQ2822" s="12" t="e">
        <f>#REF!+#REF!+#REF!</f>
        <v>#REF!</v>
      </c>
      <c r="AR2822" s="12">
        <f t="shared" si="621"/>
        <v>0</v>
      </c>
      <c r="AS2822" s="12" t="e">
        <f>#REF!-AU2822+#REF!+#REF!</f>
        <v>#REF!</v>
      </c>
      <c r="AT2822" s="12" t="e">
        <f>AS2822-VLOOKUP(A2822,[1]选股结果!$A$2:$BJ$3005,48,FALSE)*0.08</f>
        <v>#REF!</v>
      </c>
      <c r="AU2822" s="12">
        <f t="shared" si="625"/>
        <v>3896881.35</v>
      </c>
      <c r="AV2822" s="12" t="e">
        <f>#REF!+S2822+H2822</f>
        <v>#REF!</v>
      </c>
      <c r="AW2822" s="12" t="e">
        <f t="shared" si="626"/>
        <v>#REF!</v>
      </c>
      <c r="AX2822" s="12" t="e">
        <f t="shared" si="627"/>
        <v>#REF!</v>
      </c>
      <c r="AY2822" s="12" t="e">
        <f t="shared" si="628"/>
        <v>#REF!</v>
      </c>
      <c r="AZ2822" s="12">
        <f t="shared" si="622"/>
        <v>-308184836.84</v>
      </c>
      <c r="BA2822" s="12">
        <f t="shared" si="623"/>
        <v>64357908.87</v>
      </c>
      <c r="BB2822" s="12" t="e">
        <f t="shared" si="629"/>
        <v>#REF!</v>
      </c>
    </row>
    <row r="2823" spans="1:54">
      <c r="A2823" s="5" t="s">
        <v>5695</v>
      </c>
      <c r="B2823" s="5" t="s">
        <v>5696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616"/>
        <v>315791607.47</v>
      </c>
      <c r="AF2823" s="9">
        <f t="shared" si="617"/>
        <v>450224699.16</v>
      </c>
      <c r="AG2823" s="9">
        <f t="shared" si="618"/>
        <v>345562171.4</v>
      </c>
      <c r="AH2823" s="9">
        <f t="shared" si="619"/>
        <v>344778713.5</v>
      </c>
      <c r="AI2823" s="9">
        <f t="shared" si="620"/>
        <v>342268973.92</v>
      </c>
      <c r="AJ2823" s="12" t="e">
        <f>#REF!-A2823</f>
        <v>#REF!</v>
      </c>
      <c r="AK2823" s="16"/>
      <c r="AL2823" s="9">
        <f t="shared" si="624"/>
        <v>363764373.61</v>
      </c>
      <c r="AM2823" s="16"/>
      <c r="AN2823" s="16"/>
      <c r="AO2823" s="16"/>
      <c r="AP2823" s="16"/>
      <c r="AQ2823" s="12" t="e">
        <f>#REF!+#REF!+#REF!</f>
        <v>#REF!</v>
      </c>
      <c r="AR2823" s="12">
        <f t="shared" si="621"/>
        <v>-351487.55</v>
      </c>
      <c r="AS2823" s="12" t="e">
        <f>#REF!-AU2823+#REF!+#REF!</f>
        <v>#REF!</v>
      </c>
      <c r="AT2823" s="12" t="e">
        <f>AS2823-VLOOKUP(A2823,[1]选股结果!$A$2:$BJ$3005,48,FALSE)*0.08</f>
        <v>#REF!</v>
      </c>
      <c r="AU2823" s="12">
        <f t="shared" si="625"/>
        <v>2509739.57999998</v>
      </c>
      <c r="AV2823" s="12" t="e">
        <f>#REF!+S2823+H2823</f>
        <v>#REF!</v>
      </c>
      <c r="AW2823" s="12" t="e">
        <f t="shared" si="626"/>
        <v>#REF!</v>
      </c>
      <c r="AX2823" s="12" t="e">
        <f t="shared" si="627"/>
        <v>#REF!</v>
      </c>
      <c r="AY2823" s="12" t="e">
        <f t="shared" si="628"/>
        <v>#REF!</v>
      </c>
      <c r="AZ2823" s="12">
        <f t="shared" si="622"/>
        <v>-318964504.9</v>
      </c>
      <c r="BA2823" s="12">
        <f t="shared" si="623"/>
        <v>345562171.4</v>
      </c>
      <c r="BB2823" s="12" t="e">
        <f t="shared" si="629"/>
        <v>#REF!</v>
      </c>
    </row>
    <row r="2824" spans="1:54">
      <c r="A2824" s="5" t="s">
        <v>5697</v>
      </c>
      <c r="B2824" s="5" t="s">
        <v>5698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616"/>
        <v>314906506.38</v>
      </c>
      <c r="AF2824" s="9">
        <f t="shared" si="617"/>
        <v>317972737.33</v>
      </c>
      <c r="AG2824" s="9">
        <f t="shared" si="618"/>
        <v>-8816306.38999999</v>
      </c>
      <c r="AH2824" s="9">
        <f t="shared" si="619"/>
        <v>-8795799.40999999</v>
      </c>
      <c r="AI2824" s="9">
        <f t="shared" si="620"/>
        <v>-7490190.01999999</v>
      </c>
      <c r="AJ2824" s="12" t="e">
        <f>#REF!-A2824</f>
        <v>#REF!</v>
      </c>
      <c r="AK2824" s="16"/>
      <c r="AL2824" s="9">
        <f t="shared" si="624"/>
        <v>15227886.77</v>
      </c>
      <c r="AM2824" s="16"/>
      <c r="AN2824" s="16"/>
      <c r="AO2824" s="16"/>
      <c r="AP2824" s="16"/>
      <c r="AQ2824" s="12" t="e">
        <f>#REF!+#REF!+#REF!</f>
        <v>#REF!</v>
      </c>
      <c r="AR2824" s="12">
        <f t="shared" si="621"/>
        <v>-20552.61</v>
      </c>
      <c r="AS2824" s="12" t="e">
        <f>#REF!-AU2824+#REF!+#REF!</f>
        <v>#REF!</v>
      </c>
      <c r="AT2824" s="12" t="e">
        <f>AS2824-VLOOKUP(A2824,[1]选股结果!$A$2:$BJ$3005,48,FALSE)*0.08</f>
        <v>#REF!</v>
      </c>
      <c r="AU2824" s="12">
        <f t="shared" si="625"/>
        <v>-1305609.39</v>
      </c>
      <c r="AV2824" s="12" t="e">
        <f>#REF!+S2824+H2824</f>
        <v>#REF!</v>
      </c>
      <c r="AW2824" s="12" t="e">
        <f t="shared" si="626"/>
        <v>#REF!</v>
      </c>
      <c r="AX2824" s="12" t="e">
        <f t="shared" si="627"/>
        <v>#REF!</v>
      </c>
      <c r="AY2824" s="12" t="e">
        <f t="shared" si="628"/>
        <v>#REF!</v>
      </c>
      <c r="AZ2824" s="12">
        <f t="shared" si="622"/>
        <v>-312858387.43</v>
      </c>
      <c r="BA2824" s="12">
        <f t="shared" si="623"/>
        <v>-8816306.38999999</v>
      </c>
      <c r="BB2824" s="12" t="e">
        <f t="shared" si="629"/>
        <v>#REF!</v>
      </c>
    </row>
    <row r="2825" spans="1:54">
      <c r="A2825" s="5" t="s">
        <v>5699</v>
      </c>
      <c r="B2825" s="5" t="s">
        <v>5700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616"/>
        <v>313992698.32</v>
      </c>
      <c r="AF2825" s="9">
        <f t="shared" si="617"/>
        <v>345912504.12</v>
      </c>
      <c r="AG2825" s="9">
        <f t="shared" si="618"/>
        <v>-51470471.09</v>
      </c>
      <c r="AH2825" s="9">
        <f t="shared" si="619"/>
        <v>-50769505.96</v>
      </c>
      <c r="AI2825" s="9">
        <f t="shared" si="620"/>
        <v>-47433811.76</v>
      </c>
      <c r="AJ2825" s="12" t="e">
        <f>#REF!-A2825</f>
        <v>#REF!</v>
      </c>
      <c r="AK2825" s="16"/>
      <c r="AL2825" s="9">
        <f t="shared" si="624"/>
        <v>57805820.09</v>
      </c>
      <c r="AM2825" s="16"/>
      <c r="AN2825" s="16"/>
      <c r="AO2825" s="16"/>
      <c r="AP2825" s="16"/>
      <c r="AQ2825" s="12" t="e">
        <f>#REF!+#REF!+#REF!</f>
        <v>#REF!</v>
      </c>
      <c r="AR2825" s="12">
        <f t="shared" si="621"/>
        <v>-768889.55</v>
      </c>
      <c r="AS2825" s="12" t="e">
        <f>#REF!-AU2825+#REF!+#REF!</f>
        <v>#REF!</v>
      </c>
      <c r="AT2825" s="12" t="e">
        <f>AS2825-VLOOKUP(A2825,[1]选股结果!$A$2:$BJ$3005,48,FALSE)*0.08</f>
        <v>#REF!</v>
      </c>
      <c r="AU2825" s="12">
        <f t="shared" si="625"/>
        <v>-3335694.2</v>
      </c>
      <c r="AV2825" s="12" t="e">
        <f>#REF!+S2825+H2825</f>
        <v>#REF!</v>
      </c>
      <c r="AW2825" s="12" t="e">
        <f t="shared" si="626"/>
        <v>#REF!</v>
      </c>
      <c r="AX2825" s="12" t="e">
        <f t="shared" si="627"/>
        <v>#REF!</v>
      </c>
      <c r="AY2825" s="12" t="e">
        <f t="shared" si="628"/>
        <v>#REF!</v>
      </c>
      <c r="AZ2825" s="12">
        <f t="shared" si="622"/>
        <v>-320928539.3</v>
      </c>
      <c r="BA2825" s="12">
        <f t="shared" si="623"/>
        <v>-51470471.09</v>
      </c>
      <c r="BB2825" s="12" t="e">
        <f t="shared" si="629"/>
        <v>#REF!</v>
      </c>
    </row>
    <row r="2826" spans="1:54">
      <c r="A2826" s="5" t="s">
        <v>5701</v>
      </c>
      <c r="B2826" s="5" t="s">
        <v>5702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616"/>
        <v>313460113</v>
      </c>
      <c r="AF2826" s="9">
        <f t="shared" si="617"/>
        <v>182146372.46</v>
      </c>
      <c r="AG2826" s="9">
        <f t="shared" si="618"/>
        <v>128837523.98</v>
      </c>
      <c r="AH2826" s="9">
        <f t="shared" si="619"/>
        <v>133744844.11</v>
      </c>
      <c r="AI2826" s="9">
        <f t="shared" si="620"/>
        <v>114868133.42</v>
      </c>
      <c r="AJ2826" s="12" t="e">
        <f>#REF!-A2826</f>
        <v>#REF!</v>
      </c>
      <c r="AK2826" s="16"/>
      <c r="AL2826" s="9">
        <f t="shared" si="624"/>
        <v>24764616.04</v>
      </c>
      <c r="AM2826" s="16"/>
      <c r="AN2826" s="16"/>
      <c r="AO2826" s="16"/>
      <c r="AP2826" s="16"/>
      <c r="AQ2826" s="12" t="e">
        <f>#REF!+#REF!+#REF!</f>
        <v>#REF!</v>
      </c>
      <c r="AR2826" s="12">
        <f t="shared" si="621"/>
        <v>-7089240.61</v>
      </c>
      <c r="AS2826" s="12" t="e">
        <f>#REF!-AU2826+#REF!+#REF!</f>
        <v>#REF!</v>
      </c>
      <c r="AT2826" s="12" t="e">
        <f>AS2826-VLOOKUP(A2826,[1]选股结果!$A$2:$BJ$3005,48,FALSE)*0.08</f>
        <v>#REF!</v>
      </c>
      <c r="AU2826" s="12">
        <f t="shared" si="625"/>
        <v>18876710.69</v>
      </c>
      <c r="AV2826" s="12" t="e">
        <f>#REF!+S2826+H2826</f>
        <v>#REF!</v>
      </c>
      <c r="AW2826" s="12" t="e">
        <f t="shared" si="626"/>
        <v>#REF!</v>
      </c>
      <c r="AX2826" s="12" t="e">
        <f t="shared" si="627"/>
        <v>#REF!</v>
      </c>
      <c r="AY2826" s="12" t="e">
        <f t="shared" si="628"/>
        <v>#REF!</v>
      </c>
      <c r="AZ2826" s="12">
        <f t="shared" si="622"/>
        <v>-332433018.25</v>
      </c>
      <c r="BA2826" s="12">
        <f t="shared" si="623"/>
        <v>128837523.98</v>
      </c>
      <c r="BB2826" s="12" t="e">
        <f t="shared" si="629"/>
        <v>#REF!</v>
      </c>
    </row>
    <row r="2827" spans="1:54">
      <c r="A2827" s="5" t="s">
        <v>5703</v>
      </c>
      <c r="B2827" s="5" t="s">
        <v>5704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630">C2827</f>
        <v>312673698.65</v>
      </c>
      <c r="AF2827" s="9">
        <f t="shared" ref="AF2827:AF2890" si="631">(G2827+O2827+P2827+Q2827+R2827)+S2827</f>
        <v>308914555.31</v>
      </c>
      <c r="AG2827" s="9">
        <f t="shared" ref="AG2827:AG2890" si="632">AE2827-AF2827+T2827+V2827+W2827-X2827-Y2827+Z2827+AA2827</f>
        <v>8212037.97999997</v>
      </c>
      <c r="AH2827" s="9">
        <f t="shared" ref="AH2827:AH2890" si="633">AG2827+AB2827-AC2827</f>
        <v>8214899.75999997</v>
      </c>
      <c r="AI2827" s="9">
        <f t="shared" ref="AI2827:AI2890" si="634">AH2827-AD2827</f>
        <v>8720926.81999997</v>
      </c>
      <c r="AJ2827" s="12" t="e">
        <f>#REF!-A2827</f>
        <v>#REF!</v>
      </c>
      <c r="AK2827" s="16"/>
      <c r="AL2827" s="9">
        <f t="shared" si="624"/>
        <v>67680644.9</v>
      </c>
      <c r="AM2827" s="16"/>
      <c r="AN2827" s="16"/>
      <c r="AO2827" s="16"/>
      <c r="AP2827" s="16"/>
      <c r="AQ2827" s="12" t="e">
        <f>#REF!+#REF!+#REF!</f>
        <v>#REF!</v>
      </c>
      <c r="AR2827" s="12">
        <f t="shared" si="621"/>
        <v>-11096.78</v>
      </c>
      <c r="AS2827" s="12" t="e">
        <f>#REF!-AU2827+#REF!+#REF!</f>
        <v>#REF!</v>
      </c>
      <c r="AT2827" s="12" t="e">
        <f>AS2827-VLOOKUP(A2827,[1]选股结果!$A$2:$BJ$3005,48,FALSE)*0.08</f>
        <v>#REF!</v>
      </c>
      <c r="AU2827" s="12">
        <f t="shared" si="625"/>
        <v>-506027.060000001</v>
      </c>
      <c r="AV2827" s="12" t="e">
        <f>#REF!+S2827+H2827</f>
        <v>#REF!</v>
      </c>
      <c r="AW2827" s="12" t="e">
        <f t="shared" si="626"/>
        <v>#REF!</v>
      </c>
      <c r="AX2827" s="12" t="e">
        <f t="shared" si="627"/>
        <v>#REF!</v>
      </c>
      <c r="AY2827" s="12" t="e">
        <f t="shared" si="628"/>
        <v>#REF!</v>
      </c>
      <c r="AZ2827" s="12">
        <f t="shared" si="622"/>
        <v>-309977391.12</v>
      </c>
      <c r="BA2827" s="12">
        <f t="shared" si="623"/>
        <v>8212037.97999997</v>
      </c>
      <c r="BB2827" s="12" t="e">
        <f t="shared" si="629"/>
        <v>#REF!</v>
      </c>
    </row>
    <row r="2828" spans="1:54">
      <c r="A2828" s="5" t="s">
        <v>5705</v>
      </c>
      <c r="B2828" s="5" t="s">
        <v>5706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630"/>
        <v>312663611.21</v>
      </c>
      <c r="AF2828" s="9">
        <f t="shared" si="631"/>
        <v>304533387.36</v>
      </c>
      <c r="AG2828" s="9">
        <f t="shared" si="632"/>
        <v>41288256.54</v>
      </c>
      <c r="AH2828" s="9">
        <f t="shared" si="633"/>
        <v>40826853.07</v>
      </c>
      <c r="AI2828" s="9">
        <f t="shared" si="634"/>
        <v>37205969.74</v>
      </c>
      <c r="AJ2828" s="12" t="e">
        <f>#REF!-A2828</f>
        <v>#REF!</v>
      </c>
      <c r="AK2828" s="16"/>
      <c r="AL2828" s="9">
        <f t="shared" si="624"/>
        <v>44303118.46</v>
      </c>
      <c r="AM2828" s="16"/>
      <c r="AN2828" s="16"/>
      <c r="AO2828" s="16"/>
      <c r="AP2828" s="16"/>
      <c r="AQ2828" s="12" t="e">
        <f>#REF!+#REF!+#REF!</f>
        <v>#REF!</v>
      </c>
      <c r="AR2828" s="12">
        <f t="shared" si="621"/>
        <v>-1003169.4</v>
      </c>
      <c r="AS2828" s="12" t="e">
        <f>#REF!-AU2828+#REF!+#REF!</f>
        <v>#REF!</v>
      </c>
      <c r="AT2828" s="12" t="e">
        <f>AS2828-VLOOKUP(A2828,[1]选股结果!$A$2:$BJ$3005,48,FALSE)*0.08</f>
        <v>#REF!</v>
      </c>
      <c r="AU2828" s="12">
        <f t="shared" si="625"/>
        <v>3620883.33</v>
      </c>
      <c r="AV2828" s="12" t="e">
        <f>#REF!+S2828+H2828</f>
        <v>#REF!</v>
      </c>
      <c r="AW2828" s="12" t="e">
        <f t="shared" si="626"/>
        <v>#REF!</v>
      </c>
      <c r="AX2828" s="12" t="e">
        <f t="shared" si="627"/>
        <v>#REF!</v>
      </c>
      <c r="AY2828" s="12" t="e">
        <f t="shared" si="628"/>
        <v>#REF!</v>
      </c>
      <c r="AZ2828" s="12">
        <f t="shared" si="622"/>
        <v>-316957801.79</v>
      </c>
      <c r="BA2828" s="12">
        <f t="shared" si="623"/>
        <v>41288256.54</v>
      </c>
      <c r="BB2828" s="12" t="e">
        <f t="shared" si="629"/>
        <v>#REF!</v>
      </c>
    </row>
    <row r="2829" spans="1:54">
      <c r="A2829" s="5" t="s">
        <v>5707</v>
      </c>
      <c r="B2829" s="5" t="s">
        <v>5708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630"/>
        <v>312456231.34</v>
      </c>
      <c r="AF2829" s="9">
        <f t="shared" si="631"/>
        <v>307483961.86</v>
      </c>
      <c r="AG2829" s="9">
        <f t="shared" si="632"/>
        <v>5326131.93999996</v>
      </c>
      <c r="AH2829" s="9">
        <f t="shared" si="633"/>
        <v>5255462.92999996</v>
      </c>
      <c r="AI2829" s="9">
        <f t="shared" si="634"/>
        <v>4990767.86999996</v>
      </c>
      <c r="AJ2829" s="12" t="e">
        <f>#REF!-A2829</f>
        <v>#REF!</v>
      </c>
      <c r="AK2829" s="16"/>
      <c r="AL2829" s="9">
        <f t="shared" si="624"/>
        <v>22384474.42</v>
      </c>
      <c r="AM2829" s="16"/>
      <c r="AN2829" s="16"/>
      <c r="AO2829" s="16"/>
      <c r="AP2829" s="16"/>
      <c r="AQ2829" s="12" t="e">
        <f>#REF!+#REF!+#REF!</f>
        <v>#REF!</v>
      </c>
      <c r="AR2829" s="12">
        <f t="shared" si="621"/>
        <v>-5290</v>
      </c>
      <c r="AS2829" s="12" t="e">
        <f>#REF!-AU2829+#REF!+#REF!</f>
        <v>#REF!</v>
      </c>
      <c r="AT2829" s="12" t="e">
        <f>AS2829-VLOOKUP(A2829,[1]选股结果!$A$2:$BJ$3005,48,FALSE)*0.08</f>
        <v>#REF!</v>
      </c>
      <c r="AU2829" s="12">
        <f t="shared" si="625"/>
        <v>264695.06</v>
      </c>
      <c r="AV2829" s="12" t="e">
        <f>#REF!+S2829+H2829</f>
        <v>#REF!</v>
      </c>
      <c r="AW2829" s="12" t="e">
        <f t="shared" si="626"/>
        <v>#REF!</v>
      </c>
      <c r="AX2829" s="12" t="e">
        <f t="shared" si="627"/>
        <v>#REF!</v>
      </c>
      <c r="AY2829" s="12" t="e">
        <f t="shared" si="628"/>
        <v>#REF!</v>
      </c>
      <c r="AZ2829" s="12">
        <f t="shared" si="622"/>
        <v>-310566595.82</v>
      </c>
      <c r="BA2829" s="12">
        <f t="shared" si="623"/>
        <v>5326131.93999996</v>
      </c>
      <c r="BB2829" s="12" t="e">
        <f t="shared" si="629"/>
        <v>#REF!</v>
      </c>
    </row>
    <row r="2830" spans="1:54">
      <c r="A2830" s="5" t="s">
        <v>5709</v>
      </c>
      <c r="B2830" s="5" t="s">
        <v>5710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630"/>
        <v>311829171.38</v>
      </c>
      <c r="AF2830" s="9">
        <f t="shared" si="631"/>
        <v>249446211.76</v>
      </c>
      <c r="AG2830" s="9">
        <f t="shared" si="632"/>
        <v>70256536.79</v>
      </c>
      <c r="AH2830" s="9">
        <f t="shared" si="633"/>
        <v>70249780.89</v>
      </c>
      <c r="AI2830" s="9">
        <f t="shared" si="634"/>
        <v>52202838.37</v>
      </c>
      <c r="AJ2830" s="12" t="e">
        <f>#REF!-A2830</f>
        <v>#REF!</v>
      </c>
      <c r="AK2830" s="16"/>
      <c r="AL2830" s="9">
        <f t="shared" si="624"/>
        <v>41148220.32</v>
      </c>
      <c r="AM2830" s="16"/>
      <c r="AN2830" s="16"/>
      <c r="AO2830" s="16"/>
      <c r="AP2830" s="16"/>
      <c r="AQ2830" s="12" t="e">
        <f>#REF!+#REF!+#REF!</f>
        <v>#REF!</v>
      </c>
      <c r="AR2830" s="12">
        <f t="shared" si="621"/>
        <v>0</v>
      </c>
      <c r="AS2830" s="12" t="e">
        <f>#REF!-AU2830+#REF!+#REF!</f>
        <v>#REF!</v>
      </c>
      <c r="AT2830" s="12" t="e">
        <f>AS2830-VLOOKUP(A2830,[1]选股结果!$A$2:$BJ$3005,48,FALSE)*0.08</f>
        <v>#REF!</v>
      </c>
      <c r="AU2830" s="12">
        <f t="shared" si="625"/>
        <v>18046942.52</v>
      </c>
      <c r="AV2830" s="12" t="e">
        <f>#REF!+S2830+H2830</f>
        <v>#REF!</v>
      </c>
      <c r="AW2830" s="12" t="e">
        <f t="shared" si="626"/>
        <v>#REF!</v>
      </c>
      <c r="AX2830" s="12" t="e">
        <f t="shared" si="627"/>
        <v>#REF!</v>
      </c>
      <c r="AY2830" s="12" t="e">
        <f t="shared" si="628"/>
        <v>#REF!</v>
      </c>
      <c r="AZ2830" s="12">
        <f t="shared" si="622"/>
        <v>-325050922.56</v>
      </c>
      <c r="BA2830" s="12">
        <f t="shared" si="623"/>
        <v>70256536.79</v>
      </c>
      <c r="BB2830" s="12" t="e">
        <f t="shared" si="629"/>
        <v>#REF!</v>
      </c>
    </row>
    <row r="2831" spans="1:54">
      <c r="A2831" s="5" t="s">
        <v>5711</v>
      </c>
      <c r="B2831" s="5" t="s">
        <v>5712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630"/>
        <v>310974882.5</v>
      </c>
      <c r="AF2831" s="9">
        <f t="shared" si="631"/>
        <v>253719580.46</v>
      </c>
      <c r="AG2831" s="9">
        <f t="shared" si="632"/>
        <v>45786011.35</v>
      </c>
      <c r="AH2831" s="9">
        <f t="shared" si="633"/>
        <v>46541674.42</v>
      </c>
      <c r="AI2831" s="9">
        <f t="shared" si="634"/>
        <v>36641297.71</v>
      </c>
      <c r="AJ2831" s="12" t="e">
        <f>#REF!-A2831</f>
        <v>#REF!</v>
      </c>
      <c r="AK2831" s="16"/>
      <c r="AL2831" s="9">
        <f t="shared" si="624"/>
        <v>82513164.22</v>
      </c>
      <c r="AM2831" s="16"/>
      <c r="AN2831" s="16"/>
      <c r="AO2831" s="16"/>
      <c r="AP2831" s="16"/>
      <c r="AQ2831" s="12" t="e">
        <f>#REF!+#REF!+#REF!</f>
        <v>#REF!</v>
      </c>
      <c r="AR2831" s="12">
        <f t="shared" si="621"/>
        <v>-900144.54</v>
      </c>
      <c r="AS2831" s="12" t="e">
        <f>#REF!-AU2831+#REF!+#REF!</f>
        <v>#REF!</v>
      </c>
      <c r="AT2831" s="12" t="e">
        <f>AS2831-VLOOKUP(A2831,[1]选股结果!$A$2:$BJ$3005,48,FALSE)*0.08</f>
        <v>#REF!</v>
      </c>
      <c r="AU2831" s="12">
        <f t="shared" si="625"/>
        <v>9900376.71</v>
      </c>
      <c r="AV2831" s="12" t="e">
        <f>#REF!+S2831+H2831</f>
        <v>#REF!</v>
      </c>
      <c r="AW2831" s="12" t="e">
        <f t="shared" si="626"/>
        <v>#REF!</v>
      </c>
      <c r="AX2831" s="12" t="e">
        <f t="shared" si="627"/>
        <v>#REF!</v>
      </c>
      <c r="AY2831" s="12" t="e">
        <f t="shared" si="628"/>
        <v>#REF!</v>
      </c>
      <c r="AZ2831" s="12">
        <f t="shared" si="622"/>
        <v>-312643793.3</v>
      </c>
      <c r="BA2831" s="12">
        <f t="shared" si="623"/>
        <v>45786011.35</v>
      </c>
      <c r="BB2831" s="12" t="e">
        <f t="shared" si="629"/>
        <v>#REF!</v>
      </c>
    </row>
    <row r="2832" spans="1:54">
      <c r="A2832" s="5" t="s">
        <v>5713</v>
      </c>
      <c r="B2832" s="5" t="s">
        <v>5714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630"/>
        <v>304979732.47</v>
      </c>
      <c r="AF2832" s="9">
        <f t="shared" si="631"/>
        <v>229418934.77</v>
      </c>
      <c r="AG2832" s="9">
        <f t="shared" si="632"/>
        <v>62098285.96</v>
      </c>
      <c r="AH2832" s="9">
        <f t="shared" si="633"/>
        <v>62096443.84</v>
      </c>
      <c r="AI2832" s="9">
        <f t="shared" si="634"/>
        <v>53217955.11</v>
      </c>
      <c r="AJ2832" s="12" t="e">
        <f>#REF!-A2832</f>
        <v>#REF!</v>
      </c>
      <c r="AK2832" s="16"/>
      <c r="AL2832" s="9">
        <f t="shared" si="624"/>
        <v>49277297.07</v>
      </c>
      <c r="AM2832" s="16"/>
      <c r="AN2832" s="16"/>
      <c r="AO2832" s="16"/>
      <c r="AP2832" s="16"/>
      <c r="AQ2832" s="12" t="e">
        <f>#REF!+#REF!+#REF!</f>
        <v>#REF!</v>
      </c>
      <c r="AR2832" s="12">
        <f t="shared" si="621"/>
        <v>-901.05</v>
      </c>
      <c r="AS2832" s="12" t="e">
        <f>#REF!-AU2832+#REF!+#REF!</f>
        <v>#REF!</v>
      </c>
      <c r="AT2832" s="12" t="e">
        <f>AS2832-VLOOKUP(A2832,[1]选股结果!$A$2:$BJ$3005,48,FALSE)*0.08</f>
        <v>#REF!</v>
      </c>
      <c r="AU2832" s="12">
        <f t="shared" si="625"/>
        <v>8878488.73</v>
      </c>
      <c r="AV2832" s="12" t="e">
        <f>#REF!+S2832+H2832</f>
        <v>#REF!</v>
      </c>
      <c r="AW2832" s="12" t="e">
        <f t="shared" si="626"/>
        <v>#REF!</v>
      </c>
      <c r="AX2832" s="12" t="e">
        <f t="shared" si="627"/>
        <v>#REF!</v>
      </c>
      <c r="AY2832" s="12" t="e">
        <f t="shared" si="628"/>
        <v>#REF!</v>
      </c>
      <c r="AZ2832" s="12">
        <f t="shared" si="622"/>
        <v>-305893040.83</v>
      </c>
      <c r="BA2832" s="12">
        <f t="shared" si="623"/>
        <v>62098285.96</v>
      </c>
      <c r="BB2832" s="12" t="e">
        <f t="shared" si="629"/>
        <v>#REF!</v>
      </c>
    </row>
    <row r="2833" spans="1:54">
      <c r="A2833" s="5" t="s">
        <v>5715</v>
      </c>
      <c r="B2833" s="5" t="s">
        <v>5716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630"/>
        <v>304942428.28</v>
      </c>
      <c r="AF2833" s="9">
        <f t="shared" si="631"/>
        <v>198468772.11</v>
      </c>
      <c r="AG2833" s="9">
        <f t="shared" si="632"/>
        <v>112257871.52</v>
      </c>
      <c r="AH2833" s="9">
        <f t="shared" si="633"/>
        <v>114526307.31</v>
      </c>
      <c r="AI2833" s="9">
        <f t="shared" si="634"/>
        <v>62505966.73</v>
      </c>
      <c r="AJ2833" s="12" t="e">
        <f>#REF!-A2833</f>
        <v>#REF!</v>
      </c>
      <c r="AK2833" s="16"/>
      <c r="AL2833" s="9">
        <f t="shared" si="624"/>
        <v>79164206.41</v>
      </c>
      <c r="AM2833" s="16"/>
      <c r="AN2833" s="16"/>
      <c r="AO2833" s="16"/>
      <c r="AP2833" s="16"/>
      <c r="AQ2833" s="12" t="e">
        <f>#REF!+#REF!+#REF!</f>
        <v>#REF!</v>
      </c>
      <c r="AR2833" s="12">
        <f t="shared" si="621"/>
        <v>-2313384.1</v>
      </c>
      <c r="AS2833" s="12" t="e">
        <f>#REF!-AU2833+#REF!+#REF!</f>
        <v>#REF!</v>
      </c>
      <c r="AT2833" s="12" t="e">
        <f>AS2833-VLOOKUP(A2833,[1]选股结果!$A$2:$BJ$3005,48,FALSE)*0.08</f>
        <v>#REF!</v>
      </c>
      <c r="AU2833" s="12">
        <f t="shared" si="625"/>
        <v>52020340.58</v>
      </c>
      <c r="AV2833" s="12" t="e">
        <f>#REF!+S2833+H2833</f>
        <v>#REF!</v>
      </c>
      <c r="AW2833" s="12" t="e">
        <f t="shared" si="626"/>
        <v>#REF!</v>
      </c>
      <c r="AX2833" s="12" t="e">
        <f t="shared" si="627"/>
        <v>#REF!</v>
      </c>
      <c r="AY2833" s="12" t="e">
        <f t="shared" si="628"/>
        <v>#REF!</v>
      </c>
      <c r="AZ2833" s="12">
        <f t="shared" si="622"/>
        <v>-414504228.61</v>
      </c>
      <c r="BA2833" s="12">
        <f t="shared" si="623"/>
        <v>112257871.52</v>
      </c>
      <c r="BB2833" s="12" t="e">
        <f t="shared" si="629"/>
        <v>#REF!</v>
      </c>
    </row>
    <row r="2834" spans="1:54">
      <c r="A2834" s="5" t="s">
        <v>5717</v>
      </c>
      <c r="B2834" s="5" t="s">
        <v>5718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630"/>
        <v>304631870.81</v>
      </c>
      <c r="AF2834" s="9">
        <f t="shared" si="631"/>
        <v>288453341.73</v>
      </c>
      <c r="AG2834" s="9">
        <f t="shared" si="632"/>
        <v>12242051.1899999</v>
      </c>
      <c r="AH2834" s="9">
        <f t="shared" si="633"/>
        <v>12557078.7099999</v>
      </c>
      <c r="AI2834" s="9">
        <f t="shared" si="634"/>
        <v>8071435.5899999</v>
      </c>
      <c r="AJ2834" s="12" t="e">
        <f>#REF!-A2834</f>
        <v>#REF!</v>
      </c>
      <c r="AK2834" s="16"/>
      <c r="AL2834" s="9">
        <f t="shared" si="624"/>
        <v>59075778.16</v>
      </c>
      <c r="AM2834" s="16"/>
      <c r="AN2834" s="16"/>
      <c r="AO2834" s="16"/>
      <c r="AP2834" s="16"/>
      <c r="AQ2834" s="12" t="e">
        <f>#REF!+#REF!+#REF!</f>
        <v>#REF!</v>
      </c>
      <c r="AR2834" s="12">
        <f t="shared" si="621"/>
        <v>-756127.88</v>
      </c>
      <c r="AS2834" s="12" t="e">
        <f>#REF!-AU2834+#REF!+#REF!</f>
        <v>#REF!</v>
      </c>
      <c r="AT2834" s="12" t="e">
        <f>AS2834-VLOOKUP(A2834,[1]选股结果!$A$2:$BJ$3005,48,FALSE)*0.08</f>
        <v>#REF!</v>
      </c>
      <c r="AU2834" s="12">
        <f t="shared" si="625"/>
        <v>4485643.12</v>
      </c>
      <c r="AV2834" s="12" t="e">
        <f>#REF!+S2834+H2834</f>
        <v>#REF!</v>
      </c>
      <c r="AW2834" s="12" t="e">
        <f t="shared" si="626"/>
        <v>#REF!</v>
      </c>
      <c r="AX2834" s="12" t="e">
        <f t="shared" si="627"/>
        <v>#REF!</v>
      </c>
      <c r="AY2834" s="12" t="e">
        <f t="shared" si="628"/>
        <v>#REF!</v>
      </c>
      <c r="AZ2834" s="12">
        <f t="shared" si="622"/>
        <v>-305526311.65</v>
      </c>
      <c r="BA2834" s="12">
        <f t="shared" si="623"/>
        <v>12242051.1899999</v>
      </c>
      <c r="BB2834" s="12" t="e">
        <f t="shared" si="629"/>
        <v>#REF!</v>
      </c>
    </row>
    <row r="2835" spans="1:54">
      <c r="A2835" s="5" t="s">
        <v>5719</v>
      </c>
      <c r="B2835" s="5" t="s">
        <v>5720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630"/>
        <v>303535820.67</v>
      </c>
      <c r="AF2835" s="9">
        <f t="shared" si="631"/>
        <v>286224741.85</v>
      </c>
      <c r="AG2835" s="9">
        <f t="shared" si="632"/>
        <v>17218211.3700001</v>
      </c>
      <c r="AH2835" s="9">
        <f t="shared" si="633"/>
        <v>16779404.8100001</v>
      </c>
      <c r="AI2835" s="9">
        <f t="shared" si="634"/>
        <v>15538118.1300001</v>
      </c>
      <c r="AJ2835" s="12" t="e">
        <f>#REF!-A2835</f>
        <v>#REF!</v>
      </c>
      <c r="AK2835" s="16"/>
      <c r="AL2835" s="9">
        <f t="shared" si="624"/>
        <v>27335186.81</v>
      </c>
      <c r="AM2835" s="16"/>
      <c r="AN2835" s="16"/>
      <c r="AO2835" s="16"/>
      <c r="AP2835" s="16"/>
      <c r="AQ2835" s="12" t="e">
        <f>#REF!+#REF!+#REF!</f>
        <v>#REF!</v>
      </c>
      <c r="AR2835" s="12">
        <f t="shared" si="621"/>
        <v>-6203.56</v>
      </c>
      <c r="AS2835" s="12" t="e">
        <f>#REF!-AU2835+#REF!+#REF!</f>
        <v>#REF!</v>
      </c>
      <c r="AT2835" s="12" t="e">
        <f>AS2835-VLOOKUP(A2835,[1]选股结果!$A$2:$BJ$3005,48,FALSE)*0.08</f>
        <v>#REF!</v>
      </c>
      <c r="AU2835" s="12">
        <f t="shared" si="625"/>
        <v>1241286.68</v>
      </c>
      <c r="AV2835" s="12" t="e">
        <f>#REF!+S2835+H2835</f>
        <v>#REF!</v>
      </c>
      <c r="AW2835" s="12" t="e">
        <f t="shared" si="626"/>
        <v>#REF!</v>
      </c>
      <c r="AX2835" s="12" t="e">
        <f t="shared" si="627"/>
        <v>#REF!</v>
      </c>
      <c r="AY2835" s="12" t="e">
        <f t="shared" si="628"/>
        <v>#REF!</v>
      </c>
      <c r="AZ2835" s="12">
        <f t="shared" si="622"/>
        <v>-303062145.08</v>
      </c>
      <c r="BA2835" s="12">
        <f t="shared" si="623"/>
        <v>17218211.3700001</v>
      </c>
      <c r="BB2835" s="12" t="e">
        <f t="shared" si="629"/>
        <v>#REF!</v>
      </c>
    </row>
    <row r="2836" spans="1:54">
      <c r="A2836" s="5" t="s">
        <v>5721</v>
      </c>
      <c r="B2836" s="5" t="s">
        <v>5722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630"/>
        <v>300384432.46</v>
      </c>
      <c r="AF2836" s="9">
        <f t="shared" si="631"/>
        <v>320345045.4</v>
      </c>
      <c r="AG2836" s="9">
        <f t="shared" si="632"/>
        <v>61904820.57</v>
      </c>
      <c r="AH2836" s="9">
        <f t="shared" si="633"/>
        <v>61988021.06</v>
      </c>
      <c r="AI2836" s="9">
        <f t="shared" si="634"/>
        <v>35239171.15</v>
      </c>
      <c r="AJ2836" s="12" t="e">
        <f>#REF!-A2836</f>
        <v>#REF!</v>
      </c>
      <c r="AK2836" s="16"/>
      <c r="AL2836" s="9">
        <f t="shared" si="624"/>
        <v>112234533.26</v>
      </c>
      <c r="AM2836" s="16"/>
      <c r="AN2836" s="16"/>
      <c r="AO2836" s="16"/>
      <c r="AP2836" s="16"/>
      <c r="AQ2836" s="12" t="e">
        <f>#REF!+#REF!+#REF!</f>
        <v>#REF!</v>
      </c>
      <c r="AR2836" s="12">
        <f t="shared" si="621"/>
        <v>-203417.46</v>
      </c>
      <c r="AS2836" s="12" t="e">
        <f>#REF!-AU2836+#REF!+#REF!</f>
        <v>#REF!</v>
      </c>
      <c r="AT2836" s="12" t="e">
        <f>AS2836-VLOOKUP(A2836,[1]选股结果!$A$2:$BJ$3005,48,FALSE)*0.08</f>
        <v>#REF!</v>
      </c>
      <c r="AU2836" s="12">
        <f t="shared" si="625"/>
        <v>26748849.91</v>
      </c>
      <c r="AV2836" s="12" t="e">
        <f>#REF!+S2836+H2836</f>
        <v>#REF!</v>
      </c>
      <c r="AW2836" s="12" t="e">
        <f t="shared" si="626"/>
        <v>#REF!</v>
      </c>
      <c r="AX2836" s="12" t="e">
        <f t="shared" si="627"/>
        <v>#REF!</v>
      </c>
      <c r="AY2836" s="12" t="e">
        <f t="shared" si="628"/>
        <v>#REF!</v>
      </c>
      <c r="AZ2836" s="12">
        <f t="shared" si="622"/>
        <v>-331780461.05</v>
      </c>
      <c r="BA2836" s="12">
        <f t="shared" si="623"/>
        <v>61904820.57</v>
      </c>
      <c r="BB2836" s="12" t="e">
        <f t="shared" si="629"/>
        <v>#REF!</v>
      </c>
    </row>
    <row r="2837" spans="1:54">
      <c r="A2837" s="5" t="s">
        <v>5723</v>
      </c>
      <c r="B2837" s="5" t="s">
        <v>5724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630"/>
        <v>299672559.61</v>
      </c>
      <c r="AF2837" s="9">
        <f t="shared" si="631"/>
        <v>270966673.28</v>
      </c>
      <c r="AG2837" s="9">
        <f t="shared" si="632"/>
        <v>28155766.56</v>
      </c>
      <c r="AH2837" s="9">
        <f t="shared" si="633"/>
        <v>29924235.54</v>
      </c>
      <c r="AI2837" s="9">
        <f t="shared" si="634"/>
        <v>23406793.45</v>
      </c>
      <c r="AJ2837" s="12" t="e">
        <f>#REF!-A2837</f>
        <v>#REF!</v>
      </c>
      <c r="AK2837" s="16"/>
      <c r="AL2837" s="9">
        <f t="shared" si="624"/>
        <v>72584292.86</v>
      </c>
      <c r="AM2837" s="16"/>
      <c r="AN2837" s="16"/>
      <c r="AO2837" s="16"/>
      <c r="AP2837" s="16"/>
      <c r="AQ2837" s="12" t="e">
        <f>#REF!+#REF!+#REF!</f>
        <v>#REF!</v>
      </c>
      <c r="AR2837" s="12">
        <f t="shared" si="621"/>
        <v>-1953336.04</v>
      </c>
      <c r="AS2837" s="12" t="e">
        <f>#REF!-AU2837+#REF!+#REF!</f>
        <v>#REF!</v>
      </c>
      <c r="AT2837" s="12" t="e">
        <f>AS2837-VLOOKUP(A2837,[1]选股结果!$A$2:$BJ$3005,48,FALSE)*0.08</f>
        <v>#REF!</v>
      </c>
      <c r="AU2837" s="12">
        <f t="shared" si="625"/>
        <v>6517442.09</v>
      </c>
      <c r="AV2837" s="12" t="e">
        <f>#REF!+S2837+H2837</f>
        <v>#REF!</v>
      </c>
      <c r="AW2837" s="12" t="e">
        <f t="shared" si="626"/>
        <v>#REF!</v>
      </c>
      <c r="AX2837" s="12" t="e">
        <f t="shared" si="627"/>
        <v>#REF!</v>
      </c>
      <c r="AY2837" s="12" t="e">
        <f t="shared" si="628"/>
        <v>#REF!</v>
      </c>
      <c r="AZ2837" s="12">
        <f t="shared" si="622"/>
        <v>-299844806.47</v>
      </c>
      <c r="BA2837" s="12">
        <f t="shared" si="623"/>
        <v>28155766.56</v>
      </c>
      <c r="BB2837" s="12" t="e">
        <f t="shared" si="629"/>
        <v>#REF!</v>
      </c>
    </row>
    <row r="2838" spans="1:54">
      <c r="A2838" s="5" t="s">
        <v>5725</v>
      </c>
      <c r="B2838" s="5" t="s">
        <v>5726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630"/>
        <v>296325034.55</v>
      </c>
      <c r="AF2838" s="9">
        <f t="shared" si="631"/>
        <v>269252109.53</v>
      </c>
      <c r="AG2838" s="9">
        <f t="shared" si="632"/>
        <v>42619387.66</v>
      </c>
      <c r="AH2838" s="9">
        <f t="shared" si="633"/>
        <v>42786687.37</v>
      </c>
      <c r="AI2838" s="9">
        <f t="shared" si="634"/>
        <v>39348520.65</v>
      </c>
      <c r="AJ2838" s="12" t="e">
        <f>#REF!-A2838</f>
        <v>#REF!</v>
      </c>
      <c r="AK2838" s="16"/>
      <c r="AL2838" s="9">
        <f t="shared" si="624"/>
        <v>23047193.05</v>
      </c>
      <c r="AM2838" s="16"/>
      <c r="AN2838" s="16"/>
      <c r="AO2838" s="16"/>
      <c r="AP2838" s="16"/>
      <c r="AQ2838" s="12" t="e">
        <f>#REF!+#REF!+#REF!</f>
        <v>#REF!</v>
      </c>
      <c r="AR2838" s="12">
        <f t="shared" si="621"/>
        <v>-285544.34</v>
      </c>
      <c r="AS2838" s="12" t="e">
        <f>#REF!-AU2838+#REF!+#REF!</f>
        <v>#REF!</v>
      </c>
      <c r="AT2838" s="12" t="e">
        <f>AS2838-VLOOKUP(A2838,[1]选股结果!$A$2:$BJ$3005,48,FALSE)*0.08</f>
        <v>#REF!</v>
      </c>
      <c r="AU2838" s="12">
        <f t="shared" si="625"/>
        <v>3438166.72</v>
      </c>
      <c r="AV2838" s="12" t="e">
        <f>#REF!+S2838+H2838</f>
        <v>#REF!</v>
      </c>
      <c r="AW2838" s="12" t="e">
        <f t="shared" si="626"/>
        <v>#REF!</v>
      </c>
      <c r="AX2838" s="12" t="e">
        <f t="shared" si="627"/>
        <v>#REF!</v>
      </c>
      <c r="AY2838" s="12" t="e">
        <f t="shared" si="628"/>
        <v>#REF!</v>
      </c>
      <c r="AZ2838" s="12">
        <f t="shared" si="622"/>
        <v>-297063990.62</v>
      </c>
      <c r="BA2838" s="12">
        <f t="shared" si="623"/>
        <v>42619387.66</v>
      </c>
      <c r="BB2838" s="12" t="e">
        <f t="shared" si="629"/>
        <v>#REF!</v>
      </c>
    </row>
    <row r="2839" spans="1:54">
      <c r="A2839" s="5" t="s">
        <v>5727</v>
      </c>
      <c r="B2839" s="5" t="s">
        <v>5728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630"/>
        <v>293560994.27</v>
      </c>
      <c r="AF2839" s="9">
        <f t="shared" si="631"/>
        <v>290285681.51</v>
      </c>
      <c r="AG2839" s="9">
        <f t="shared" si="632"/>
        <v>5633224.19999993</v>
      </c>
      <c r="AH2839" s="9">
        <f t="shared" si="633"/>
        <v>5679172.65999993</v>
      </c>
      <c r="AI2839" s="9">
        <f t="shared" si="634"/>
        <v>3727873.57999993</v>
      </c>
      <c r="AJ2839" s="12" t="e">
        <f>#REF!-A2839</f>
        <v>#REF!</v>
      </c>
      <c r="AK2839" s="16"/>
      <c r="AL2839" s="9">
        <f t="shared" si="624"/>
        <v>53838810.88</v>
      </c>
      <c r="AM2839" s="16"/>
      <c r="AN2839" s="16"/>
      <c r="AO2839" s="16"/>
      <c r="AP2839" s="16"/>
      <c r="AQ2839" s="12" t="e">
        <f>#REF!+#REF!+#REF!</f>
        <v>#REF!</v>
      </c>
      <c r="AR2839" s="12">
        <f t="shared" si="621"/>
        <v>-66131.86</v>
      </c>
      <c r="AS2839" s="12" t="e">
        <f>#REF!-AU2839+#REF!+#REF!</f>
        <v>#REF!</v>
      </c>
      <c r="AT2839" s="12" t="e">
        <f>AS2839-VLOOKUP(A2839,[1]选股结果!$A$2:$BJ$3005,48,FALSE)*0.08</f>
        <v>#REF!</v>
      </c>
      <c r="AU2839" s="12">
        <f t="shared" si="625"/>
        <v>1951299.08</v>
      </c>
      <c r="AV2839" s="12" t="e">
        <f>#REF!+S2839+H2839</f>
        <v>#REF!</v>
      </c>
      <c r="AW2839" s="12" t="e">
        <f t="shared" si="626"/>
        <v>#REF!</v>
      </c>
      <c r="AX2839" s="12" t="e">
        <f t="shared" si="627"/>
        <v>#REF!</v>
      </c>
      <c r="AY2839" s="12" t="e">
        <f t="shared" si="628"/>
        <v>#REF!</v>
      </c>
      <c r="AZ2839" s="12">
        <f t="shared" si="622"/>
        <v>-289809259.29</v>
      </c>
      <c r="BA2839" s="12">
        <f t="shared" si="623"/>
        <v>5633224.19999993</v>
      </c>
      <c r="BB2839" s="12" t="e">
        <f t="shared" si="629"/>
        <v>#REF!</v>
      </c>
    </row>
    <row r="2840" spans="1:54">
      <c r="A2840" s="5" t="s">
        <v>5729</v>
      </c>
      <c r="B2840" s="5" t="s">
        <v>5730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630"/>
        <v>293543605.51</v>
      </c>
      <c r="AF2840" s="9">
        <f t="shared" si="631"/>
        <v>475977661.01</v>
      </c>
      <c r="AG2840" s="9">
        <f t="shared" si="632"/>
        <v>-179856038.65</v>
      </c>
      <c r="AH2840" s="9">
        <f t="shared" si="633"/>
        <v>-177063216.96</v>
      </c>
      <c r="AI2840" s="9">
        <f t="shared" si="634"/>
        <v>-177063216.96</v>
      </c>
      <c r="AJ2840" s="12" t="e">
        <f>#REF!-A2840</f>
        <v>#REF!</v>
      </c>
      <c r="AK2840" s="16"/>
      <c r="AL2840" s="9">
        <f t="shared" si="624"/>
        <v>33523574.26</v>
      </c>
      <c r="AM2840" s="16"/>
      <c r="AN2840" s="16"/>
      <c r="AO2840" s="16"/>
      <c r="AP2840" s="16"/>
      <c r="AQ2840" s="12" t="e">
        <f>#REF!+#REF!+#REF!</f>
        <v>#REF!</v>
      </c>
      <c r="AR2840" s="12">
        <f t="shared" si="621"/>
        <v>-3008236.83</v>
      </c>
      <c r="AS2840" s="12" t="e">
        <f>#REF!-AU2840+#REF!+#REF!</f>
        <v>#REF!</v>
      </c>
      <c r="AT2840" s="12" t="e">
        <f>AS2840-VLOOKUP(A2840,[1]选股结果!$A$2:$BJ$3005,48,FALSE)*0.08</f>
        <v>#REF!</v>
      </c>
      <c r="AU2840" s="12">
        <f t="shared" si="625"/>
        <v>0</v>
      </c>
      <c r="AV2840" s="12" t="e">
        <f>#REF!+S2840+H2840</f>
        <v>#REF!</v>
      </c>
      <c r="AW2840" s="12" t="e">
        <f t="shared" si="626"/>
        <v>#REF!</v>
      </c>
      <c r="AX2840" s="12" t="e">
        <f t="shared" si="627"/>
        <v>#REF!</v>
      </c>
      <c r="AY2840" s="12" t="e">
        <f t="shared" si="628"/>
        <v>#REF!</v>
      </c>
      <c r="AZ2840" s="12">
        <f t="shared" si="622"/>
        <v>-321018126.05</v>
      </c>
      <c r="BA2840" s="12">
        <f t="shared" si="623"/>
        <v>-179856038.65</v>
      </c>
      <c r="BB2840" s="12" t="e">
        <f t="shared" si="629"/>
        <v>#REF!</v>
      </c>
    </row>
    <row r="2841" spans="1:54">
      <c r="A2841" s="5" t="s">
        <v>5731</v>
      </c>
      <c r="B2841" s="5" t="s">
        <v>5732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630"/>
        <v>291411563.77</v>
      </c>
      <c r="AF2841" s="9">
        <f t="shared" si="631"/>
        <v>277503118.32</v>
      </c>
      <c r="AG2841" s="9">
        <f t="shared" si="632"/>
        <v>11834494.43</v>
      </c>
      <c r="AH2841" s="9">
        <f t="shared" si="633"/>
        <v>32378565.78</v>
      </c>
      <c r="AI2841" s="9">
        <f t="shared" si="634"/>
        <v>25022488.54</v>
      </c>
      <c r="AJ2841" s="12" t="e">
        <f>#REF!-A2841</f>
        <v>#REF!</v>
      </c>
      <c r="AK2841" s="16"/>
      <c r="AL2841" s="9">
        <f t="shared" si="624"/>
        <v>31857454.52</v>
      </c>
      <c r="AM2841" s="16"/>
      <c r="AN2841" s="16"/>
      <c r="AO2841" s="16"/>
      <c r="AP2841" s="16"/>
      <c r="AQ2841" s="12" t="e">
        <f>#REF!+#REF!+#REF!</f>
        <v>#REF!</v>
      </c>
      <c r="AR2841" s="12">
        <f t="shared" si="621"/>
        <v>-20854574.13</v>
      </c>
      <c r="AS2841" s="12" t="e">
        <f>#REF!-AU2841+#REF!+#REF!</f>
        <v>#REF!</v>
      </c>
      <c r="AT2841" s="12" t="e">
        <f>AS2841-VLOOKUP(A2841,[1]选股结果!$A$2:$BJ$3005,48,FALSE)*0.08</f>
        <v>#REF!</v>
      </c>
      <c r="AU2841" s="12">
        <f t="shared" si="625"/>
        <v>7356077.24</v>
      </c>
      <c r="AV2841" s="12" t="e">
        <f>#REF!+S2841+H2841</f>
        <v>#REF!</v>
      </c>
      <c r="AW2841" s="12" t="e">
        <f t="shared" si="626"/>
        <v>#REF!</v>
      </c>
      <c r="AX2841" s="12" t="e">
        <f t="shared" si="627"/>
        <v>#REF!</v>
      </c>
      <c r="AY2841" s="12" t="e">
        <f t="shared" si="628"/>
        <v>#REF!</v>
      </c>
      <c r="AZ2841" s="12">
        <f t="shared" si="622"/>
        <v>-319779206.84</v>
      </c>
      <c r="BA2841" s="12">
        <f t="shared" si="623"/>
        <v>11834494.43</v>
      </c>
      <c r="BB2841" s="12" t="e">
        <f t="shared" si="629"/>
        <v>#REF!</v>
      </c>
    </row>
    <row r="2842" spans="1:54">
      <c r="A2842" s="5" t="s">
        <v>5733</v>
      </c>
      <c r="B2842" s="5" t="s">
        <v>5734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630"/>
        <v>291126350.62</v>
      </c>
      <c r="AF2842" s="9">
        <f t="shared" si="631"/>
        <v>300239542.12</v>
      </c>
      <c r="AG2842" s="9">
        <f t="shared" si="632"/>
        <v>-10800138.22</v>
      </c>
      <c r="AH2842" s="9">
        <f t="shared" si="633"/>
        <v>-10431710.03</v>
      </c>
      <c r="AI2842" s="9">
        <f t="shared" si="634"/>
        <v>-13102058.87</v>
      </c>
      <c r="AJ2842" s="12" t="e">
        <f>#REF!-A2842</f>
        <v>#REF!</v>
      </c>
      <c r="AK2842" s="16"/>
      <c r="AL2842" s="9">
        <f t="shared" si="624"/>
        <v>41862881.78</v>
      </c>
      <c r="AM2842" s="16"/>
      <c r="AN2842" s="16"/>
      <c r="AO2842" s="16"/>
      <c r="AP2842" s="16"/>
      <c r="AQ2842" s="12" t="e">
        <f>#REF!+#REF!+#REF!</f>
        <v>#REF!</v>
      </c>
      <c r="AR2842" s="12">
        <f t="shared" si="621"/>
        <v>-455333.86</v>
      </c>
      <c r="AS2842" s="12" t="e">
        <f>#REF!-AU2842+#REF!+#REF!</f>
        <v>#REF!</v>
      </c>
      <c r="AT2842" s="12" t="e">
        <f>AS2842-VLOOKUP(A2842,[1]选股结果!$A$2:$BJ$3005,48,FALSE)*0.08</f>
        <v>#REF!</v>
      </c>
      <c r="AU2842" s="12">
        <f t="shared" si="625"/>
        <v>2670348.84</v>
      </c>
      <c r="AV2842" s="12" t="e">
        <f>#REF!+S2842+H2842</f>
        <v>#REF!</v>
      </c>
      <c r="AW2842" s="12" t="e">
        <f t="shared" si="626"/>
        <v>#REF!</v>
      </c>
      <c r="AX2842" s="12" t="e">
        <f t="shared" si="627"/>
        <v>#REF!</v>
      </c>
      <c r="AY2842" s="12" t="e">
        <f t="shared" si="628"/>
        <v>#REF!</v>
      </c>
      <c r="AZ2842" s="12">
        <f t="shared" si="622"/>
        <v>-302949272.4</v>
      </c>
      <c r="BA2842" s="12">
        <f t="shared" si="623"/>
        <v>-10800138.22</v>
      </c>
      <c r="BB2842" s="12" t="e">
        <f t="shared" si="629"/>
        <v>#REF!</v>
      </c>
    </row>
    <row r="2843" spans="1:54">
      <c r="A2843" s="5" t="s">
        <v>5735</v>
      </c>
      <c r="B2843" s="5" t="s">
        <v>5736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630"/>
        <v>290948804.84</v>
      </c>
      <c r="AF2843" s="9">
        <f t="shared" si="631"/>
        <v>254400507.56</v>
      </c>
      <c r="AG2843" s="9">
        <f t="shared" si="632"/>
        <v>44362781.92</v>
      </c>
      <c r="AH2843" s="9">
        <f t="shared" si="633"/>
        <v>45430797.79</v>
      </c>
      <c r="AI2843" s="9">
        <f t="shared" si="634"/>
        <v>40898968.84</v>
      </c>
      <c r="AJ2843" s="12" t="e">
        <f>#REF!-A2843</f>
        <v>#REF!</v>
      </c>
      <c r="AK2843" s="16"/>
      <c r="AL2843" s="9">
        <f t="shared" si="624"/>
        <v>36673084.46</v>
      </c>
      <c r="AM2843" s="16"/>
      <c r="AN2843" s="16"/>
      <c r="AO2843" s="16"/>
      <c r="AP2843" s="16"/>
      <c r="AQ2843" s="12" t="e">
        <f>#REF!+#REF!+#REF!</f>
        <v>#REF!</v>
      </c>
      <c r="AR2843" s="12">
        <f t="shared" si="621"/>
        <v>-1078775.12</v>
      </c>
      <c r="AS2843" s="12" t="e">
        <f>#REF!-AU2843+#REF!+#REF!</f>
        <v>#REF!</v>
      </c>
      <c r="AT2843" s="12" t="e">
        <f>AS2843-VLOOKUP(A2843,[1]选股结果!$A$2:$BJ$3005,48,FALSE)*0.08</f>
        <v>#REF!</v>
      </c>
      <c r="AU2843" s="12">
        <f t="shared" si="625"/>
        <v>4531828.95</v>
      </c>
      <c r="AV2843" s="12" t="e">
        <f>#REF!+S2843+H2843</f>
        <v>#REF!</v>
      </c>
      <c r="AW2843" s="12" t="e">
        <f t="shared" si="626"/>
        <v>#REF!</v>
      </c>
      <c r="AX2843" s="12" t="e">
        <f t="shared" si="627"/>
        <v>#REF!</v>
      </c>
      <c r="AY2843" s="12" t="e">
        <f t="shared" si="628"/>
        <v>#REF!</v>
      </c>
      <c r="AZ2843" s="12">
        <f t="shared" si="622"/>
        <v>-294807902.09</v>
      </c>
      <c r="BA2843" s="12">
        <f t="shared" si="623"/>
        <v>44362781.92</v>
      </c>
      <c r="BB2843" s="12" t="e">
        <f t="shared" si="629"/>
        <v>#REF!</v>
      </c>
    </row>
    <row r="2844" spans="1:54">
      <c r="A2844" s="5" t="s">
        <v>5737</v>
      </c>
      <c r="B2844" s="5" t="s">
        <v>5738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630"/>
        <v>290258180.51</v>
      </c>
      <c r="AF2844" s="9">
        <f t="shared" si="631"/>
        <v>255575239.63</v>
      </c>
      <c r="AG2844" s="9">
        <f t="shared" si="632"/>
        <v>32577081.91</v>
      </c>
      <c r="AH2844" s="9">
        <f t="shared" si="633"/>
        <v>29072774.3</v>
      </c>
      <c r="AI2844" s="9">
        <f t="shared" si="634"/>
        <v>14243202.08</v>
      </c>
      <c r="AJ2844" s="12" t="e">
        <f>#REF!-A2844</f>
        <v>#REF!</v>
      </c>
      <c r="AK2844" s="16"/>
      <c r="AL2844" s="9">
        <f t="shared" si="624"/>
        <v>142810107.54</v>
      </c>
      <c r="AM2844" s="16"/>
      <c r="AN2844" s="16"/>
      <c r="AO2844" s="16"/>
      <c r="AP2844" s="16"/>
      <c r="AQ2844" s="12" t="e">
        <f>#REF!+#REF!+#REF!</f>
        <v>#REF!</v>
      </c>
      <c r="AR2844" s="12">
        <f t="shared" si="621"/>
        <v>-895251.86</v>
      </c>
      <c r="AS2844" s="12" t="e">
        <f>#REF!-AU2844+#REF!+#REF!</f>
        <v>#REF!</v>
      </c>
      <c r="AT2844" s="12" t="e">
        <f>AS2844-VLOOKUP(A2844,[1]选股结果!$A$2:$BJ$3005,48,FALSE)*0.08</f>
        <v>#REF!</v>
      </c>
      <c r="AU2844" s="12">
        <f t="shared" si="625"/>
        <v>14829572.22</v>
      </c>
      <c r="AV2844" s="12" t="e">
        <f>#REF!+S2844+H2844</f>
        <v>#REF!</v>
      </c>
      <c r="AW2844" s="12" t="e">
        <f t="shared" si="626"/>
        <v>#REF!</v>
      </c>
      <c r="AX2844" s="12" t="e">
        <f t="shared" si="627"/>
        <v>#REF!</v>
      </c>
      <c r="AY2844" s="12" t="e">
        <f t="shared" si="628"/>
        <v>#REF!</v>
      </c>
      <c r="AZ2844" s="12">
        <f t="shared" si="622"/>
        <v>-293068304.5</v>
      </c>
      <c r="BA2844" s="12">
        <f t="shared" si="623"/>
        <v>32577081.91</v>
      </c>
      <c r="BB2844" s="12" t="e">
        <f t="shared" si="629"/>
        <v>#REF!</v>
      </c>
    </row>
    <row r="2845" spans="1:54">
      <c r="A2845" s="5" t="s">
        <v>5739</v>
      </c>
      <c r="B2845" s="5" t="s">
        <v>5740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630"/>
        <v>289168095.99</v>
      </c>
      <c r="AF2845" s="9">
        <f t="shared" si="631"/>
        <v>287900097.37</v>
      </c>
      <c r="AG2845" s="9">
        <f t="shared" si="632"/>
        <v>-82906.4699999942</v>
      </c>
      <c r="AH2845" s="9">
        <f t="shared" si="633"/>
        <v>3939952.77000001</v>
      </c>
      <c r="AI2845" s="9">
        <f t="shared" si="634"/>
        <v>4004274.25000001</v>
      </c>
      <c r="AJ2845" s="12" t="e">
        <f>#REF!-A2845</f>
        <v>#REF!</v>
      </c>
      <c r="AK2845" s="16"/>
      <c r="AL2845" s="9">
        <f t="shared" si="624"/>
        <v>32198738.28</v>
      </c>
      <c r="AM2845" s="16"/>
      <c r="AN2845" s="16"/>
      <c r="AO2845" s="16"/>
      <c r="AP2845" s="16"/>
      <c r="AQ2845" s="12" t="e">
        <f>#REF!+#REF!+#REF!</f>
        <v>#REF!</v>
      </c>
      <c r="AR2845" s="12">
        <f t="shared" si="621"/>
        <v>-4023584.91</v>
      </c>
      <c r="AS2845" s="12" t="e">
        <f>#REF!-AU2845+#REF!+#REF!</f>
        <v>#REF!</v>
      </c>
      <c r="AT2845" s="12" t="e">
        <f>AS2845-VLOOKUP(A2845,[1]选股结果!$A$2:$BJ$3005,48,FALSE)*0.08</f>
        <v>#REF!</v>
      </c>
      <c r="AU2845" s="12">
        <f t="shared" si="625"/>
        <v>-64321.48</v>
      </c>
      <c r="AV2845" s="12" t="e">
        <f>#REF!+S2845+H2845</f>
        <v>#REF!</v>
      </c>
      <c r="AW2845" s="12" t="e">
        <f t="shared" si="626"/>
        <v>#REF!</v>
      </c>
      <c r="AX2845" s="12" t="e">
        <f t="shared" si="627"/>
        <v>#REF!</v>
      </c>
      <c r="AY2845" s="12" t="e">
        <f t="shared" si="628"/>
        <v>#REF!</v>
      </c>
      <c r="AZ2845" s="12">
        <f t="shared" si="622"/>
        <v>-295774009.21</v>
      </c>
      <c r="BA2845" s="12">
        <f t="shared" si="623"/>
        <v>-82906.4699999942</v>
      </c>
      <c r="BB2845" s="12" t="e">
        <f t="shared" si="629"/>
        <v>#REF!</v>
      </c>
    </row>
    <row r="2846" spans="1:54">
      <c r="A2846" s="5" t="s">
        <v>5741</v>
      </c>
      <c r="B2846" s="5" t="s">
        <v>5742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630"/>
        <v>287848285.66</v>
      </c>
      <c r="AF2846" s="9">
        <f t="shared" si="631"/>
        <v>343278099.88</v>
      </c>
      <c r="AG2846" s="9">
        <f t="shared" si="632"/>
        <v>-32083191.38</v>
      </c>
      <c r="AH2846" s="9">
        <f t="shared" si="633"/>
        <v>-28869363.1</v>
      </c>
      <c r="AI2846" s="9">
        <f t="shared" si="634"/>
        <v>-31785516.96</v>
      </c>
      <c r="AJ2846" s="12" t="e">
        <f>#REF!-A2846</f>
        <v>#REF!</v>
      </c>
      <c r="AK2846" s="16"/>
      <c r="AL2846" s="9">
        <f t="shared" si="624"/>
        <v>152596964.88</v>
      </c>
      <c r="AM2846" s="16"/>
      <c r="AN2846" s="16"/>
      <c r="AO2846" s="16"/>
      <c r="AP2846" s="16"/>
      <c r="AQ2846" s="12" t="e">
        <f>#REF!+#REF!+#REF!</f>
        <v>#REF!</v>
      </c>
      <c r="AR2846" s="12">
        <f t="shared" si="621"/>
        <v>-3707425.59</v>
      </c>
      <c r="AS2846" s="12" t="e">
        <f>#REF!-AU2846+#REF!+#REF!</f>
        <v>#REF!</v>
      </c>
      <c r="AT2846" s="12" t="e">
        <f>AS2846-VLOOKUP(A2846,[1]选股结果!$A$2:$BJ$3005,48,FALSE)*0.08</f>
        <v>#REF!</v>
      </c>
      <c r="AU2846" s="12">
        <f t="shared" si="625"/>
        <v>2916153.86</v>
      </c>
      <c r="AV2846" s="12" t="e">
        <f>#REF!+S2846+H2846</f>
        <v>#REF!</v>
      </c>
      <c r="AW2846" s="12" t="e">
        <f t="shared" si="626"/>
        <v>#REF!</v>
      </c>
      <c r="AX2846" s="12" t="e">
        <f t="shared" si="627"/>
        <v>#REF!</v>
      </c>
      <c r="AY2846" s="12" t="e">
        <f t="shared" si="628"/>
        <v>#REF!</v>
      </c>
      <c r="AZ2846" s="12">
        <f t="shared" si="622"/>
        <v>-289836664.44</v>
      </c>
      <c r="BA2846" s="12">
        <f t="shared" si="623"/>
        <v>-32083191.38</v>
      </c>
      <c r="BB2846" s="12" t="e">
        <f t="shared" si="629"/>
        <v>#REF!</v>
      </c>
    </row>
    <row r="2847" spans="1:54">
      <c r="A2847" s="5" t="s">
        <v>5743</v>
      </c>
      <c r="B2847" s="5" t="s">
        <v>5744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630"/>
        <v>285213499.3</v>
      </c>
      <c r="AF2847" s="9">
        <f t="shared" si="631"/>
        <v>266765902.2</v>
      </c>
      <c r="AG2847" s="9">
        <f t="shared" si="632"/>
        <v>21750530.69</v>
      </c>
      <c r="AH2847" s="9">
        <f t="shared" si="633"/>
        <v>69144937.09</v>
      </c>
      <c r="AI2847" s="9">
        <f t="shared" si="634"/>
        <v>59571434.24</v>
      </c>
      <c r="AJ2847" s="12" t="e">
        <f>#REF!-A2847</f>
        <v>#REF!</v>
      </c>
      <c r="AK2847" s="16"/>
      <c r="AL2847" s="9">
        <f t="shared" si="624"/>
        <v>14541800.28</v>
      </c>
      <c r="AM2847" s="16"/>
      <c r="AN2847" s="16"/>
      <c r="AO2847" s="16"/>
      <c r="AP2847" s="16"/>
      <c r="AQ2847" s="12" t="e">
        <f>#REF!+#REF!+#REF!</f>
        <v>#REF!</v>
      </c>
      <c r="AR2847" s="12">
        <f t="shared" si="621"/>
        <v>-47505602.87</v>
      </c>
      <c r="AS2847" s="12" t="e">
        <f>#REF!-AU2847+#REF!+#REF!</f>
        <v>#REF!</v>
      </c>
      <c r="AT2847" s="12" t="e">
        <f>AS2847-VLOOKUP(A2847,[1]选股结果!$A$2:$BJ$3005,48,FALSE)*0.08</f>
        <v>#REF!</v>
      </c>
      <c r="AU2847" s="12">
        <f t="shared" si="625"/>
        <v>9573502.85</v>
      </c>
      <c r="AV2847" s="12" t="e">
        <f>#REF!+S2847+H2847</f>
        <v>#REF!</v>
      </c>
      <c r="AW2847" s="12" t="e">
        <f t="shared" si="626"/>
        <v>#REF!</v>
      </c>
      <c r="AX2847" s="12" t="e">
        <f t="shared" si="627"/>
        <v>#REF!</v>
      </c>
      <c r="AY2847" s="12" t="e">
        <f t="shared" si="628"/>
        <v>#REF!</v>
      </c>
      <c r="AZ2847" s="12">
        <f t="shared" si="622"/>
        <v>-336367197.35</v>
      </c>
      <c r="BA2847" s="12">
        <f t="shared" si="623"/>
        <v>21750530.69</v>
      </c>
      <c r="BB2847" s="12" t="e">
        <f t="shared" si="629"/>
        <v>#REF!</v>
      </c>
    </row>
    <row r="2848" spans="1:54">
      <c r="A2848" s="5" t="s">
        <v>5745</v>
      </c>
      <c r="B2848" s="5" t="s">
        <v>5746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630"/>
        <v>285036667.4</v>
      </c>
      <c r="AF2848" s="9">
        <f t="shared" si="631"/>
        <v>197350041.84</v>
      </c>
      <c r="AG2848" s="9">
        <f t="shared" si="632"/>
        <v>83002322.6099999</v>
      </c>
      <c r="AH2848" s="9">
        <f t="shared" si="633"/>
        <v>83001156.9099999</v>
      </c>
      <c r="AI2848" s="9">
        <f t="shared" si="634"/>
        <v>72252504.9799999</v>
      </c>
      <c r="AJ2848" s="12" t="e">
        <f>#REF!-A2848</f>
        <v>#REF!</v>
      </c>
      <c r="AK2848" s="16"/>
      <c r="AL2848" s="9">
        <f t="shared" si="624"/>
        <v>30733914.54</v>
      </c>
      <c r="AM2848" s="16"/>
      <c r="AN2848" s="16"/>
      <c r="AO2848" s="16"/>
      <c r="AP2848" s="16"/>
      <c r="AQ2848" s="12" t="e">
        <f>#REF!+#REF!+#REF!</f>
        <v>#REF!</v>
      </c>
      <c r="AR2848" s="12">
        <f t="shared" si="621"/>
        <v>0</v>
      </c>
      <c r="AS2848" s="12" t="e">
        <f>#REF!-AU2848+#REF!+#REF!</f>
        <v>#REF!</v>
      </c>
      <c r="AT2848" s="12" t="e">
        <f>AS2848-VLOOKUP(A2848,[1]选股结果!$A$2:$BJ$3005,48,FALSE)*0.08</f>
        <v>#REF!</v>
      </c>
      <c r="AU2848" s="12">
        <f t="shared" si="625"/>
        <v>10748651.93</v>
      </c>
      <c r="AV2848" s="12" t="e">
        <f>#REF!+S2848+H2848</f>
        <v>#REF!</v>
      </c>
      <c r="AW2848" s="12" t="e">
        <f t="shared" si="626"/>
        <v>#REF!</v>
      </c>
      <c r="AX2848" s="12" t="e">
        <f t="shared" si="627"/>
        <v>#REF!</v>
      </c>
      <c r="AY2848" s="12" t="e">
        <f t="shared" si="628"/>
        <v>#REF!</v>
      </c>
      <c r="AZ2848" s="12">
        <f t="shared" si="622"/>
        <v>-289414846.16</v>
      </c>
      <c r="BA2848" s="12">
        <f t="shared" si="623"/>
        <v>83002322.6099999</v>
      </c>
      <c r="BB2848" s="12" t="e">
        <f t="shared" si="629"/>
        <v>#REF!</v>
      </c>
    </row>
    <row r="2849" spans="1:54">
      <c r="A2849" s="5" t="s">
        <v>5747</v>
      </c>
      <c r="B2849" s="5" t="s">
        <v>5748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630"/>
        <v>283893905.09</v>
      </c>
      <c r="AF2849" s="9">
        <f t="shared" si="631"/>
        <v>320341519.48</v>
      </c>
      <c r="AG2849" s="9">
        <f t="shared" si="632"/>
        <v>-29865694.3</v>
      </c>
      <c r="AH2849" s="9">
        <f t="shared" si="633"/>
        <v>-30374450.51</v>
      </c>
      <c r="AI2849" s="9">
        <f t="shared" si="634"/>
        <v>-30540878.94</v>
      </c>
      <c r="AJ2849" s="12" t="e">
        <f>#REF!-A2849</f>
        <v>#REF!</v>
      </c>
      <c r="AK2849" s="16"/>
      <c r="AL2849" s="9">
        <f t="shared" si="624"/>
        <v>65517286.52</v>
      </c>
      <c r="AM2849" s="16"/>
      <c r="AN2849" s="16"/>
      <c r="AO2849" s="16"/>
      <c r="AP2849" s="16"/>
      <c r="AQ2849" s="12" t="e">
        <f>#REF!+#REF!+#REF!</f>
        <v>#REF!</v>
      </c>
      <c r="AR2849" s="12">
        <f t="shared" si="621"/>
        <v>-370169.13</v>
      </c>
      <c r="AS2849" s="12" t="e">
        <f>#REF!-AU2849+#REF!+#REF!</f>
        <v>#REF!</v>
      </c>
      <c r="AT2849" s="12" t="e">
        <f>AS2849-VLOOKUP(A2849,[1]选股结果!$A$2:$BJ$3005,48,FALSE)*0.08</f>
        <v>#REF!</v>
      </c>
      <c r="AU2849" s="12">
        <f t="shared" si="625"/>
        <v>166428.43</v>
      </c>
      <c r="AV2849" s="12" t="e">
        <f>#REF!+S2849+H2849</f>
        <v>#REF!</v>
      </c>
      <c r="AW2849" s="12" t="e">
        <f t="shared" si="626"/>
        <v>#REF!</v>
      </c>
      <c r="AX2849" s="12" t="e">
        <f t="shared" si="627"/>
        <v>#REF!</v>
      </c>
      <c r="AY2849" s="12" t="e">
        <f t="shared" si="628"/>
        <v>#REF!</v>
      </c>
      <c r="AZ2849" s="12">
        <f t="shared" si="622"/>
        <v>-293265523.94</v>
      </c>
      <c r="BA2849" s="12">
        <f t="shared" si="623"/>
        <v>-29865694.3</v>
      </c>
      <c r="BB2849" s="12" t="e">
        <f t="shared" si="629"/>
        <v>#REF!</v>
      </c>
    </row>
    <row r="2850" spans="1:54">
      <c r="A2850" s="5" t="s">
        <v>5749</v>
      </c>
      <c r="B2850" s="5" t="s">
        <v>5750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630"/>
        <v>282566930.69</v>
      </c>
      <c r="AF2850" s="9">
        <f t="shared" si="631"/>
        <v>279679562.59</v>
      </c>
      <c r="AG2850" s="9">
        <f t="shared" si="632"/>
        <v>2887368.10000002</v>
      </c>
      <c r="AH2850" s="9">
        <f t="shared" si="633"/>
        <v>2803988.13000002</v>
      </c>
      <c r="AI2850" s="9">
        <f t="shared" si="634"/>
        <v>2803988.13000002</v>
      </c>
      <c r="AJ2850" s="12" t="e">
        <f>#REF!-A2850</f>
        <v>#REF!</v>
      </c>
      <c r="AK2850" s="16"/>
      <c r="AL2850" s="9">
        <f t="shared" si="624"/>
        <v>43367801.61</v>
      </c>
      <c r="AM2850" s="16"/>
      <c r="AN2850" s="16"/>
      <c r="AO2850" s="16"/>
      <c r="AP2850" s="16"/>
      <c r="AQ2850" s="12" t="e">
        <f>#REF!+#REF!+#REF!</f>
        <v>#REF!</v>
      </c>
      <c r="AR2850" s="12">
        <f t="shared" si="621"/>
        <v>-160207.51</v>
      </c>
      <c r="AS2850" s="12" t="e">
        <f>#REF!-AU2850+#REF!+#REF!</f>
        <v>#REF!</v>
      </c>
      <c r="AT2850" s="12" t="e">
        <f>AS2850-VLOOKUP(A2850,[1]选股结果!$A$2:$BJ$3005,48,FALSE)*0.08</f>
        <v>#REF!</v>
      </c>
      <c r="AU2850" s="12">
        <f t="shared" si="625"/>
        <v>0</v>
      </c>
      <c r="AV2850" s="12" t="e">
        <f>#REF!+S2850+H2850</f>
        <v>#REF!</v>
      </c>
      <c r="AW2850" s="12" t="e">
        <f t="shared" si="626"/>
        <v>#REF!</v>
      </c>
      <c r="AX2850" s="12" t="e">
        <f t="shared" si="627"/>
        <v>#REF!</v>
      </c>
      <c r="AY2850" s="12" t="e">
        <f t="shared" si="628"/>
        <v>#REF!</v>
      </c>
      <c r="AZ2850" s="12">
        <f t="shared" si="622"/>
        <v>-258314534.21</v>
      </c>
      <c r="BA2850" s="12">
        <f t="shared" si="623"/>
        <v>2887368.10000002</v>
      </c>
      <c r="BB2850" s="12" t="e">
        <f t="shared" si="629"/>
        <v>#REF!</v>
      </c>
    </row>
    <row r="2851" spans="1:54">
      <c r="A2851" s="5" t="s">
        <v>5751</v>
      </c>
      <c r="B2851" s="5" t="s">
        <v>5752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630"/>
        <v>279211366.49</v>
      </c>
      <c r="AF2851" s="9">
        <f t="shared" si="631"/>
        <v>284571538.24</v>
      </c>
      <c r="AG2851" s="9">
        <f t="shared" si="632"/>
        <v>-270303.160000001</v>
      </c>
      <c r="AH2851" s="9">
        <f t="shared" si="633"/>
        <v>-1705189.25</v>
      </c>
      <c r="AI2851" s="9">
        <f t="shared" si="634"/>
        <v>-4080747.48</v>
      </c>
      <c r="AJ2851" s="12" t="e">
        <f>#REF!-A2851</f>
        <v>#REF!</v>
      </c>
      <c r="AK2851" s="16"/>
      <c r="AL2851" s="9">
        <f t="shared" si="624"/>
        <v>52093705.53</v>
      </c>
      <c r="AM2851" s="16"/>
      <c r="AN2851" s="16"/>
      <c r="AO2851" s="16"/>
      <c r="AP2851" s="16"/>
      <c r="AQ2851" s="12" t="e">
        <f>#REF!+#REF!+#REF!</f>
        <v>#REF!</v>
      </c>
      <c r="AR2851" s="12">
        <f t="shared" si="621"/>
        <v>-31500.82</v>
      </c>
      <c r="AS2851" s="12" t="e">
        <f>#REF!-AU2851+#REF!+#REF!</f>
        <v>#REF!</v>
      </c>
      <c r="AT2851" s="12" t="e">
        <f>AS2851-VLOOKUP(A2851,[1]选股结果!$A$2:$BJ$3005,48,FALSE)*0.08</f>
        <v>#REF!</v>
      </c>
      <c r="AU2851" s="12">
        <f t="shared" si="625"/>
        <v>2375558.23</v>
      </c>
      <c r="AV2851" s="12" t="e">
        <f>#REF!+S2851+H2851</f>
        <v>#REF!</v>
      </c>
      <c r="AW2851" s="12" t="e">
        <f t="shared" si="626"/>
        <v>#REF!</v>
      </c>
      <c r="AX2851" s="12" t="e">
        <f t="shared" si="627"/>
        <v>#REF!</v>
      </c>
      <c r="AY2851" s="12" t="e">
        <f t="shared" si="628"/>
        <v>#REF!</v>
      </c>
      <c r="AZ2851" s="12">
        <f t="shared" si="622"/>
        <v>-280384530.63</v>
      </c>
      <c r="BA2851" s="12">
        <f t="shared" si="623"/>
        <v>-270303.160000001</v>
      </c>
      <c r="BB2851" s="12" t="e">
        <f t="shared" si="629"/>
        <v>#REF!</v>
      </c>
    </row>
    <row r="2852" spans="1:54">
      <c r="A2852" s="5" t="s">
        <v>5753</v>
      </c>
      <c r="B2852" s="5" t="s">
        <v>5754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630"/>
        <v>278105057.36</v>
      </c>
      <c r="AF2852" s="9">
        <f t="shared" si="631"/>
        <v>238476718.63</v>
      </c>
      <c r="AG2852" s="9">
        <f t="shared" si="632"/>
        <v>41482635.15</v>
      </c>
      <c r="AH2852" s="9">
        <f t="shared" si="633"/>
        <v>41547563.74</v>
      </c>
      <c r="AI2852" s="9">
        <f t="shared" si="634"/>
        <v>36783537.73</v>
      </c>
      <c r="AJ2852" s="12" t="e">
        <f>#REF!-A2852</f>
        <v>#REF!</v>
      </c>
      <c r="AK2852" s="16"/>
      <c r="AL2852" s="9">
        <f t="shared" si="624"/>
        <v>43169606.69</v>
      </c>
      <c r="AM2852" s="16"/>
      <c r="AN2852" s="16"/>
      <c r="AO2852" s="16"/>
      <c r="AP2852" s="16"/>
      <c r="AQ2852" s="12" t="e">
        <f>#REF!+#REF!+#REF!</f>
        <v>#REF!</v>
      </c>
      <c r="AR2852" s="12">
        <f t="shared" si="621"/>
        <v>-145164</v>
      </c>
      <c r="AS2852" s="12" t="e">
        <f>#REF!-AU2852+#REF!+#REF!</f>
        <v>#REF!</v>
      </c>
      <c r="AT2852" s="12" t="e">
        <f>AS2852-VLOOKUP(A2852,[1]选股结果!$A$2:$BJ$3005,48,FALSE)*0.08</f>
        <v>#REF!</v>
      </c>
      <c r="AU2852" s="12">
        <f t="shared" si="625"/>
        <v>4764026.01000001</v>
      </c>
      <c r="AV2852" s="12" t="e">
        <f>#REF!+S2852+H2852</f>
        <v>#REF!</v>
      </c>
      <c r="AW2852" s="12" t="e">
        <f t="shared" si="626"/>
        <v>#REF!</v>
      </c>
      <c r="AX2852" s="12" t="e">
        <f t="shared" si="627"/>
        <v>#REF!</v>
      </c>
      <c r="AY2852" s="12" t="e">
        <f t="shared" si="628"/>
        <v>#REF!</v>
      </c>
      <c r="AZ2852" s="12">
        <f t="shared" si="622"/>
        <v>-276210047.33</v>
      </c>
      <c r="BA2852" s="12">
        <f t="shared" si="623"/>
        <v>41482635.15</v>
      </c>
      <c r="BB2852" s="12" t="e">
        <f t="shared" si="629"/>
        <v>#REF!</v>
      </c>
    </row>
    <row r="2853" spans="1:54">
      <c r="A2853" s="5" t="s">
        <v>5755</v>
      </c>
      <c r="B2853" s="5" t="s">
        <v>5756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630"/>
        <v>277307551.82</v>
      </c>
      <c r="AF2853" s="9">
        <f t="shared" si="631"/>
        <v>244193224.81</v>
      </c>
      <c r="AG2853" s="9">
        <f t="shared" si="632"/>
        <v>49470987.79</v>
      </c>
      <c r="AH2853" s="9">
        <f t="shared" si="633"/>
        <v>49474696.2</v>
      </c>
      <c r="AI2853" s="9">
        <f t="shared" si="634"/>
        <v>43819444.92</v>
      </c>
      <c r="AJ2853" s="12" t="e">
        <f>#REF!-A2853</f>
        <v>#REF!</v>
      </c>
      <c r="AK2853" s="16"/>
      <c r="AL2853" s="9">
        <f t="shared" si="624"/>
        <v>112260595.64</v>
      </c>
      <c r="AM2853" s="16"/>
      <c r="AN2853" s="16"/>
      <c r="AO2853" s="16"/>
      <c r="AP2853" s="16"/>
      <c r="AQ2853" s="12" t="e">
        <f>#REF!+#REF!+#REF!</f>
        <v>#REF!</v>
      </c>
      <c r="AR2853" s="12">
        <f t="shared" si="621"/>
        <v>-23683.26</v>
      </c>
      <c r="AS2853" s="12" t="e">
        <f>#REF!-AU2853+#REF!+#REF!</f>
        <v>#REF!</v>
      </c>
      <c r="AT2853" s="12" t="e">
        <f>AS2853-VLOOKUP(A2853,[1]选股结果!$A$2:$BJ$3005,48,FALSE)*0.08</f>
        <v>#REF!</v>
      </c>
      <c r="AU2853" s="12">
        <f t="shared" si="625"/>
        <v>5655251.28</v>
      </c>
      <c r="AV2853" s="12" t="e">
        <f>#REF!+S2853+H2853</f>
        <v>#REF!</v>
      </c>
      <c r="AW2853" s="12" t="e">
        <f t="shared" si="626"/>
        <v>#REF!</v>
      </c>
      <c r="AX2853" s="12" t="e">
        <f t="shared" si="627"/>
        <v>#REF!</v>
      </c>
      <c r="AY2853" s="12" t="e">
        <f t="shared" si="628"/>
        <v>#REF!</v>
      </c>
      <c r="AZ2853" s="12">
        <f t="shared" si="622"/>
        <v>-265171121.89</v>
      </c>
      <c r="BA2853" s="12">
        <f t="shared" si="623"/>
        <v>49470987.79</v>
      </c>
      <c r="BB2853" s="12" t="e">
        <f t="shared" si="629"/>
        <v>#REF!</v>
      </c>
    </row>
    <row r="2854" spans="1:54">
      <c r="A2854" s="5" t="s">
        <v>5757</v>
      </c>
      <c r="B2854" s="5" t="s">
        <v>5758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630"/>
        <v>276937429.44</v>
      </c>
      <c r="AF2854" s="9">
        <f t="shared" si="631"/>
        <v>317927206.1</v>
      </c>
      <c r="AG2854" s="9">
        <f t="shared" si="632"/>
        <v>-32063654.22</v>
      </c>
      <c r="AH2854" s="9">
        <f t="shared" si="633"/>
        <v>-31888394.81</v>
      </c>
      <c r="AI2854" s="9">
        <f t="shared" si="634"/>
        <v>-34239248.72</v>
      </c>
      <c r="AJ2854" s="12" t="e">
        <f>#REF!-A2854</f>
        <v>#REF!</v>
      </c>
      <c r="AK2854" s="16"/>
      <c r="AL2854" s="9">
        <f t="shared" si="624"/>
        <v>97559825.36</v>
      </c>
      <c r="AM2854" s="16"/>
      <c r="AN2854" s="16"/>
      <c r="AO2854" s="16"/>
      <c r="AP2854" s="16"/>
      <c r="AQ2854" s="12" t="e">
        <f>#REF!+#REF!+#REF!</f>
        <v>#REF!</v>
      </c>
      <c r="AR2854" s="12">
        <f t="shared" si="621"/>
        <v>-175375.57</v>
      </c>
      <c r="AS2854" s="12" t="e">
        <f>#REF!-AU2854+#REF!+#REF!</f>
        <v>#REF!</v>
      </c>
      <c r="AT2854" s="12" t="e">
        <f>AS2854-VLOOKUP(A2854,[1]选股结果!$A$2:$BJ$3005,48,FALSE)*0.08</f>
        <v>#REF!</v>
      </c>
      <c r="AU2854" s="12">
        <f t="shared" si="625"/>
        <v>2350853.91</v>
      </c>
      <c r="AV2854" s="12" t="e">
        <f>#REF!+S2854+H2854</f>
        <v>#REF!</v>
      </c>
      <c r="AW2854" s="12" t="e">
        <f t="shared" si="626"/>
        <v>#REF!</v>
      </c>
      <c r="AX2854" s="12" t="e">
        <f t="shared" si="627"/>
        <v>#REF!</v>
      </c>
      <c r="AY2854" s="12" t="e">
        <f t="shared" si="628"/>
        <v>#REF!</v>
      </c>
      <c r="AZ2854" s="12">
        <f t="shared" si="622"/>
        <v>-295616037.42</v>
      </c>
      <c r="BA2854" s="12">
        <f t="shared" si="623"/>
        <v>-32063654.22</v>
      </c>
      <c r="BB2854" s="12" t="e">
        <f t="shared" si="629"/>
        <v>#REF!</v>
      </c>
    </row>
    <row r="2855" spans="1:54">
      <c r="A2855" s="5" t="s">
        <v>5759</v>
      </c>
      <c r="B2855" s="5" t="s">
        <v>5760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630"/>
        <v>276802718.39</v>
      </c>
      <c r="AF2855" s="9">
        <f t="shared" si="631"/>
        <v>256930526.73</v>
      </c>
      <c r="AG2855" s="9">
        <f t="shared" si="632"/>
        <v>157736031.2</v>
      </c>
      <c r="AH2855" s="9">
        <f t="shared" si="633"/>
        <v>157904146.46</v>
      </c>
      <c r="AI2855" s="9">
        <f t="shared" si="634"/>
        <v>132536424.69</v>
      </c>
      <c r="AJ2855" s="12" t="e">
        <f>#REF!-A2855</f>
        <v>#REF!</v>
      </c>
      <c r="AK2855" s="16"/>
      <c r="AL2855" s="9">
        <f t="shared" si="624"/>
        <v>42282214.32</v>
      </c>
      <c r="AM2855" s="16"/>
      <c r="AN2855" s="16"/>
      <c r="AO2855" s="16"/>
      <c r="AP2855" s="16"/>
      <c r="AQ2855" s="12" t="e">
        <f>#REF!+#REF!+#REF!</f>
        <v>#REF!</v>
      </c>
      <c r="AR2855" s="12">
        <f t="shared" si="621"/>
        <v>-308586.35</v>
      </c>
      <c r="AS2855" s="12" t="e">
        <f>#REF!-AU2855+#REF!+#REF!</f>
        <v>#REF!</v>
      </c>
      <c r="AT2855" s="12" t="e">
        <f>AS2855-VLOOKUP(A2855,[1]选股结果!$A$2:$BJ$3005,48,FALSE)*0.08</f>
        <v>#REF!</v>
      </c>
      <c r="AU2855" s="12">
        <f t="shared" si="625"/>
        <v>25367721.77</v>
      </c>
      <c r="AV2855" s="12" t="e">
        <f>#REF!+S2855+H2855</f>
        <v>#REF!</v>
      </c>
      <c r="AW2855" s="12" t="e">
        <f t="shared" si="626"/>
        <v>#REF!</v>
      </c>
      <c r="AX2855" s="12" t="e">
        <f t="shared" si="627"/>
        <v>#REF!</v>
      </c>
      <c r="AY2855" s="12" t="e">
        <f t="shared" si="628"/>
        <v>#REF!</v>
      </c>
      <c r="AZ2855" s="12">
        <f t="shared" si="622"/>
        <v>-293811871.64</v>
      </c>
      <c r="BA2855" s="12">
        <f t="shared" si="623"/>
        <v>157736031.2</v>
      </c>
      <c r="BB2855" s="12" t="e">
        <f t="shared" si="629"/>
        <v>#REF!</v>
      </c>
    </row>
    <row r="2856" spans="1:54">
      <c r="A2856" s="5" t="s">
        <v>5761</v>
      </c>
      <c r="B2856" s="5" t="s">
        <v>5762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630"/>
        <v>276568759.01</v>
      </c>
      <c r="AF2856" s="9">
        <f t="shared" si="631"/>
        <v>140180701.3</v>
      </c>
      <c r="AG2856" s="9">
        <f t="shared" si="632"/>
        <v>134728687.55</v>
      </c>
      <c r="AH2856" s="9">
        <f t="shared" si="633"/>
        <v>133691574.29</v>
      </c>
      <c r="AI2856" s="9">
        <f t="shared" si="634"/>
        <v>111234547.56</v>
      </c>
      <c r="AJ2856" s="12" t="e">
        <f>#REF!-A2856</f>
        <v>#REF!</v>
      </c>
      <c r="AK2856" s="16"/>
      <c r="AL2856" s="9">
        <f t="shared" si="624"/>
        <v>37940441.44</v>
      </c>
      <c r="AM2856" s="16"/>
      <c r="AN2856" s="16"/>
      <c r="AO2856" s="16"/>
      <c r="AP2856" s="16"/>
      <c r="AQ2856" s="12" t="e">
        <f>#REF!+#REF!+#REF!</f>
        <v>#REF!</v>
      </c>
      <c r="AR2856" s="12">
        <f t="shared" si="621"/>
        <v>-79850</v>
      </c>
      <c r="AS2856" s="12" t="e">
        <f>#REF!-AU2856+#REF!+#REF!</f>
        <v>#REF!</v>
      </c>
      <c r="AT2856" s="12" t="e">
        <f>AS2856-VLOOKUP(A2856,[1]选股结果!$A$2:$BJ$3005,48,FALSE)*0.08</f>
        <v>#REF!</v>
      </c>
      <c r="AU2856" s="12">
        <f t="shared" si="625"/>
        <v>22457026.73</v>
      </c>
      <c r="AV2856" s="12" t="e">
        <f>#REF!+S2856+H2856</f>
        <v>#REF!</v>
      </c>
      <c r="AW2856" s="12" t="e">
        <f t="shared" si="626"/>
        <v>#REF!</v>
      </c>
      <c r="AX2856" s="12" t="e">
        <f t="shared" si="627"/>
        <v>#REF!</v>
      </c>
      <c r="AY2856" s="12" t="e">
        <f t="shared" si="628"/>
        <v>#REF!</v>
      </c>
      <c r="AZ2856" s="12">
        <f t="shared" si="622"/>
        <v>-294616886.19</v>
      </c>
      <c r="BA2856" s="12">
        <f t="shared" si="623"/>
        <v>134728687.55</v>
      </c>
      <c r="BB2856" s="12" t="e">
        <f t="shared" si="629"/>
        <v>#REF!</v>
      </c>
    </row>
    <row r="2857" spans="1:54">
      <c r="A2857" s="5" t="s">
        <v>5763</v>
      </c>
      <c r="B2857" s="5" t="s">
        <v>5764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630"/>
        <v>275547218.57</v>
      </c>
      <c r="AF2857" s="9">
        <f t="shared" si="631"/>
        <v>199484249.58</v>
      </c>
      <c r="AG2857" s="9">
        <f t="shared" si="632"/>
        <v>75926887.55</v>
      </c>
      <c r="AH2857" s="9">
        <f t="shared" si="633"/>
        <v>75586476.95</v>
      </c>
      <c r="AI2857" s="9">
        <f t="shared" si="634"/>
        <v>53177639.01</v>
      </c>
      <c r="AJ2857" s="12" t="e">
        <f>#REF!-A2857</f>
        <v>#REF!</v>
      </c>
      <c r="AK2857" s="16"/>
      <c r="AL2857" s="9">
        <f t="shared" si="624"/>
        <v>42547157.63</v>
      </c>
      <c r="AM2857" s="16"/>
      <c r="AN2857" s="16"/>
      <c r="AO2857" s="16"/>
      <c r="AP2857" s="16"/>
      <c r="AQ2857" s="12" t="e">
        <f>#REF!+#REF!+#REF!</f>
        <v>#REF!</v>
      </c>
      <c r="AR2857" s="12">
        <f t="shared" si="621"/>
        <v>-39779.06</v>
      </c>
      <c r="AS2857" s="12" t="e">
        <f>#REF!-AU2857+#REF!+#REF!</f>
        <v>#REF!</v>
      </c>
      <c r="AT2857" s="12" t="e">
        <f>AS2857-VLOOKUP(A2857,[1]选股结果!$A$2:$BJ$3005,48,FALSE)*0.08</f>
        <v>#REF!</v>
      </c>
      <c r="AU2857" s="12">
        <f t="shared" si="625"/>
        <v>22408837.94</v>
      </c>
      <c r="AV2857" s="12" t="e">
        <f>#REF!+S2857+H2857</f>
        <v>#REF!</v>
      </c>
      <c r="AW2857" s="12" t="e">
        <f t="shared" si="626"/>
        <v>#REF!</v>
      </c>
      <c r="AX2857" s="12" t="e">
        <f t="shared" si="627"/>
        <v>#REF!</v>
      </c>
      <c r="AY2857" s="12" t="e">
        <f t="shared" si="628"/>
        <v>#REF!</v>
      </c>
      <c r="AZ2857" s="12">
        <f t="shared" si="622"/>
        <v>-295030145.26</v>
      </c>
      <c r="BA2857" s="12">
        <f t="shared" si="623"/>
        <v>75926887.55</v>
      </c>
      <c r="BB2857" s="12" t="e">
        <f t="shared" si="629"/>
        <v>#REF!</v>
      </c>
    </row>
    <row r="2858" spans="1:54">
      <c r="A2858" s="5" t="s">
        <v>5765</v>
      </c>
      <c r="B2858" s="5" t="s">
        <v>5766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630"/>
        <v>275528640.48</v>
      </c>
      <c r="AF2858" s="9">
        <f t="shared" si="631"/>
        <v>460739221.02</v>
      </c>
      <c r="AG2858" s="9">
        <f t="shared" si="632"/>
        <v>-359399678.52</v>
      </c>
      <c r="AH2858" s="9">
        <f t="shared" si="633"/>
        <v>-359749052</v>
      </c>
      <c r="AI2858" s="9">
        <f t="shared" si="634"/>
        <v>-392472291.89</v>
      </c>
      <c r="AJ2858" s="12" t="e">
        <f>#REF!-A2858</f>
        <v>#REF!</v>
      </c>
      <c r="AK2858" s="16"/>
      <c r="AL2858" s="9">
        <f t="shared" si="624"/>
        <v>343439286.53</v>
      </c>
      <c r="AM2858" s="16"/>
      <c r="AN2858" s="16"/>
      <c r="AO2858" s="16"/>
      <c r="AP2858" s="16"/>
      <c r="AQ2858" s="12" t="e">
        <f>#REF!+#REF!+#REF!</f>
        <v>#REF!</v>
      </c>
      <c r="AR2858" s="12">
        <f t="shared" si="621"/>
        <v>-32719.98</v>
      </c>
      <c r="AS2858" s="12" t="e">
        <f>#REF!-AU2858+#REF!+#REF!</f>
        <v>#REF!</v>
      </c>
      <c r="AT2858" s="12" t="e">
        <f>AS2858-VLOOKUP(A2858,[1]选股结果!$A$2:$BJ$3005,48,FALSE)*0.08</f>
        <v>#REF!</v>
      </c>
      <c r="AU2858" s="12">
        <f t="shared" si="625"/>
        <v>32723239.89</v>
      </c>
      <c r="AV2858" s="12" t="e">
        <f>#REF!+S2858+H2858</f>
        <v>#REF!</v>
      </c>
      <c r="AW2858" s="12" t="e">
        <f t="shared" si="626"/>
        <v>#REF!</v>
      </c>
      <c r="AX2858" s="12" t="e">
        <f t="shared" si="627"/>
        <v>#REF!</v>
      </c>
      <c r="AY2858" s="12" t="e">
        <f t="shared" si="628"/>
        <v>#REF!</v>
      </c>
      <c r="AZ2858" s="12">
        <f t="shared" si="622"/>
        <v>-318321820.36</v>
      </c>
      <c r="BA2858" s="12">
        <f t="shared" si="623"/>
        <v>-359399678.52</v>
      </c>
      <c r="BB2858" s="12" t="e">
        <f t="shared" si="629"/>
        <v>#REF!</v>
      </c>
    </row>
    <row r="2859" spans="1:54">
      <c r="A2859" s="5" t="s">
        <v>5767</v>
      </c>
      <c r="B2859" s="5" t="s">
        <v>5768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630"/>
        <v>275292472.8</v>
      </c>
      <c r="AF2859" s="9">
        <f t="shared" si="631"/>
        <v>154544792.47</v>
      </c>
      <c r="AG2859" s="9">
        <f t="shared" si="632"/>
        <v>107239482.2</v>
      </c>
      <c r="AH2859" s="9">
        <f t="shared" si="633"/>
        <v>106605857.43</v>
      </c>
      <c r="AI2859" s="9">
        <f t="shared" si="634"/>
        <v>93018656.03</v>
      </c>
      <c r="AJ2859" s="12" t="e">
        <f>#REF!-A2859</f>
        <v>#REF!</v>
      </c>
      <c r="AK2859" s="16"/>
      <c r="AL2859" s="9">
        <f t="shared" si="624"/>
        <v>34158795.21</v>
      </c>
      <c r="AM2859" s="16"/>
      <c r="AN2859" s="16"/>
      <c r="AO2859" s="16"/>
      <c r="AP2859" s="16"/>
      <c r="AQ2859" s="12" t="e">
        <f>#REF!+#REF!+#REF!</f>
        <v>#REF!</v>
      </c>
      <c r="AR2859" s="12">
        <f t="shared" si="621"/>
        <v>-390051.53</v>
      </c>
      <c r="AS2859" s="12" t="e">
        <f>#REF!-AU2859+#REF!+#REF!</f>
        <v>#REF!</v>
      </c>
      <c r="AT2859" s="12" t="e">
        <f>AS2859-VLOOKUP(A2859,[1]选股结果!$A$2:$BJ$3005,48,FALSE)*0.08</f>
        <v>#REF!</v>
      </c>
      <c r="AU2859" s="12">
        <f t="shared" si="625"/>
        <v>13587201.4</v>
      </c>
      <c r="AV2859" s="12" t="e">
        <f>#REF!+S2859+H2859</f>
        <v>#REF!</v>
      </c>
      <c r="AW2859" s="12" t="e">
        <f t="shared" si="626"/>
        <v>#REF!</v>
      </c>
      <c r="AX2859" s="12" t="e">
        <f t="shared" si="627"/>
        <v>#REF!</v>
      </c>
      <c r="AY2859" s="12" t="e">
        <f t="shared" si="628"/>
        <v>#REF!</v>
      </c>
      <c r="AZ2859" s="12">
        <f t="shared" si="622"/>
        <v>-282660008.74</v>
      </c>
      <c r="BA2859" s="12">
        <f t="shared" si="623"/>
        <v>107239482.2</v>
      </c>
      <c r="BB2859" s="12" t="e">
        <f t="shared" si="629"/>
        <v>#REF!</v>
      </c>
    </row>
    <row r="2860" spans="1:54">
      <c r="A2860" s="5" t="s">
        <v>5769</v>
      </c>
      <c r="B2860" s="5" t="s">
        <v>5770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630"/>
        <v>273099056.61</v>
      </c>
      <c r="AF2860" s="9">
        <f t="shared" si="631"/>
        <v>284841218.9</v>
      </c>
      <c r="AG2860" s="9">
        <f t="shared" si="632"/>
        <v>-6560951.91999996</v>
      </c>
      <c r="AH2860" s="9">
        <f t="shared" si="633"/>
        <v>-6567716.20999996</v>
      </c>
      <c r="AI2860" s="9">
        <f t="shared" si="634"/>
        <v>-9513742.46999996</v>
      </c>
      <c r="AJ2860" s="12" t="e">
        <f>#REF!-A2860</f>
        <v>#REF!</v>
      </c>
      <c r="AK2860" s="16"/>
      <c r="AL2860" s="9">
        <f t="shared" si="624"/>
        <v>90297390.58</v>
      </c>
      <c r="AM2860" s="16"/>
      <c r="AN2860" s="16"/>
      <c r="AO2860" s="16"/>
      <c r="AP2860" s="16"/>
      <c r="AQ2860" s="12" t="e">
        <f>#REF!+#REF!+#REF!</f>
        <v>#REF!</v>
      </c>
      <c r="AR2860" s="12">
        <f t="shared" si="621"/>
        <v>-166749.69</v>
      </c>
      <c r="AS2860" s="12" t="e">
        <f>#REF!-AU2860+#REF!+#REF!</f>
        <v>#REF!</v>
      </c>
      <c r="AT2860" s="12" t="e">
        <f>AS2860-VLOOKUP(A2860,[1]选股结果!$A$2:$BJ$3005,48,FALSE)*0.08</f>
        <v>#REF!</v>
      </c>
      <c r="AU2860" s="12">
        <f t="shared" si="625"/>
        <v>2946026.26</v>
      </c>
      <c r="AV2860" s="12" t="e">
        <f>#REF!+S2860+H2860</f>
        <v>#REF!</v>
      </c>
      <c r="AW2860" s="12" t="e">
        <f t="shared" si="626"/>
        <v>#REF!</v>
      </c>
      <c r="AX2860" s="12" t="e">
        <f t="shared" si="627"/>
        <v>#REF!</v>
      </c>
      <c r="AY2860" s="12" t="e">
        <f t="shared" si="628"/>
        <v>#REF!</v>
      </c>
      <c r="AZ2860" s="12">
        <f t="shared" si="622"/>
        <v>-275431012.07</v>
      </c>
      <c r="BA2860" s="12">
        <f t="shared" si="623"/>
        <v>-6560951.91999996</v>
      </c>
      <c r="BB2860" s="12" t="e">
        <f t="shared" si="629"/>
        <v>#REF!</v>
      </c>
    </row>
    <row r="2861" spans="1:54">
      <c r="A2861" s="5" t="s">
        <v>5771</v>
      </c>
      <c r="B2861" s="5" t="s">
        <v>5772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630"/>
        <v>271905635.43</v>
      </c>
      <c r="AF2861" s="9">
        <f t="shared" si="631"/>
        <v>221999338.29</v>
      </c>
      <c r="AG2861" s="9">
        <f t="shared" si="632"/>
        <v>54260669.76</v>
      </c>
      <c r="AH2861" s="9">
        <f t="shared" si="633"/>
        <v>54893212.59</v>
      </c>
      <c r="AI2861" s="9">
        <f t="shared" si="634"/>
        <v>37039557.76</v>
      </c>
      <c r="AJ2861" s="12" t="e">
        <f>#REF!-A2861</f>
        <v>#REF!</v>
      </c>
      <c r="AK2861" s="16"/>
      <c r="AL2861" s="9">
        <f t="shared" si="624"/>
        <v>72307842.64</v>
      </c>
      <c r="AM2861" s="16"/>
      <c r="AN2861" s="16"/>
      <c r="AO2861" s="16"/>
      <c r="AP2861" s="16"/>
      <c r="AQ2861" s="12" t="e">
        <f>#REF!+#REF!+#REF!</f>
        <v>#REF!</v>
      </c>
      <c r="AR2861" s="12">
        <f t="shared" si="621"/>
        <v>-652297.96</v>
      </c>
      <c r="AS2861" s="12" t="e">
        <f>#REF!-AU2861+#REF!+#REF!</f>
        <v>#REF!</v>
      </c>
      <c r="AT2861" s="12" t="e">
        <f>AS2861-VLOOKUP(A2861,[1]选股结果!$A$2:$BJ$3005,48,FALSE)*0.08</f>
        <v>#REF!</v>
      </c>
      <c r="AU2861" s="12">
        <f t="shared" si="625"/>
        <v>17853654.83</v>
      </c>
      <c r="AV2861" s="12" t="e">
        <f>#REF!+S2861+H2861</f>
        <v>#REF!</v>
      </c>
      <c r="AW2861" s="12" t="e">
        <f t="shared" si="626"/>
        <v>#REF!</v>
      </c>
      <c r="AX2861" s="12" t="e">
        <f t="shared" si="627"/>
        <v>#REF!</v>
      </c>
      <c r="AY2861" s="12" t="e">
        <f t="shared" si="628"/>
        <v>#REF!</v>
      </c>
      <c r="AZ2861" s="12">
        <f t="shared" si="622"/>
        <v>-294854468.46</v>
      </c>
      <c r="BA2861" s="12">
        <f t="shared" si="623"/>
        <v>54260669.76</v>
      </c>
      <c r="BB2861" s="12" t="e">
        <f t="shared" si="629"/>
        <v>#REF!</v>
      </c>
    </row>
    <row r="2862" spans="1:54">
      <c r="A2862" s="5" t="s">
        <v>5773</v>
      </c>
      <c r="B2862" s="5" t="s">
        <v>5774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630"/>
        <v>269572188.21</v>
      </c>
      <c r="AF2862" s="9">
        <f t="shared" si="631"/>
        <v>381200722.58</v>
      </c>
      <c r="AG2862" s="9">
        <f t="shared" si="632"/>
        <v>-143441764.41</v>
      </c>
      <c r="AH2862" s="9">
        <f t="shared" si="633"/>
        <v>-143337137.16</v>
      </c>
      <c r="AI2862" s="9">
        <f t="shared" si="634"/>
        <v>-119821460.5</v>
      </c>
      <c r="AJ2862" s="12" t="e">
        <f>#REF!-A2862</f>
        <v>#REF!</v>
      </c>
      <c r="AK2862" s="16"/>
      <c r="AL2862" s="9">
        <f t="shared" si="624"/>
        <v>141234573.74</v>
      </c>
      <c r="AM2862" s="16"/>
      <c r="AN2862" s="16"/>
      <c r="AO2862" s="16"/>
      <c r="AP2862" s="16"/>
      <c r="AQ2862" s="12" t="e">
        <f>#REF!+#REF!+#REF!</f>
        <v>#REF!</v>
      </c>
      <c r="AR2862" s="12">
        <f t="shared" si="621"/>
        <v>-4078487.8</v>
      </c>
      <c r="AS2862" s="12" t="e">
        <f>#REF!-AU2862+#REF!+#REF!</f>
        <v>#REF!</v>
      </c>
      <c r="AT2862" s="12" t="e">
        <f>AS2862-VLOOKUP(A2862,[1]选股结果!$A$2:$BJ$3005,48,FALSE)*0.08</f>
        <v>#REF!</v>
      </c>
      <c r="AU2862" s="12">
        <f t="shared" si="625"/>
        <v>-23515676.66</v>
      </c>
      <c r="AV2862" s="12" t="e">
        <f>#REF!+S2862+H2862</f>
        <v>#REF!</v>
      </c>
      <c r="AW2862" s="12" t="e">
        <f t="shared" si="626"/>
        <v>#REF!</v>
      </c>
      <c r="AX2862" s="12" t="e">
        <f t="shared" si="627"/>
        <v>#REF!</v>
      </c>
      <c r="AY2862" s="12" t="e">
        <f t="shared" si="628"/>
        <v>#REF!</v>
      </c>
      <c r="AZ2862" s="12">
        <f t="shared" si="622"/>
        <v>-281723288.04</v>
      </c>
      <c r="BA2862" s="12">
        <f t="shared" si="623"/>
        <v>-143441764.41</v>
      </c>
      <c r="BB2862" s="12" t="e">
        <f t="shared" si="629"/>
        <v>#REF!</v>
      </c>
    </row>
    <row r="2863" spans="1:54">
      <c r="A2863" s="5" t="s">
        <v>5775</v>
      </c>
      <c r="B2863" s="5" t="s">
        <v>5776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630"/>
        <v>268863997.13</v>
      </c>
      <c r="AF2863" s="9">
        <f t="shared" si="631"/>
        <v>152289732.26</v>
      </c>
      <c r="AG2863" s="9">
        <f t="shared" si="632"/>
        <v>99501729.45</v>
      </c>
      <c r="AH2863" s="9">
        <f t="shared" si="633"/>
        <v>99498752.79</v>
      </c>
      <c r="AI2863" s="9">
        <f t="shared" si="634"/>
        <v>83839661.17</v>
      </c>
      <c r="AJ2863" s="12" t="e">
        <f>#REF!-A2863</f>
        <v>#REF!</v>
      </c>
      <c r="AK2863" s="16"/>
      <c r="AL2863" s="9">
        <f t="shared" si="624"/>
        <v>11221053.52</v>
      </c>
      <c r="AM2863" s="16"/>
      <c r="AN2863" s="16"/>
      <c r="AO2863" s="16"/>
      <c r="AP2863" s="16"/>
      <c r="AQ2863" s="12" t="e">
        <f>#REF!+#REF!+#REF!</f>
        <v>#REF!</v>
      </c>
      <c r="AR2863" s="12">
        <f t="shared" si="621"/>
        <v>0</v>
      </c>
      <c r="AS2863" s="12" t="e">
        <f>#REF!-AU2863+#REF!+#REF!</f>
        <v>#REF!</v>
      </c>
      <c r="AT2863" s="12" t="e">
        <f>AS2863-VLOOKUP(A2863,[1]选股结果!$A$2:$BJ$3005,48,FALSE)*0.08</f>
        <v>#REF!</v>
      </c>
      <c r="AU2863" s="12">
        <f t="shared" si="625"/>
        <v>15659091.62</v>
      </c>
      <c r="AV2863" s="12" t="e">
        <f>#REF!+S2863+H2863</f>
        <v>#REF!</v>
      </c>
      <c r="AW2863" s="12" t="e">
        <f t="shared" si="626"/>
        <v>#REF!</v>
      </c>
      <c r="AX2863" s="12" t="e">
        <f t="shared" si="627"/>
        <v>#REF!</v>
      </c>
      <c r="AY2863" s="12" t="e">
        <f t="shared" si="628"/>
        <v>#REF!</v>
      </c>
      <c r="AZ2863" s="12">
        <f t="shared" si="622"/>
        <v>-279112137.91</v>
      </c>
      <c r="BA2863" s="12">
        <f t="shared" si="623"/>
        <v>99501729.45</v>
      </c>
      <c r="BB2863" s="12" t="e">
        <f t="shared" si="629"/>
        <v>#REF!</v>
      </c>
    </row>
    <row r="2864" spans="1:54">
      <c r="A2864" s="5" t="s">
        <v>5777</v>
      </c>
      <c r="B2864" s="5" t="s">
        <v>5778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630"/>
        <v>268601277.78</v>
      </c>
      <c r="AF2864" s="9">
        <f t="shared" si="631"/>
        <v>261444139.6</v>
      </c>
      <c r="AG2864" s="9">
        <f t="shared" si="632"/>
        <v>128182549.15</v>
      </c>
      <c r="AH2864" s="9">
        <f t="shared" si="633"/>
        <v>129212223.44</v>
      </c>
      <c r="AI2864" s="9">
        <f t="shared" si="634"/>
        <v>114439809.47</v>
      </c>
      <c r="AJ2864" s="12" t="e">
        <f>#REF!-A2864</f>
        <v>#REF!</v>
      </c>
      <c r="AK2864" s="16"/>
      <c r="AL2864" s="9">
        <f t="shared" si="624"/>
        <v>46600589.87</v>
      </c>
      <c r="AM2864" s="16"/>
      <c r="AN2864" s="16"/>
      <c r="AO2864" s="16"/>
      <c r="AP2864" s="16"/>
      <c r="AQ2864" s="12" t="e">
        <f>#REF!+#REF!+#REF!</f>
        <v>#REF!</v>
      </c>
      <c r="AR2864" s="12">
        <f t="shared" si="621"/>
        <v>-1329085.16</v>
      </c>
      <c r="AS2864" s="12" t="e">
        <f>#REF!-AU2864+#REF!+#REF!</f>
        <v>#REF!</v>
      </c>
      <c r="AT2864" s="12" t="e">
        <f>AS2864-VLOOKUP(A2864,[1]选股结果!$A$2:$BJ$3005,48,FALSE)*0.08</f>
        <v>#REF!</v>
      </c>
      <c r="AU2864" s="12">
        <f t="shared" si="625"/>
        <v>14772413.97</v>
      </c>
      <c r="AV2864" s="12" t="e">
        <f>#REF!+S2864+H2864</f>
        <v>#REF!</v>
      </c>
      <c r="AW2864" s="12" t="e">
        <f t="shared" si="626"/>
        <v>#REF!</v>
      </c>
      <c r="AX2864" s="12" t="e">
        <f t="shared" si="627"/>
        <v>#REF!</v>
      </c>
      <c r="AY2864" s="12" t="e">
        <f t="shared" si="628"/>
        <v>#REF!</v>
      </c>
      <c r="AZ2864" s="12">
        <f t="shared" si="622"/>
        <v>-282671497.82</v>
      </c>
      <c r="BA2864" s="12">
        <f t="shared" si="623"/>
        <v>128182549.15</v>
      </c>
      <c r="BB2864" s="12" t="e">
        <f t="shared" si="629"/>
        <v>#REF!</v>
      </c>
    </row>
    <row r="2865" spans="1:54">
      <c r="A2865" s="5" t="s">
        <v>5779</v>
      </c>
      <c r="B2865" s="5" t="s">
        <v>5780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630"/>
        <v>267325624.1</v>
      </c>
      <c r="AF2865" s="9">
        <f t="shared" si="631"/>
        <v>248340173.1</v>
      </c>
      <c r="AG2865" s="9">
        <f t="shared" si="632"/>
        <v>39955133.3</v>
      </c>
      <c r="AH2865" s="9">
        <f t="shared" si="633"/>
        <v>39752022.41</v>
      </c>
      <c r="AI2865" s="9">
        <f t="shared" si="634"/>
        <v>28864727.75</v>
      </c>
      <c r="AJ2865" s="12" t="e">
        <f>#REF!-A2865</f>
        <v>#REF!</v>
      </c>
      <c r="AK2865" s="16"/>
      <c r="AL2865" s="9">
        <f t="shared" si="624"/>
        <v>95542931.34</v>
      </c>
      <c r="AM2865" s="16"/>
      <c r="AN2865" s="16"/>
      <c r="AO2865" s="16"/>
      <c r="AP2865" s="16"/>
      <c r="AQ2865" s="12" t="e">
        <f>#REF!+#REF!+#REF!</f>
        <v>#REF!</v>
      </c>
      <c r="AR2865" s="12">
        <f t="shared" si="621"/>
        <v>-657598.86</v>
      </c>
      <c r="AS2865" s="12" t="e">
        <f>#REF!-AU2865+#REF!+#REF!</f>
        <v>#REF!</v>
      </c>
      <c r="AT2865" s="12" t="e">
        <f>AS2865-VLOOKUP(A2865,[1]选股结果!$A$2:$BJ$3005,48,FALSE)*0.08</f>
        <v>#REF!</v>
      </c>
      <c r="AU2865" s="12">
        <f t="shared" si="625"/>
        <v>10887294.66</v>
      </c>
      <c r="AV2865" s="12" t="e">
        <f>#REF!+S2865+H2865</f>
        <v>#REF!</v>
      </c>
      <c r="AW2865" s="12" t="e">
        <f t="shared" si="626"/>
        <v>#REF!</v>
      </c>
      <c r="AX2865" s="12" t="e">
        <f t="shared" si="627"/>
        <v>#REF!</v>
      </c>
      <c r="AY2865" s="12" t="e">
        <f t="shared" si="628"/>
        <v>#REF!</v>
      </c>
      <c r="AZ2865" s="12">
        <f t="shared" si="622"/>
        <v>-279873194.54</v>
      </c>
      <c r="BA2865" s="12">
        <f t="shared" si="623"/>
        <v>39955133.3</v>
      </c>
      <c r="BB2865" s="12" t="e">
        <f t="shared" si="629"/>
        <v>#REF!</v>
      </c>
    </row>
    <row r="2866" spans="1:54">
      <c r="A2866" s="5" t="s">
        <v>5781</v>
      </c>
      <c r="B2866" s="5" t="s">
        <v>5782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630"/>
        <v>266391049.27</v>
      </c>
      <c r="AF2866" s="9">
        <f t="shared" si="631"/>
        <v>369250658.45</v>
      </c>
      <c r="AG2866" s="9">
        <f t="shared" si="632"/>
        <v>-95687205.29</v>
      </c>
      <c r="AH2866" s="9">
        <f t="shared" si="633"/>
        <v>-95687205.29</v>
      </c>
      <c r="AI2866" s="9">
        <f t="shared" si="634"/>
        <v>-74278295.33</v>
      </c>
      <c r="AJ2866" s="12" t="e">
        <f>#REF!-A2866</f>
        <v>#REF!</v>
      </c>
      <c r="AK2866" s="16"/>
      <c r="AL2866" s="9">
        <f t="shared" si="624"/>
        <v>72135523.37</v>
      </c>
      <c r="AM2866" s="16"/>
      <c r="AN2866" s="16"/>
      <c r="AO2866" s="16"/>
      <c r="AP2866" s="16"/>
      <c r="AQ2866" s="12" t="e">
        <f>#REF!+#REF!+#REF!</f>
        <v>#REF!</v>
      </c>
      <c r="AR2866" s="12">
        <f t="shared" si="621"/>
        <v>0</v>
      </c>
      <c r="AS2866" s="12" t="e">
        <f>#REF!-AU2866+#REF!+#REF!</f>
        <v>#REF!</v>
      </c>
      <c r="AT2866" s="12" t="e">
        <f>AS2866-VLOOKUP(A2866,[1]选股结果!$A$2:$BJ$3005,48,FALSE)*0.08</f>
        <v>#REF!</v>
      </c>
      <c r="AU2866" s="12">
        <f t="shared" si="625"/>
        <v>-21408909.96</v>
      </c>
      <c r="AV2866" s="12" t="e">
        <f>#REF!+S2866+H2866</f>
        <v>#REF!</v>
      </c>
      <c r="AW2866" s="12" t="e">
        <f t="shared" si="626"/>
        <v>#REF!</v>
      </c>
      <c r="AX2866" s="12" t="e">
        <f t="shared" si="627"/>
        <v>#REF!</v>
      </c>
      <c r="AY2866" s="12" t="e">
        <f t="shared" si="628"/>
        <v>#REF!</v>
      </c>
      <c r="AZ2866" s="12">
        <f t="shared" si="622"/>
        <v>-284424910.52</v>
      </c>
      <c r="BA2866" s="12">
        <f t="shared" si="623"/>
        <v>-95687205.29</v>
      </c>
      <c r="BB2866" s="12" t="e">
        <f t="shared" si="629"/>
        <v>#REF!</v>
      </c>
    </row>
    <row r="2867" spans="1:54">
      <c r="A2867" s="5" t="s">
        <v>5783</v>
      </c>
      <c r="B2867" s="5" t="s">
        <v>5784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630"/>
        <v>266069958.86</v>
      </c>
      <c r="AF2867" s="9">
        <f t="shared" si="631"/>
        <v>282288569.68</v>
      </c>
      <c r="AG2867" s="9">
        <f t="shared" si="632"/>
        <v>16345529.5400001</v>
      </c>
      <c r="AH2867" s="9">
        <f t="shared" si="633"/>
        <v>15405809.5600001</v>
      </c>
      <c r="AI2867" s="9">
        <f t="shared" si="634"/>
        <v>13301126.4400001</v>
      </c>
      <c r="AJ2867" s="12" t="e">
        <f>#REF!-A2867</f>
        <v>#REF!</v>
      </c>
      <c r="AK2867" s="16"/>
      <c r="AL2867" s="9">
        <f t="shared" si="624"/>
        <v>59721786.35</v>
      </c>
      <c r="AM2867" s="16"/>
      <c r="AN2867" s="16"/>
      <c r="AO2867" s="16"/>
      <c r="AP2867" s="16"/>
      <c r="AQ2867" s="12" t="e">
        <f>#REF!+#REF!+#REF!</f>
        <v>#REF!</v>
      </c>
      <c r="AR2867" s="12">
        <f t="shared" si="621"/>
        <v>-805901.16</v>
      </c>
      <c r="AS2867" s="12" t="e">
        <f>#REF!-AU2867+#REF!+#REF!</f>
        <v>#REF!</v>
      </c>
      <c r="AT2867" s="12" t="e">
        <f>AS2867-VLOOKUP(A2867,[1]选股结果!$A$2:$BJ$3005,48,FALSE)*0.08</f>
        <v>#REF!</v>
      </c>
      <c r="AU2867" s="12">
        <f t="shared" si="625"/>
        <v>2104683.12</v>
      </c>
      <c r="AV2867" s="12" t="e">
        <f>#REF!+S2867+H2867</f>
        <v>#REF!</v>
      </c>
      <c r="AW2867" s="12" t="e">
        <f t="shared" si="626"/>
        <v>#REF!</v>
      </c>
      <c r="AX2867" s="12" t="e">
        <f t="shared" si="627"/>
        <v>#REF!</v>
      </c>
      <c r="AY2867" s="12" t="e">
        <f t="shared" si="628"/>
        <v>#REF!</v>
      </c>
      <c r="AZ2867" s="12">
        <f t="shared" si="622"/>
        <v>-270836975.66</v>
      </c>
      <c r="BA2867" s="12">
        <f t="shared" si="623"/>
        <v>16345529.5400001</v>
      </c>
      <c r="BB2867" s="12" t="e">
        <f t="shared" si="629"/>
        <v>#REF!</v>
      </c>
    </row>
    <row r="2868" spans="1:54">
      <c r="A2868" s="5" t="s">
        <v>5785</v>
      </c>
      <c r="B2868" s="5" t="s">
        <v>5786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630"/>
        <v>265803350.66</v>
      </c>
      <c r="AF2868" s="9">
        <f t="shared" si="631"/>
        <v>280596145.25</v>
      </c>
      <c r="AG2868" s="9">
        <f t="shared" si="632"/>
        <v>84715467.77</v>
      </c>
      <c r="AH2868" s="9">
        <f t="shared" si="633"/>
        <v>84693276.7</v>
      </c>
      <c r="AI2868" s="9">
        <f t="shared" si="634"/>
        <v>71471511.27</v>
      </c>
      <c r="AJ2868" s="12" t="e">
        <f>#REF!-A2868</f>
        <v>#REF!</v>
      </c>
      <c r="AK2868" s="16"/>
      <c r="AL2868" s="9">
        <f t="shared" si="624"/>
        <v>96787218.22</v>
      </c>
      <c r="AM2868" s="16"/>
      <c r="AN2868" s="16"/>
      <c r="AO2868" s="16"/>
      <c r="AP2868" s="16"/>
      <c r="AQ2868" s="12" t="e">
        <f>#REF!+#REF!+#REF!</f>
        <v>#REF!</v>
      </c>
      <c r="AR2868" s="12">
        <f t="shared" si="621"/>
        <v>-40566.33</v>
      </c>
      <c r="AS2868" s="12" t="e">
        <f>#REF!-AU2868+#REF!+#REF!</f>
        <v>#REF!</v>
      </c>
      <c r="AT2868" s="12" t="e">
        <f>AS2868-VLOOKUP(A2868,[1]选股结果!$A$2:$BJ$3005,48,FALSE)*0.08</f>
        <v>#REF!</v>
      </c>
      <c r="AU2868" s="12">
        <f t="shared" si="625"/>
        <v>13221765.43</v>
      </c>
      <c r="AV2868" s="12" t="e">
        <f>#REF!+S2868+H2868</f>
        <v>#REF!</v>
      </c>
      <c r="AW2868" s="12" t="e">
        <f t="shared" si="626"/>
        <v>#REF!</v>
      </c>
      <c r="AX2868" s="12" t="e">
        <f t="shared" si="627"/>
        <v>#REF!</v>
      </c>
      <c r="AY2868" s="12" t="e">
        <f t="shared" si="628"/>
        <v>#REF!</v>
      </c>
      <c r="AZ2868" s="12">
        <f t="shared" si="622"/>
        <v>-234206590.82</v>
      </c>
      <c r="BA2868" s="12">
        <f t="shared" si="623"/>
        <v>84715467.77</v>
      </c>
      <c r="BB2868" s="12" t="e">
        <f t="shared" si="629"/>
        <v>#REF!</v>
      </c>
    </row>
    <row r="2869" spans="1:54">
      <c r="A2869" s="5" t="s">
        <v>5787</v>
      </c>
      <c r="B2869" s="5" t="s">
        <v>5788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630"/>
        <v>264720808</v>
      </c>
      <c r="AF2869" s="9">
        <f t="shared" si="631"/>
        <v>212700688.21</v>
      </c>
      <c r="AG2869" s="9">
        <f t="shared" si="632"/>
        <v>57735043.63</v>
      </c>
      <c r="AH2869" s="9">
        <f t="shared" si="633"/>
        <v>57657241.59</v>
      </c>
      <c r="AI2869" s="9">
        <f t="shared" si="634"/>
        <v>53670269.77</v>
      </c>
      <c r="AJ2869" s="12" t="e">
        <f>#REF!-A2869</f>
        <v>#REF!</v>
      </c>
      <c r="AK2869" s="16"/>
      <c r="AL2869" s="9">
        <f t="shared" si="624"/>
        <v>33367107.96</v>
      </c>
      <c r="AM2869" s="16"/>
      <c r="AN2869" s="16"/>
      <c r="AO2869" s="16"/>
      <c r="AP2869" s="16"/>
      <c r="AQ2869" s="12" t="e">
        <f>#REF!+#REF!+#REF!</f>
        <v>#REF!</v>
      </c>
      <c r="AR2869" s="12">
        <f t="shared" si="621"/>
        <v>-51850.21</v>
      </c>
      <c r="AS2869" s="12" t="e">
        <f>#REF!-AU2869+#REF!+#REF!</f>
        <v>#REF!</v>
      </c>
      <c r="AT2869" s="12" t="e">
        <f>AS2869-VLOOKUP(A2869,[1]选股结果!$A$2:$BJ$3005,48,FALSE)*0.08</f>
        <v>#REF!</v>
      </c>
      <c r="AU2869" s="12">
        <f t="shared" si="625"/>
        <v>3986971.82</v>
      </c>
      <c r="AV2869" s="12" t="e">
        <f>#REF!+S2869+H2869</f>
        <v>#REF!</v>
      </c>
      <c r="AW2869" s="12" t="e">
        <f t="shared" si="626"/>
        <v>#REF!</v>
      </c>
      <c r="AX2869" s="12" t="e">
        <f t="shared" si="627"/>
        <v>#REF!</v>
      </c>
      <c r="AY2869" s="12" t="e">
        <f t="shared" si="628"/>
        <v>#REF!</v>
      </c>
      <c r="AZ2869" s="12">
        <f t="shared" si="622"/>
        <v>-270032597.51</v>
      </c>
      <c r="BA2869" s="12">
        <f t="shared" si="623"/>
        <v>57735043.63</v>
      </c>
      <c r="BB2869" s="12" t="e">
        <f t="shared" si="629"/>
        <v>#REF!</v>
      </c>
    </row>
    <row r="2870" spans="1:54">
      <c r="A2870" s="5" t="s">
        <v>5789</v>
      </c>
      <c r="B2870" s="5" t="s">
        <v>5790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630"/>
        <v>263110210.26</v>
      </c>
      <c r="AF2870" s="9">
        <f t="shared" si="631"/>
        <v>263068587.33</v>
      </c>
      <c r="AG2870" s="9">
        <f t="shared" si="632"/>
        <v>298826.850000007</v>
      </c>
      <c r="AH2870" s="9">
        <f t="shared" si="633"/>
        <v>929746.060000007</v>
      </c>
      <c r="AI2870" s="9">
        <f t="shared" si="634"/>
        <v>1052920.75000001</v>
      </c>
      <c r="AJ2870" s="12" t="e">
        <f>#REF!-A2870</f>
        <v>#REF!</v>
      </c>
      <c r="AK2870" s="16"/>
      <c r="AL2870" s="9">
        <f t="shared" si="624"/>
        <v>65446216.16</v>
      </c>
      <c r="AM2870" s="16"/>
      <c r="AN2870" s="16"/>
      <c r="AO2870" s="16"/>
      <c r="AP2870" s="16"/>
      <c r="AQ2870" s="12" t="e">
        <f>#REF!+#REF!+#REF!</f>
        <v>#REF!</v>
      </c>
      <c r="AR2870" s="12">
        <f t="shared" si="621"/>
        <v>-887009.06</v>
      </c>
      <c r="AS2870" s="12" t="e">
        <f>#REF!-AU2870+#REF!+#REF!</f>
        <v>#REF!</v>
      </c>
      <c r="AT2870" s="12" t="e">
        <f>AS2870-VLOOKUP(A2870,[1]选股结果!$A$2:$BJ$3005,48,FALSE)*0.08</f>
        <v>#REF!</v>
      </c>
      <c r="AU2870" s="12">
        <f t="shared" si="625"/>
        <v>-123174.690000003</v>
      </c>
      <c r="AV2870" s="12" t="e">
        <f>#REF!+S2870+H2870</f>
        <v>#REF!</v>
      </c>
      <c r="AW2870" s="12" t="e">
        <f t="shared" si="626"/>
        <v>#REF!</v>
      </c>
      <c r="AX2870" s="12" t="e">
        <f t="shared" si="627"/>
        <v>#REF!</v>
      </c>
      <c r="AY2870" s="12" t="e">
        <f t="shared" si="628"/>
        <v>#REF!</v>
      </c>
      <c r="AZ2870" s="12">
        <f t="shared" si="622"/>
        <v>-261911107.52</v>
      </c>
      <c r="BA2870" s="12">
        <f t="shared" si="623"/>
        <v>298826.850000007</v>
      </c>
      <c r="BB2870" s="12" t="e">
        <f t="shared" si="629"/>
        <v>#REF!</v>
      </c>
    </row>
    <row r="2871" spans="1:54">
      <c r="A2871" s="5" t="s">
        <v>5791</v>
      </c>
      <c r="B2871" s="5" t="s">
        <v>5792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630"/>
        <v>262099222.37</v>
      </c>
      <c r="AF2871" s="9">
        <f t="shared" si="631"/>
        <v>407177627.52</v>
      </c>
      <c r="AG2871" s="9">
        <f t="shared" si="632"/>
        <v>-288908540.81</v>
      </c>
      <c r="AH2871" s="9">
        <f t="shared" si="633"/>
        <v>-309807891.16</v>
      </c>
      <c r="AI2871" s="9">
        <f t="shared" si="634"/>
        <v>-312289063.82</v>
      </c>
      <c r="AJ2871" s="12" t="e">
        <f>#REF!-A2871</f>
        <v>#REF!</v>
      </c>
      <c r="AK2871" s="16"/>
      <c r="AL2871" s="9">
        <f t="shared" si="624"/>
        <v>135752532.46</v>
      </c>
      <c r="AM2871" s="16"/>
      <c r="AN2871" s="16"/>
      <c r="AO2871" s="16"/>
      <c r="AP2871" s="16"/>
      <c r="AQ2871" s="12" t="e">
        <f>#REF!+#REF!+#REF!</f>
        <v>#REF!</v>
      </c>
      <c r="AR2871" s="12">
        <f t="shared" si="621"/>
        <v>-183150.05</v>
      </c>
      <c r="AS2871" s="12" t="e">
        <f>#REF!-AU2871+#REF!+#REF!</f>
        <v>#REF!</v>
      </c>
      <c r="AT2871" s="12" t="e">
        <f>AS2871-VLOOKUP(A2871,[1]选股结果!$A$2:$BJ$3005,48,FALSE)*0.08</f>
        <v>#REF!</v>
      </c>
      <c r="AU2871" s="12">
        <f t="shared" si="625"/>
        <v>2481172.65999997</v>
      </c>
      <c r="AV2871" s="12" t="e">
        <f>#REF!+S2871+H2871</f>
        <v>#REF!</v>
      </c>
      <c r="AW2871" s="12" t="e">
        <f t="shared" si="626"/>
        <v>#REF!</v>
      </c>
      <c r="AX2871" s="12" t="e">
        <f t="shared" si="627"/>
        <v>#REF!</v>
      </c>
      <c r="AY2871" s="12" t="e">
        <f t="shared" si="628"/>
        <v>#REF!</v>
      </c>
      <c r="AZ2871" s="12">
        <f t="shared" si="622"/>
        <v>-392976078.02</v>
      </c>
      <c r="BA2871" s="12">
        <f t="shared" si="623"/>
        <v>-288908540.81</v>
      </c>
      <c r="BB2871" s="12" t="e">
        <f t="shared" si="629"/>
        <v>#REF!</v>
      </c>
    </row>
    <row r="2872" spans="1:54">
      <c r="A2872" s="5" t="s">
        <v>5793</v>
      </c>
      <c r="B2872" s="5" t="s">
        <v>5794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630"/>
        <v>261742245.47</v>
      </c>
      <c r="AF2872" s="9">
        <f t="shared" si="631"/>
        <v>240636266.49</v>
      </c>
      <c r="AG2872" s="9">
        <f t="shared" si="632"/>
        <v>7898588.46999999</v>
      </c>
      <c r="AH2872" s="9">
        <f t="shared" si="633"/>
        <v>8422226.14999999</v>
      </c>
      <c r="AI2872" s="9">
        <f t="shared" si="634"/>
        <v>743798.319999991</v>
      </c>
      <c r="AJ2872" s="12" t="e">
        <f>#REF!-A2872</f>
        <v>#REF!</v>
      </c>
      <c r="AK2872" s="16"/>
      <c r="AL2872" s="9">
        <f t="shared" si="624"/>
        <v>35199870.7</v>
      </c>
      <c r="AM2872" s="16"/>
      <c r="AN2872" s="16"/>
      <c r="AO2872" s="16"/>
      <c r="AP2872" s="16"/>
      <c r="AQ2872" s="12" t="e">
        <f>#REF!+#REF!+#REF!</f>
        <v>#REF!</v>
      </c>
      <c r="AR2872" s="12">
        <f t="shared" si="621"/>
        <v>-569789.44</v>
      </c>
      <c r="AS2872" s="12" t="e">
        <f>#REF!-AU2872+#REF!+#REF!</f>
        <v>#REF!</v>
      </c>
      <c r="AT2872" s="12" t="e">
        <f>AS2872-VLOOKUP(A2872,[1]选股结果!$A$2:$BJ$3005,48,FALSE)*0.08</f>
        <v>#REF!</v>
      </c>
      <c r="AU2872" s="12">
        <f t="shared" si="625"/>
        <v>7678427.83</v>
      </c>
      <c r="AV2872" s="12" t="e">
        <f>#REF!+S2872+H2872</f>
        <v>#REF!</v>
      </c>
      <c r="AW2872" s="12" t="e">
        <f t="shared" si="626"/>
        <v>#REF!</v>
      </c>
      <c r="AX2872" s="12" t="e">
        <f t="shared" si="627"/>
        <v>#REF!</v>
      </c>
      <c r="AY2872" s="12" t="e">
        <f t="shared" si="628"/>
        <v>#REF!</v>
      </c>
      <c r="AZ2872" s="12">
        <f t="shared" si="622"/>
        <v>-269719681.09</v>
      </c>
      <c r="BA2872" s="12">
        <f t="shared" si="623"/>
        <v>7898588.46999999</v>
      </c>
      <c r="BB2872" s="12" t="e">
        <f t="shared" si="629"/>
        <v>#REF!</v>
      </c>
    </row>
    <row r="2873" spans="1:54">
      <c r="A2873" s="5" t="s">
        <v>5795</v>
      </c>
      <c r="B2873" s="5" t="s">
        <v>5796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630"/>
        <v>261489542.54</v>
      </c>
      <c r="AF2873" s="9">
        <f t="shared" si="631"/>
        <v>239402966.95</v>
      </c>
      <c r="AG2873" s="9">
        <f t="shared" si="632"/>
        <v>28325616.95</v>
      </c>
      <c r="AH2873" s="9">
        <f t="shared" si="633"/>
        <v>27473911.74</v>
      </c>
      <c r="AI2873" s="9">
        <f t="shared" si="634"/>
        <v>25585685.22</v>
      </c>
      <c r="AJ2873" s="12" t="e">
        <f>#REF!-A2873</f>
        <v>#REF!</v>
      </c>
      <c r="AK2873" s="16"/>
      <c r="AL2873" s="9">
        <f t="shared" si="624"/>
        <v>71325986.12</v>
      </c>
      <c r="AM2873" s="16"/>
      <c r="AN2873" s="16"/>
      <c r="AO2873" s="16"/>
      <c r="AP2873" s="16"/>
      <c r="AQ2873" s="12" t="e">
        <f>#REF!+#REF!+#REF!</f>
        <v>#REF!</v>
      </c>
      <c r="AR2873" s="12">
        <f t="shared" si="621"/>
        <v>-409990.27</v>
      </c>
      <c r="AS2873" s="12" t="e">
        <f>#REF!-AU2873+#REF!+#REF!</f>
        <v>#REF!</v>
      </c>
      <c r="AT2873" s="12" t="e">
        <f>AS2873-VLOOKUP(A2873,[1]选股结果!$A$2:$BJ$3005,48,FALSE)*0.08</f>
        <v>#REF!</v>
      </c>
      <c r="AU2873" s="12">
        <f t="shared" si="625"/>
        <v>1888226.52</v>
      </c>
      <c r="AV2873" s="12" t="e">
        <f>#REF!+S2873+H2873</f>
        <v>#REF!</v>
      </c>
      <c r="AW2873" s="12" t="e">
        <f t="shared" si="626"/>
        <v>#REF!</v>
      </c>
      <c r="AX2873" s="12" t="e">
        <f t="shared" si="627"/>
        <v>#REF!</v>
      </c>
      <c r="AY2873" s="12" t="e">
        <f t="shared" si="628"/>
        <v>#REF!</v>
      </c>
      <c r="AZ2873" s="12">
        <f t="shared" si="622"/>
        <v>-271132088.14</v>
      </c>
      <c r="BA2873" s="12">
        <f t="shared" si="623"/>
        <v>28325616.95</v>
      </c>
      <c r="BB2873" s="12" t="e">
        <f t="shared" si="629"/>
        <v>#REF!</v>
      </c>
    </row>
    <row r="2874" spans="1:54">
      <c r="A2874" s="5" t="s">
        <v>5797</v>
      </c>
      <c r="B2874" s="5" t="s">
        <v>5798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630"/>
        <v>261413264.38</v>
      </c>
      <c r="AF2874" s="9">
        <f t="shared" si="631"/>
        <v>190259236.84</v>
      </c>
      <c r="AG2874" s="9">
        <f t="shared" si="632"/>
        <v>69311331.97</v>
      </c>
      <c r="AH2874" s="9">
        <f t="shared" si="633"/>
        <v>70864613.1</v>
      </c>
      <c r="AI2874" s="9">
        <f t="shared" si="634"/>
        <v>56601733.6</v>
      </c>
      <c r="AJ2874" s="12" t="e">
        <f>#REF!-A2874</f>
        <v>#REF!</v>
      </c>
      <c r="AK2874" s="16"/>
      <c r="AL2874" s="9">
        <f t="shared" si="624"/>
        <v>84961291.76</v>
      </c>
      <c r="AM2874" s="16"/>
      <c r="AN2874" s="16"/>
      <c r="AO2874" s="16"/>
      <c r="AP2874" s="16"/>
      <c r="AQ2874" s="12" t="e">
        <f>#REF!+#REF!+#REF!</f>
        <v>#REF!</v>
      </c>
      <c r="AR2874" s="12">
        <f t="shared" si="621"/>
        <v>-1673933.06</v>
      </c>
      <c r="AS2874" s="12" t="e">
        <f>#REF!-AU2874+#REF!+#REF!</f>
        <v>#REF!</v>
      </c>
      <c r="AT2874" s="12" t="e">
        <f>AS2874-VLOOKUP(A2874,[1]选股结果!$A$2:$BJ$3005,48,FALSE)*0.08</f>
        <v>#REF!</v>
      </c>
      <c r="AU2874" s="12">
        <f t="shared" si="625"/>
        <v>14262879.5</v>
      </c>
      <c r="AV2874" s="12" t="e">
        <f>#REF!+S2874+H2874</f>
        <v>#REF!</v>
      </c>
      <c r="AW2874" s="12" t="e">
        <f t="shared" si="626"/>
        <v>#REF!</v>
      </c>
      <c r="AX2874" s="12" t="e">
        <f t="shared" si="627"/>
        <v>#REF!</v>
      </c>
      <c r="AY2874" s="12" t="e">
        <f t="shared" si="628"/>
        <v>#REF!</v>
      </c>
      <c r="AZ2874" s="12">
        <f t="shared" si="622"/>
        <v>-293349361.43</v>
      </c>
      <c r="BA2874" s="12">
        <f t="shared" si="623"/>
        <v>69311331.97</v>
      </c>
      <c r="BB2874" s="12" t="e">
        <f t="shared" si="629"/>
        <v>#REF!</v>
      </c>
    </row>
    <row r="2875" spans="1:54">
      <c r="A2875" s="5" t="s">
        <v>5799</v>
      </c>
      <c r="B2875" s="5" t="s">
        <v>5800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630"/>
        <v>258537642.09</v>
      </c>
      <c r="AF2875" s="9">
        <f t="shared" si="631"/>
        <v>269118254.66</v>
      </c>
      <c r="AG2875" s="9">
        <f t="shared" si="632"/>
        <v>1593431.12000004</v>
      </c>
      <c r="AH2875" s="9">
        <f t="shared" si="633"/>
        <v>-3518284.95999996</v>
      </c>
      <c r="AI2875" s="9">
        <f t="shared" si="634"/>
        <v>-5375082.06999996</v>
      </c>
      <c r="AJ2875" s="12" t="e">
        <f>#REF!-A2875</f>
        <v>#REF!</v>
      </c>
      <c r="AK2875" s="16"/>
      <c r="AL2875" s="9">
        <f t="shared" si="624"/>
        <v>86388867.43</v>
      </c>
      <c r="AM2875" s="16"/>
      <c r="AN2875" s="16"/>
      <c r="AO2875" s="16"/>
      <c r="AP2875" s="16"/>
      <c r="AQ2875" s="12" t="e">
        <f>#REF!+#REF!+#REF!</f>
        <v>#REF!</v>
      </c>
      <c r="AR2875" s="12">
        <f t="shared" si="621"/>
        <v>-5580419.11</v>
      </c>
      <c r="AS2875" s="12" t="e">
        <f>#REF!-AU2875+#REF!+#REF!</f>
        <v>#REF!</v>
      </c>
      <c r="AT2875" s="12" t="e">
        <f>AS2875-VLOOKUP(A2875,[1]选股结果!$A$2:$BJ$3005,48,FALSE)*0.08</f>
        <v>#REF!</v>
      </c>
      <c r="AU2875" s="12">
        <f t="shared" si="625"/>
        <v>1856797.11</v>
      </c>
      <c r="AV2875" s="12" t="e">
        <f>#REF!+S2875+H2875</f>
        <v>#REF!</v>
      </c>
      <c r="AW2875" s="12" t="e">
        <f t="shared" si="626"/>
        <v>#REF!</v>
      </c>
      <c r="AX2875" s="12" t="e">
        <f t="shared" si="627"/>
        <v>#REF!</v>
      </c>
      <c r="AY2875" s="12" t="e">
        <f t="shared" si="628"/>
        <v>#REF!</v>
      </c>
      <c r="AZ2875" s="12">
        <f t="shared" si="622"/>
        <v>-276219157.27</v>
      </c>
      <c r="BA2875" s="12">
        <f t="shared" si="623"/>
        <v>1593431.12000004</v>
      </c>
      <c r="BB2875" s="12" t="e">
        <f t="shared" si="629"/>
        <v>#REF!</v>
      </c>
    </row>
    <row r="2876" spans="1:54">
      <c r="A2876" s="5" t="s">
        <v>5801</v>
      </c>
      <c r="B2876" s="5" t="s">
        <v>5802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630"/>
        <v>255440563.59</v>
      </c>
      <c r="AF2876" s="9">
        <f t="shared" si="631"/>
        <v>250422564.33</v>
      </c>
      <c r="AG2876" s="9">
        <f t="shared" si="632"/>
        <v>5903257.96000005</v>
      </c>
      <c r="AH2876" s="9">
        <f t="shared" si="633"/>
        <v>5200734.64000005</v>
      </c>
      <c r="AI2876" s="9">
        <f t="shared" si="634"/>
        <v>5236434.47000005</v>
      </c>
      <c r="AJ2876" s="12" t="e">
        <f>#REF!-A2876</f>
        <v>#REF!</v>
      </c>
      <c r="AK2876" s="16"/>
      <c r="AL2876" s="9">
        <f t="shared" si="624"/>
        <v>30831635.8</v>
      </c>
      <c r="AM2876" s="16"/>
      <c r="AN2876" s="16"/>
      <c r="AO2876" s="16"/>
      <c r="AP2876" s="16"/>
      <c r="AQ2876" s="12" t="e">
        <f>#REF!+#REF!+#REF!</f>
        <v>#REF!</v>
      </c>
      <c r="AR2876" s="12">
        <f t="shared" si="621"/>
        <v>-25580</v>
      </c>
      <c r="AS2876" s="12" t="e">
        <f>#REF!-AU2876+#REF!+#REF!</f>
        <v>#REF!</v>
      </c>
      <c r="AT2876" s="12" t="e">
        <f>AS2876-VLOOKUP(A2876,[1]选股结果!$A$2:$BJ$3005,48,FALSE)*0.08</f>
        <v>#REF!</v>
      </c>
      <c r="AU2876" s="12">
        <f t="shared" si="625"/>
        <v>-35699.8300000001</v>
      </c>
      <c r="AV2876" s="12" t="e">
        <f>#REF!+S2876+H2876</f>
        <v>#REF!</v>
      </c>
      <c r="AW2876" s="12" t="e">
        <f t="shared" si="626"/>
        <v>#REF!</v>
      </c>
      <c r="AX2876" s="12" t="e">
        <f t="shared" si="627"/>
        <v>#REF!</v>
      </c>
      <c r="AY2876" s="12" t="e">
        <f t="shared" si="628"/>
        <v>#REF!</v>
      </c>
      <c r="AZ2876" s="12">
        <f t="shared" si="622"/>
        <v>-251945935.06</v>
      </c>
      <c r="BA2876" s="12">
        <f t="shared" si="623"/>
        <v>5903257.96000005</v>
      </c>
      <c r="BB2876" s="12" t="e">
        <f t="shared" si="629"/>
        <v>#REF!</v>
      </c>
    </row>
    <row r="2877" spans="1:54">
      <c r="A2877" s="5" t="s">
        <v>5803</v>
      </c>
      <c r="B2877" s="5" t="s">
        <v>5804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630"/>
        <v>255165022.34</v>
      </c>
      <c r="AF2877" s="9">
        <f t="shared" si="631"/>
        <v>177190586.01</v>
      </c>
      <c r="AG2877" s="9">
        <f t="shared" si="632"/>
        <v>59269011.67</v>
      </c>
      <c r="AH2877" s="9">
        <f t="shared" si="633"/>
        <v>61819643.45</v>
      </c>
      <c r="AI2877" s="9">
        <f t="shared" si="634"/>
        <v>55014804.51</v>
      </c>
      <c r="AJ2877" s="12" t="e">
        <f>#REF!-A2877</f>
        <v>#REF!</v>
      </c>
      <c r="AK2877" s="16"/>
      <c r="AL2877" s="9">
        <f t="shared" si="624"/>
        <v>63957667.55</v>
      </c>
      <c r="AM2877" s="16"/>
      <c r="AN2877" s="16"/>
      <c r="AO2877" s="16"/>
      <c r="AP2877" s="16"/>
      <c r="AQ2877" s="12" t="e">
        <f>#REF!+#REF!+#REF!</f>
        <v>#REF!</v>
      </c>
      <c r="AR2877" s="12">
        <f t="shared" si="621"/>
        <v>-6779649.45</v>
      </c>
      <c r="AS2877" s="12" t="e">
        <f>#REF!-AU2877+#REF!+#REF!</f>
        <v>#REF!</v>
      </c>
      <c r="AT2877" s="12" t="e">
        <f>AS2877-VLOOKUP(A2877,[1]选股结果!$A$2:$BJ$3005,48,FALSE)*0.08</f>
        <v>#REF!</v>
      </c>
      <c r="AU2877" s="12">
        <f t="shared" si="625"/>
        <v>6804838.94000001</v>
      </c>
      <c r="AV2877" s="12" t="e">
        <f>#REF!+S2877+H2877</f>
        <v>#REF!</v>
      </c>
      <c r="AW2877" s="12" t="e">
        <f t="shared" si="626"/>
        <v>#REF!</v>
      </c>
      <c r="AX2877" s="12" t="e">
        <f t="shared" si="627"/>
        <v>#REF!</v>
      </c>
      <c r="AY2877" s="12" t="e">
        <f t="shared" si="628"/>
        <v>#REF!</v>
      </c>
      <c r="AZ2877" s="12">
        <f t="shared" si="622"/>
        <v>-260870383.41</v>
      </c>
      <c r="BA2877" s="12">
        <f t="shared" si="623"/>
        <v>59269011.67</v>
      </c>
      <c r="BB2877" s="12" t="e">
        <f t="shared" si="629"/>
        <v>#REF!</v>
      </c>
    </row>
    <row r="2878" spans="1:54">
      <c r="A2878" s="5" t="s">
        <v>5805</v>
      </c>
      <c r="B2878" s="5" t="s">
        <v>5806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630"/>
        <v>252150180.35</v>
      </c>
      <c r="AF2878" s="9">
        <f t="shared" si="631"/>
        <v>244386192.76</v>
      </c>
      <c r="AG2878" s="9">
        <f t="shared" si="632"/>
        <v>-11681015.27</v>
      </c>
      <c r="AH2878" s="9">
        <f t="shared" si="633"/>
        <v>-11710759.31</v>
      </c>
      <c r="AI2878" s="9">
        <f t="shared" si="634"/>
        <v>-10787441.62</v>
      </c>
      <c r="AJ2878" s="12" t="e">
        <f>#REF!-A2878</f>
        <v>#REF!</v>
      </c>
      <c r="AK2878" s="16"/>
      <c r="AL2878" s="9">
        <f t="shared" si="624"/>
        <v>33416534</v>
      </c>
      <c r="AM2878" s="16"/>
      <c r="AN2878" s="16"/>
      <c r="AO2878" s="16"/>
      <c r="AP2878" s="16"/>
      <c r="AQ2878" s="12" t="e">
        <f>#REF!+#REF!+#REF!</f>
        <v>#REF!</v>
      </c>
      <c r="AR2878" s="12">
        <f t="shared" si="621"/>
        <v>-2310.74</v>
      </c>
      <c r="AS2878" s="12" t="e">
        <f>#REF!-AU2878+#REF!+#REF!</f>
        <v>#REF!</v>
      </c>
      <c r="AT2878" s="12" t="e">
        <f>AS2878-VLOOKUP(A2878,[1]选股结果!$A$2:$BJ$3005,48,FALSE)*0.08</f>
        <v>#REF!</v>
      </c>
      <c r="AU2878" s="12">
        <f t="shared" si="625"/>
        <v>-923317.690000001</v>
      </c>
      <c r="AV2878" s="12" t="e">
        <f>#REF!+S2878+H2878</f>
        <v>#REF!</v>
      </c>
      <c r="AW2878" s="12" t="e">
        <f t="shared" si="626"/>
        <v>#REF!</v>
      </c>
      <c r="AX2878" s="12" t="e">
        <f t="shared" si="627"/>
        <v>#REF!</v>
      </c>
      <c r="AY2878" s="12" t="e">
        <f t="shared" si="628"/>
        <v>#REF!</v>
      </c>
      <c r="AZ2878" s="12">
        <f t="shared" si="622"/>
        <v>-250842992.09</v>
      </c>
      <c r="BA2878" s="12">
        <f t="shared" si="623"/>
        <v>-11681015.27</v>
      </c>
      <c r="BB2878" s="12" t="e">
        <f t="shared" si="629"/>
        <v>#REF!</v>
      </c>
    </row>
    <row r="2879" spans="1:54">
      <c r="A2879" s="5" t="s">
        <v>5807</v>
      </c>
      <c r="B2879" s="5" t="s">
        <v>5808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630"/>
        <v>250820096.29</v>
      </c>
      <c r="AF2879" s="9">
        <f t="shared" si="631"/>
        <v>286524903.94</v>
      </c>
      <c r="AG2879" s="9">
        <f t="shared" si="632"/>
        <v>-19495510.2699999</v>
      </c>
      <c r="AH2879" s="9">
        <f t="shared" si="633"/>
        <v>-20747187.2699999</v>
      </c>
      <c r="AI2879" s="9">
        <f t="shared" si="634"/>
        <v>-20747187.2699999</v>
      </c>
      <c r="AJ2879" s="12" t="e">
        <f>#REF!-A2879</f>
        <v>#REF!</v>
      </c>
      <c r="AK2879" s="16"/>
      <c r="AL2879" s="9">
        <f t="shared" si="624"/>
        <v>213039882.07</v>
      </c>
      <c r="AM2879" s="16"/>
      <c r="AN2879" s="16"/>
      <c r="AO2879" s="16"/>
      <c r="AP2879" s="16"/>
      <c r="AQ2879" s="12" t="e">
        <f>#REF!+#REF!+#REF!</f>
        <v>#REF!</v>
      </c>
      <c r="AR2879" s="12">
        <f t="shared" si="621"/>
        <v>-21122.58</v>
      </c>
      <c r="AS2879" s="12" t="e">
        <f>#REF!-AU2879+#REF!+#REF!</f>
        <v>#REF!</v>
      </c>
      <c r="AT2879" s="12" t="e">
        <f>AS2879-VLOOKUP(A2879,[1]选股结果!$A$2:$BJ$3005,48,FALSE)*0.08</f>
        <v>#REF!</v>
      </c>
      <c r="AU2879" s="12">
        <f t="shared" si="625"/>
        <v>0</v>
      </c>
      <c r="AV2879" s="12" t="e">
        <f>#REF!+S2879+H2879</f>
        <v>#REF!</v>
      </c>
      <c r="AW2879" s="12" t="e">
        <f t="shared" si="626"/>
        <v>#REF!</v>
      </c>
      <c r="AX2879" s="12" t="e">
        <f t="shared" si="627"/>
        <v>#REF!</v>
      </c>
      <c r="AY2879" s="12" t="e">
        <f t="shared" si="628"/>
        <v>#REF!</v>
      </c>
      <c r="AZ2879" s="12">
        <f t="shared" si="622"/>
        <v>-254213595.65</v>
      </c>
      <c r="BA2879" s="12">
        <f t="shared" si="623"/>
        <v>-19495510.2699999</v>
      </c>
      <c r="BB2879" s="12" t="e">
        <f t="shared" si="629"/>
        <v>#REF!</v>
      </c>
    </row>
    <row r="2880" spans="1:54">
      <c r="A2880" s="5" t="s">
        <v>5809</v>
      </c>
      <c r="B2880" s="5" t="s">
        <v>5810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630"/>
        <v>249994423.62</v>
      </c>
      <c r="AF2880" s="9">
        <f t="shared" si="631"/>
        <v>209743163.4</v>
      </c>
      <c r="AG2880" s="9">
        <f t="shared" si="632"/>
        <v>78604646.6</v>
      </c>
      <c r="AH2880" s="9">
        <f t="shared" si="633"/>
        <v>78613985.1</v>
      </c>
      <c r="AI2880" s="9">
        <f t="shared" si="634"/>
        <v>57433643.02</v>
      </c>
      <c r="AJ2880" s="12" t="e">
        <f>#REF!-A2880</f>
        <v>#REF!</v>
      </c>
      <c r="AK2880" s="16"/>
      <c r="AL2880" s="9">
        <f t="shared" si="624"/>
        <v>28830272.82</v>
      </c>
      <c r="AM2880" s="16"/>
      <c r="AN2880" s="16"/>
      <c r="AO2880" s="16"/>
      <c r="AP2880" s="16"/>
      <c r="AQ2880" s="12" t="e">
        <f>#REF!+#REF!+#REF!</f>
        <v>#REF!</v>
      </c>
      <c r="AR2880" s="12">
        <f t="shared" si="621"/>
        <v>-9338.5</v>
      </c>
      <c r="AS2880" s="12" t="e">
        <f>#REF!-AU2880+#REF!+#REF!</f>
        <v>#REF!</v>
      </c>
      <c r="AT2880" s="12" t="e">
        <f>AS2880-VLOOKUP(A2880,[1]选股结果!$A$2:$BJ$3005,48,FALSE)*0.08</f>
        <v>#REF!</v>
      </c>
      <c r="AU2880" s="12">
        <f t="shared" si="625"/>
        <v>21180342.08</v>
      </c>
      <c r="AV2880" s="12" t="e">
        <f>#REF!+S2880+H2880</f>
        <v>#REF!</v>
      </c>
      <c r="AW2880" s="12" t="e">
        <f t="shared" si="626"/>
        <v>#REF!</v>
      </c>
      <c r="AX2880" s="12" t="e">
        <f t="shared" si="627"/>
        <v>#REF!</v>
      </c>
      <c r="AY2880" s="12" t="e">
        <f t="shared" si="628"/>
        <v>#REF!</v>
      </c>
      <c r="AZ2880" s="12">
        <f t="shared" si="622"/>
        <v>-274198396.4</v>
      </c>
      <c r="BA2880" s="12">
        <f t="shared" si="623"/>
        <v>78604646.6</v>
      </c>
      <c r="BB2880" s="12" t="e">
        <f t="shared" si="629"/>
        <v>#REF!</v>
      </c>
    </row>
    <row r="2881" spans="1:54">
      <c r="A2881" s="5" t="s">
        <v>5811</v>
      </c>
      <c r="B2881" s="5" t="s">
        <v>5812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630"/>
        <v>248853151.05</v>
      </c>
      <c r="AF2881" s="9">
        <f t="shared" si="631"/>
        <v>230027100.19</v>
      </c>
      <c r="AG2881" s="9">
        <f t="shared" si="632"/>
        <v>17434181.23</v>
      </c>
      <c r="AH2881" s="9">
        <f t="shared" si="633"/>
        <v>17461071.23</v>
      </c>
      <c r="AI2881" s="9">
        <f t="shared" si="634"/>
        <v>15752464.97</v>
      </c>
      <c r="AJ2881" s="12" t="e">
        <f>#REF!-A2881</f>
        <v>#REF!</v>
      </c>
      <c r="AK2881" s="16"/>
      <c r="AL2881" s="9">
        <f t="shared" si="624"/>
        <v>15641316.39</v>
      </c>
      <c r="AM2881" s="16"/>
      <c r="AN2881" s="16"/>
      <c r="AO2881" s="16"/>
      <c r="AP2881" s="16"/>
      <c r="AQ2881" s="12" t="e">
        <f>#REF!+#REF!+#REF!</f>
        <v>#REF!</v>
      </c>
      <c r="AR2881" s="12">
        <f t="shared" si="621"/>
        <v>-26890</v>
      </c>
      <c r="AS2881" s="12" t="e">
        <f>#REF!-AU2881+#REF!+#REF!</f>
        <v>#REF!</v>
      </c>
      <c r="AT2881" s="12" t="e">
        <f>AS2881-VLOOKUP(A2881,[1]选股结果!$A$2:$BJ$3005,48,FALSE)*0.08</f>
        <v>#REF!</v>
      </c>
      <c r="AU2881" s="12">
        <f t="shared" si="625"/>
        <v>1708606.26</v>
      </c>
      <c r="AV2881" s="12" t="e">
        <f>#REF!+S2881+H2881</f>
        <v>#REF!</v>
      </c>
      <c r="AW2881" s="12" t="e">
        <f t="shared" si="626"/>
        <v>#REF!</v>
      </c>
      <c r="AX2881" s="12" t="e">
        <f t="shared" si="627"/>
        <v>#REF!</v>
      </c>
      <c r="AY2881" s="12" t="e">
        <f t="shared" si="628"/>
        <v>#REF!</v>
      </c>
      <c r="AZ2881" s="12">
        <f t="shared" si="622"/>
        <v>-247919040.97</v>
      </c>
      <c r="BA2881" s="12">
        <f t="shared" si="623"/>
        <v>17434181.23</v>
      </c>
      <c r="BB2881" s="12" t="e">
        <f t="shared" si="629"/>
        <v>#REF!</v>
      </c>
    </row>
    <row r="2882" spans="1:54">
      <c r="A2882" s="5" t="s">
        <v>5813</v>
      </c>
      <c r="B2882" s="5" t="s">
        <v>5814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630"/>
        <v>244288665.8</v>
      </c>
      <c r="AF2882" s="9">
        <f t="shared" si="631"/>
        <v>225355551.39</v>
      </c>
      <c r="AG2882" s="9">
        <f t="shared" si="632"/>
        <v>-6107806.11</v>
      </c>
      <c r="AH2882" s="9">
        <f t="shared" si="633"/>
        <v>-6740905.42</v>
      </c>
      <c r="AI2882" s="9">
        <f t="shared" si="634"/>
        <v>-11503230.34</v>
      </c>
      <c r="AJ2882" s="12" t="e">
        <f>#REF!-A2882</f>
        <v>#REF!</v>
      </c>
      <c r="AK2882" s="16"/>
      <c r="AL2882" s="9">
        <f t="shared" si="624"/>
        <v>47112304.98</v>
      </c>
      <c r="AM2882" s="16"/>
      <c r="AN2882" s="16"/>
      <c r="AO2882" s="16"/>
      <c r="AP2882" s="16"/>
      <c r="AQ2882" s="12" t="e">
        <f>#REF!+#REF!+#REF!</f>
        <v>#REF!</v>
      </c>
      <c r="AR2882" s="12">
        <f t="shared" ref="AR2882:AR2945" si="635">AA2882-AB2882</f>
        <v>-121111.11</v>
      </c>
      <c r="AS2882" s="12" t="e">
        <f>#REF!-AU2882+#REF!+#REF!</f>
        <v>#REF!</v>
      </c>
      <c r="AT2882" s="12" t="e">
        <f>AS2882-VLOOKUP(A2882,[1]选股结果!$A$2:$BJ$3005,48,FALSE)*0.08</f>
        <v>#REF!</v>
      </c>
      <c r="AU2882" s="12">
        <f t="shared" si="625"/>
        <v>4762324.92</v>
      </c>
      <c r="AV2882" s="12" t="e">
        <f>#REF!+S2882+H2882</f>
        <v>#REF!</v>
      </c>
      <c r="AW2882" s="12" t="e">
        <f t="shared" si="626"/>
        <v>#REF!</v>
      </c>
      <c r="AX2882" s="12" t="e">
        <f t="shared" si="627"/>
        <v>#REF!</v>
      </c>
      <c r="AY2882" s="12" t="e">
        <f t="shared" si="628"/>
        <v>#REF!</v>
      </c>
      <c r="AZ2882" s="12">
        <f t="shared" ref="AZ2882:AZ2945" si="636">O2882-S2882-AA2882-AB2882-AC2882-AD2882+AK2882-AE2882</f>
        <v>-254380891.89</v>
      </c>
      <c r="BA2882" s="12">
        <f t="shared" ref="BA2882:BA2945" si="637">AG2882</f>
        <v>-6107806.11</v>
      </c>
      <c r="BB2882" s="12" t="e">
        <f t="shared" si="629"/>
        <v>#REF!</v>
      </c>
    </row>
    <row r="2883" spans="1:54">
      <c r="A2883" s="5" t="s">
        <v>5815</v>
      </c>
      <c r="B2883" s="5" t="s">
        <v>5816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630"/>
        <v>241669525.37</v>
      </c>
      <c r="AF2883" s="9">
        <f t="shared" si="631"/>
        <v>180498712.95</v>
      </c>
      <c r="AG2883" s="9">
        <f t="shared" si="632"/>
        <v>58095400.68</v>
      </c>
      <c r="AH2883" s="9">
        <f t="shared" si="633"/>
        <v>58115897.07</v>
      </c>
      <c r="AI2883" s="9">
        <f t="shared" si="634"/>
        <v>50894014.68</v>
      </c>
      <c r="AJ2883" s="12" t="e">
        <f>#REF!-A2883</f>
        <v>#REF!</v>
      </c>
      <c r="AK2883" s="16"/>
      <c r="AL2883" s="9">
        <f t="shared" ref="AL2883:AL2946" si="638">O2883+P2883+Q2883+Y2883-AB2883+AC2883</f>
        <v>23766984.27</v>
      </c>
      <c r="AM2883" s="16"/>
      <c r="AN2883" s="16"/>
      <c r="AO2883" s="16"/>
      <c r="AP2883" s="16"/>
      <c r="AQ2883" s="12" t="e">
        <f>#REF!+#REF!+#REF!</f>
        <v>#REF!</v>
      </c>
      <c r="AR2883" s="12">
        <f t="shared" si="635"/>
        <v>-77415.25</v>
      </c>
      <c r="AS2883" s="12" t="e">
        <f>#REF!-AU2883+#REF!+#REF!</f>
        <v>#REF!</v>
      </c>
      <c r="AT2883" s="12" t="e">
        <f>AS2883-VLOOKUP(A2883,[1]选股结果!$A$2:$BJ$3005,48,FALSE)*0.08</f>
        <v>#REF!</v>
      </c>
      <c r="AU2883" s="12">
        <f t="shared" ref="AU2883:AU2946" si="639">AH2883-AI2883</f>
        <v>7221882.39</v>
      </c>
      <c r="AV2883" s="12" t="e">
        <f>#REF!+S2883+H2883</f>
        <v>#REF!</v>
      </c>
      <c r="AW2883" s="12" t="e">
        <f t="shared" ref="AW2883:AW2946" si="640">AV2883-AU2883</f>
        <v>#REF!</v>
      </c>
      <c r="AX2883" s="12" t="e">
        <f t="shared" ref="AX2883:AX2946" si="641">AV2883-H2883</f>
        <v>#REF!</v>
      </c>
      <c r="AY2883" s="12" t="e">
        <f t="shared" ref="AY2883:AY2946" si="642">AV2883-H2883-AU2883</f>
        <v>#REF!</v>
      </c>
      <c r="AZ2883" s="12">
        <f t="shared" si="636"/>
        <v>-246871026.55</v>
      </c>
      <c r="BA2883" s="12">
        <f t="shared" si="637"/>
        <v>58095400.68</v>
      </c>
      <c r="BB2883" s="12" t="e">
        <f t="shared" ref="BB2883:BB2946" si="643">AF2883-AG2883+AH2883+AI2883-AJ2883+AL2883+AM2883-AO2883+AN2883</f>
        <v>#REF!</v>
      </c>
    </row>
    <row r="2884" spans="1:54">
      <c r="A2884" s="5" t="s">
        <v>5817</v>
      </c>
      <c r="B2884" s="5" t="s">
        <v>5818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630"/>
        <v>241274499.15</v>
      </c>
      <c r="AF2884" s="9">
        <f t="shared" si="631"/>
        <v>215656217.34</v>
      </c>
      <c r="AG2884" s="9">
        <f t="shared" si="632"/>
        <v>27431094.23</v>
      </c>
      <c r="AH2884" s="9">
        <f t="shared" si="633"/>
        <v>27443949.51</v>
      </c>
      <c r="AI2884" s="9">
        <f t="shared" si="634"/>
        <v>27443949.51</v>
      </c>
      <c r="AJ2884" s="12" t="e">
        <f>#REF!-A2884</f>
        <v>#REF!</v>
      </c>
      <c r="AK2884" s="16"/>
      <c r="AL2884" s="9">
        <f t="shared" si="638"/>
        <v>17927189.08</v>
      </c>
      <c r="AM2884" s="16"/>
      <c r="AN2884" s="16"/>
      <c r="AO2884" s="16"/>
      <c r="AP2884" s="16"/>
      <c r="AQ2884" s="12" t="e">
        <f>#REF!+#REF!+#REF!</f>
        <v>#REF!</v>
      </c>
      <c r="AR2884" s="12">
        <f t="shared" si="635"/>
        <v>-65523.88</v>
      </c>
      <c r="AS2884" s="12" t="e">
        <f>#REF!-AU2884+#REF!+#REF!</f>
        <v>#REF!</v>
      </c>
      <c r="AT2884" s="12" t="e">
        <f>AS2884-VLOOKUP(A2884,[1]选股结果!$A$2:$BJ$3005,48,FALSE)*0.08</f>
        <v>#REF!</v>
      </c>
      <c r="AU2884" s="12">
        <f t="shared" si="639"/>
        <v>0</v>
      </c>
      <c r="AV2884" s="12" t="e">
        <f>#REF!+S2884+H2884</f>
        <v>#REF!</v>
      </c>
      <c r="AW2884" s="12" t="e">
        <f t="shared" si="640"/>
        <v>#REF!</v>
      </c>
      <c r="AX2884" s="12" t="e">
        <f t="shared" si="641"/>
        <v>#REF!</v>
      </c>
      <c r="AY2884" s="12" t="e">
        <f t="shared" si="642"/>
        <v>#REF!</v>
      </c>
      <c r="AZ2884" s="12">
        <f t="shared" si="636"/>
        <v>-237822971.69</v>
      </c>
      <c r="BA2884" s="12">
        <f t="shared" si="637"/>
        <v>27431094.23</v>
      </c>
      <c r="BB2884" s="12" t="e">
        <f t="shared" si="643"/>
        <v>#REF!</v>
      </c>
    </row>
    <row r="2885" spans="1:54">
      <c r="A2885" s="5" t="s">
        <v>5819</v>
      </c>
      <c r="B2885" s="5" t="s">
        <v>5820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630"/>
        <v>241071780.23</v>
      </c>
      <c r="AF2885" s="9">
        <f t="shared" si="631"/>
        <v>247471274.86</v>
      </c>
      <c r="AG2885" s="9">
        <f t="shared" si="632"/>
        <v>-11075799.59</v>
      </c>
      <c r="AH2885" s="9">
        <f t="shared" si="633"/>
        <v>-6740290.85</v>
      </c>
      <c r="AI2885" s="9">
        <f t="shared" si="634"/>
        <v>-4248985.19</v>
      </c>
      <c r="AJ2885" s="12" t="e">
        <f>#REF!-A2885</f>
        <v>#REF!</v>
      </c>
      <c r="AK2885" s="16"/>
      <c r="AL2885" s="9">
        <f t="shared" si="638"/>
        <v>55354969.92</v>
      </c>
      <c r="AM2885" s="16"/>
      <c r="AN2885" s="16"/>
      <c r="AO2885" s="16"/>
      <c r="AP2885" s="16"/>
      <c r="AQ2885" s="12" t="e">
        <f>#REF!+#REF!+#REF!</f>
        <v>#REF!</v>
      </c>
      <c r="AR2885" s="12">
        <f t="shared" si="635"/>
        <v>-4455785.6</v>
      </c>
      <c r="AS2885" s="12" t="e">
        <f>#REF!-AU2885+#REF!+#REF!</f>
        <v>#REF!</v>
      </c>
      <c r="AT2885" s="12" t="e">
        <f>AS2885-VLOOKUP(A2885,[1]选股结果!$A$2:$BJ$3005,48,FALSE)*0.08</f>
        <v>#REF!</v>
      </c>
      <c r="AU2885" s="12">
        <f t="shared" si="639"/>
        <v>-2491305.66</v>
      </c>
      <c r="AV2885" s="12" t="e">
        <f>#REF!+S2885+H2885</f>
        <v>#REF!</v>
      </c>
      <c r="AW2885" s="12" t="e">
        <f t="shared" si="640"/>
        <v>#REF!</v>
      </c>
      <c r="AX2885" s="12" t="e">
        <f t="shared" si="641"/>
        <v>#REF!</v>
      </c>
      <c r="AY2885" s="12" t="e">
        <f t="shared" si="642"/>
        <v>#REF!</v>
      </c>
      <c r="AZ2885" s="12">
        <f t="shared" si="636"/>
        <v>-238723100.48</v>
      </c>
      <c r="BA2885" s="12">
        <f t="shared" si="637"/>
        <v>-11075799.59</v>
      </c>
      <c r="BB2885" s="12" t="e">
        <f t="shared" si="643"/>
        <v>#REF!</v>
      </c>
    </row>
    <row r="2886" spans="1:54">
      <c r="A2886" s="5" t="s">
        <v>5821</v>
      </c>
      <c r="B2886" s="5" t="s">
        <v>5822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630"/>
        <v>240252357.27</v>
      </c>
      <c r="AF2886" s="9">
        <f t="shared" si="631"/>
        <v>179334878.75</v>
      </c>
      <c r="AG2886" s="9">
        <f t="shared" si="632"/>
        <v>63574495.87</v>
      </c>
      <c r="AH2886" s="9">
        <f t="shared" si="633"/>
        <v>63619333.59</v>
      </c>
      <c r="AI2886" s="9">
        <f t="shared" si="634"/>
        <v>54251467.44</v>
      </c>
      <c r="AJ2886" s="12" t="e">
        <f>#REF!-A2886</f>
        <v>#REF!</v>
      </c>
      <c r="AK2886" s="16"/>
      <c r="AL2886" s="9">
        <f t="shared" si="638"/>
        <v>39379980.6</v>
      </c>
      <c r="AM2886" s="16"/>
      <c r="AN2886" s="16"/>
      <c r="AO2886" s="16"/>
      <c r="AP2886" s="16"/>
      <c r="AQ2886" s="12" t="e">
        <f>#REF!+#REF!+#REF!</f>
        <v>#REF!</v>
      </c>
      <c r="AR2886" s="12">
        <f t="shared" si="635"/>
        <v>-45205.61</v>
      </c>
      <c r="AS2886" s="12" t="e">
        <f>#REF!-AU2886+#REF!+#REF!</f>
        <v>#REF!</v>
      </c>
      <c r="AT2886" s="12" t="e">
        <f>AS2886-VLOOKUP(A2886,[1]选股结果!$A$2:$BJ$3005,48,FALSE)*0.08</f>
        <v>#REF!</v>
      </c>
      <c r="AU2886" s="12">
        <f t="shared" si="639"/>
        <v>9367866.15000001</v>
      </c>
      <c r="AV2886" s="12" t="e">
        <f>#REF!+S2886+H2886</f>
        <v>#REF!</v>
      </c>
      <c r="AW2886" s="12" t="e">
        <f t="shared" si="640"/>
        <v>#REF!</v>
      </c>
      <c r="AX2886" s="12" t="e">
        <f t="shared" si="641"/>
        <v>#REF!</v>
      </c>
      <c r="AY2886" s="12" t="e">
        <f t="shared" si="642"/>
        <v>#REF!</v>
      </c>
      <c r="AZ2886" s="12">
        <f t="shared" si="636"/>
        <v>-242293069.19</v>
      </c>
      <c r="BA2886" s="12">
        <f t="shared" si="637"/>
        <v>63574495.87</v>
      </c>
      <c r="BB2886" s="12" t="e">
        <f t="shared" si="643"/>
        <v>#REF!</v>
      </c>
    </row>
    <row r="2887" spans="1:54">
      <c r="A2887" s="5" t="s">
        <v>5823</v>
      </c>
      <c r="B2887" s="5" t="s">
        <v>5824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630"/>
        <v>237544709.43</v>
      </c>
      <c r="AF2887" s="9">
        <f t="shared" si="631"/>
        <v>328864095.96</v>
      </c>
      <c r="AG2887" s="9">
        <f t="shared" si="632"/>
        <v>-108948620.41</v>
      </c>
      <c r="AH2887" s="9">
        <f t="shared" si="633"/>
        <v>-109834716.08</v>
      </c>
      <c r="AI2887" s="9">
        <f t="shared" si="634"/>
        <v>-110396890.59</v>
      </c>
      <c r="AJ2887" s="12" t="e">
        <f>#REF!-A2887</f>
        <v>#REF!</v>
      </c>
      <c r="AK2887" s="16"/>
      <c r="AL2887" s="9">
        <f t="shared" si="638"/>
        <v>154630721.34</v>
      </c>
      <c r="AM2887" s="16"/>
      <c r="AN2887" s="16"/>
      <c r="AO2887" s="16"/>
      <c r="AP2887" s="16"/>
      <c r="AQ2887" s="12" t="e">
        <f>#REF!+#REF!+#REF!</f>
        <v>#REF!</v>
      </c>
      <c r="AR2887" s="12">
        <f t="shared" si="635"/>
        <v>-1925903.12</v>
      </c>
      <c r="AS2887" s="12" t="e">
        <f>#REF!-AU2887+#REF!+#REF!</f>
        <v>#REF!</v>
      </c>
      <c r="AT2887" s="12" t="e">
        <f>AS2887-VLOOKUP(A2887,[1]选股结果!$A$2:$BJ$3005,48,FALSE)*0.08</f>
        <v>#REF!</v>
      </c>
      <c r="AU2887" s="12">
        <f t="shared" si="639"/>
        <v>562174.510000005</v>
      </c>
      <c r="AV2887" s="12" t="e">
        <f>#REF!+S2887+H2887</f>
        <v>#REF!</v>
      </c>
      <c r="AW2887" s="12" t="e">
        <f t="shared" si="640"/>
        <v>#REF!</v>
      </c>
      <c r="AX2887" s="12" t="e">
        <f t="shared" si="641"/>
        <v>#REF!</v>
      </c>
      <c r="AY2887" s="12" t="e">
        <f t="shared" si="642"/>
        <v>#REF!</v>
      </c>
      <c r="AZ2887" s="12">
        <f t="shared" si="636"/>
        <v>-224323893.38</v>
      </c>
      <c r="BA2887" s="12">
        <f t="shared" si="637"/>
        <v>-108948620.41</v>
      </c>
      <c r="BB2887" s="12" t="e">
        <f t="shared" si="643"/>
        <v>#REF!</v>
      </c>
    </row>
    <row r="2888" spans="1:54">
      <c r="A2888" s="5" t="s">
        <v>5825</v>
      </c>
      <c r="B2888" s="5" t="s">
        <v>5826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630"/>
        <v>237002660.35</v>
      </c>
      <c r="AF2888" s="9">
        <f t="shared" si="631"/>
        <v>410392079.84</v>
      </c>
      <c r="AG2888" s="9">
        <f t="shared" si="632"/>
        <v>-178965008.76</v>
      </c>
      <c r="AH2888" s="9">
        <f t="shared" si="633"/>
        <v>-180437076.77</v>
      </c>
      <c r="AI2888" s="9">
        <f t="shared" si="634"/>
        <v>-157230348.94</v>
      </c>
      <c r="AJ2888" s="12" t="e">
        <f>#REF!-A2888</f>
        <v>#REF!</v>
      </c>
      <c r="AK2888" s="16"/>
      <c r="AL2888" s="9">
        <f t="shared" si="638"/>
        <v>234469271.65</v>
      </c>
      <c r="AM2888" s="16"/>
      <c r="AN2888" s="16"/>
      <c r="AO2888" s="16"/>
      <c r="AP2888" s="16"/>
      <c r="AQ2888" s="12" t="e">
        <f>#REF!+#REF!+#REF!</f>
        <v>#REF!</v>
      </c>
      <c r="AR2888" s="12">
        <f t="shared" si="635"/>
        <v>-4705453.44</v>
      </c>
      <c r="AS2888" s="12" t="e">
        <f>#REF!-AU2888+#REF!+#REF!</f>
        <v>#REF!</v>
      </c>
      <c r="AT2888" s="12" t="e">
        <f>AS2888-VLOOKUP(A2888,[1]选股结果!$A$2:$BJ$3005,48,FALSE)*0.08</f>
        <v>#REF!</v>
      </c>
      <c r="AU2888" s="12">
        <f t="shared" si="639"/>
        <v>-23206727.83</v>
      </c>
      <c r="AV2888" s="12" t="e">
        <f>#REF!+S2888+H2888</f>
        <v>#REF!</v>
      </c>
      <c r="AW2888" s="12" t="e">
        <f t="shared" si="640"/>
        <v>#REF!</v>
      </c>
      <c r="AX2888" s="12" t="e">
        <f t="shared" si="641"/>
        <v>#REF!</v>
      </c>
      <c r="AY2888" s="12" t="e">
        <f t="shared" si="642"/>
        <v>#REF!</v>
      </c>
      <c r="AZ2888" s="12">
        <f t="shared" si="636"/>
        <v>-245186979.89</v>
      </c>
      <c r="BA2888" s="12">
        <f t="shared" si="637"/>
        <v>-178965008.76</v>
      </c>
      <c r="BB2888" s="12" t="e">
        <f t="shared" si="643"/>
        <v>#REF!</v>
      </c>
    </row>
    <row r="2889" spans="1:54">
      <c r="A2889" s="5" t="s">
        <v>5827</v>
      </c>
      <c r="B2889" s="5" t="s">
        <v>5828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630"/>
        <v>236207559.08</v>
      </c>
      <c r="AF2889" s="9">
        <f t="shared" si="631"/>
        <v>262764367.57</v>
      </c>
      <c r="AG2889" s="9">
        <f t="shared" si="632"/>
        <v>-27558004.4</v>
      </c>
      <c r="AH2889" s="9">
        <f t="shared" si="633"/>
        <v>-27404888.18</v>
      </c>
      <c r="AI2889" s="9">
        <f t="shared" si="634"/>
        <v>-28657108.63</v>
      </c>
      <c r="AJ2889" s="12" t="e">
        <f>#REF!-A2889</f>
        <v>#REF!</v>
      </c>
      <c r="AK2889" s="16"/>
      <c r="AL2889" s="9">
        <f t="shared" si="638"/>
        <v>147261665.96</v>
      </c>
      <c r="AM2889" s="16"/>
      <c r="AN2889" s="16"/>
      <c r="AO2889" s="16"/>
      <c r="AP2889" s="16"/>
      <c r="AQ2889" s="12" t="e">
        <f>#REF!+#REF!+#REF!</f>
        <v>#REF!</v>
      </c>
      <c r="AR2889" s="12">
        <f t="shared" si="635"/>
        <v>-197783.51</v>
      </c>
      <c r="AS2889" s="12" t="e">
        <f>#REF!-AU2889+#REF!+#REF!</f>
        <v>#REF!</v>
      </c>
      <c r="AT2889" s="12" t="e">
        <f>AS2889-VLOOKUP(A2889,[1]选股结果!$A$2:$BJ$3005,48,FALSE)*0.08</f>
        <v>#REF!</v>
      </c>
      <c r="AU2889" s="12">
        <f t="shared" si="639"/>
        <v>1252220.45</v>
      </c>
      <c r="AV2889" s="12" t="e">
        <f>#REF!+S2889+H2889</f>
        <v>#REF!</v>
      </c>
      <c r="AW2889" s="12" t="e">
        <f t="shared" si="640"/>
        <v>#REF!</v>
      </c>
      <c r="AX2889" s="12" t="e">
        <f t="shared" si="641"/>
        <v>#REF!</v>
      </c>
      <c r="AY2889" s="12" t="e">
        <f t="shared" si="642"/>
        <v>#REF!</v>
      </c>
      <c r="AZ2889" s="12">
        <f t="shared" si="636"/>
        <v>-237907989.8</v>
      </c>
      <c r="BA2889" s="12">
        <f t="shared" si="637"/>
        <v>-27558004.4</v>
      </c>
      <c r="BB2889" s="12" t="e">
        <f t="shared" si="643"/>
        <v>#REF!</v>
      </c>
    </row>
    <row r="2890" spans="1:54">
      <c r="A2890" s="5" t="s">
        <v>5829</v>
      </c>
      <c r="B2890" s="5" t="s">
        <v>5830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630"/>
        <v>233377086.86</v>
      </c>
      <c r="AF2890" s="9">
        <f t="shared" si="631"/>
        <v>226222871.59</v>
      </c>
      <c r="AG2890" s="9">
        <f t="shared" si="632"/>
        <v>6785974.15000001</v>
      </c>
      <c r="AH2890" s="9">
        <f t="shared" si="633"/>
        <v>7060299.75000001</v>
      </c>
      <c r="AI2890" s="9">
        <f t="shared" si="634"/>
        <v>7060299.75000001</v>
      </c>
      <c r="AJ2890" s="12" t="e">
        <f>#REF!-A2890</f>
        <v>#REF!</v>
      </c>
      <c r="AK2890" s="16"/>
      <c r="AL2890" s="9">
        <f t="shared" si="638"/>
        <v>33081373.85</v>
      </c>
      <c r="AM2890" s="16"/>
      <c r="AN2890" s="16"/>
      <c r="AO2890" s="16"/>
      <c r="AP2890" s="16"/>
      <c r="AQ2890" s="12" t="e">
        <f>#REF!+#REF!+#REF!</f>
        <v>#REF!</v>
      </c>
      <c r="AR2890" s="12">
        <f t="shared" si="635"/>
        <v>-383406.39</v>
      </c>
      <c r="AS2890" s="12" t="e">
        <f>#REF!-AU2890+#REF!+#REF!</f>
        <v>#REF!</v>
      </c>
      <c r="AT2890" s="12" t="e">
        <f>AS2890-VLOOKUP(A2890,[1]选股结果!$A$2:$BJ$3005,48,FALSE)*0.08</f>
        <v>#REF!</v>
      </c>
      <c r="AU2890" s="12">
        <f t="shared" si="639"/>
        <v>0</v>
      </c>
      <c r="AV2890" s="12" t="e">
        <f>#REF!+S2890+H2890</f>
        <v>#REF!</v>
      </c>
      <c r="AW2890" s="12" t="e">
        <f t="shared" si="640"/>
        <v>#REF!</v>
      </c>
      <c r="AX2890" s="12" t="e">
        <f t="shared" si="641"/>
        <v>#REF!</v>
      </c>
      <c r="AY2890" s="12" t="e">
        <f t="shared" si="642"/>
        <v>#REF!</v>
      </c>
      <c r="AZ2890" s="12">
        <f t="shared" si="636"/>
        <v>-237279613.39</v>
      </c>
      <c r="BA2890" s="12">
        <f t="shared" si="637"/>
        <v>6785974.15000001</v>
      </c>
      <c r="BB2890" s="12" t="e">
        <f t="shared" si="643"/>
        <v>#REF!</v>
      </c>
    </row>
    <row r="2891" spans="1:54">
      <c r="A2891" s="5" t="s">
        <v>5831</v>
      </c>
      <c r="B2891" s="5" t="s">
        <v>5832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644">C2891</f>
        <v>231991568.88</v>
      </c>
      <c r="AF2891" s="9">
        <f t="shared" ref="AF2891:AF2954" si="645">(G2891+O2891+P2891+Q2891+R2891)+S2891</f>
        <v>249117117.83</v>
      </c>
      <c r="AG2891" s="9">
        <f t="shared" ref="AG2891:AG2954" si="646">AE2891-AF2891+T2891+V2891+W2891-X2891-Y2891+Z2891+AA2891</f>
        <v>-18886026.54</v>
      </c>
      <c r="AH2891" s="9">
        <f t="shared" ref="AH2891:AH2954" si="647">AG2891+AB2891-AC2891</f>
        <v>-19057560.72</v>
      </c>
      <c r="AI2891" s="9">
        <f t="shared" ref="AI2891:AI2954" si="648">AH2891-AD2891</f>
        <v>-17553873.48</v>
      </c>
      <c r="AJ2891" s="12" t="e">
        <f>#REF!-A2891</f>
        <v>#REF!</v>
      </c>
      <c r="AK2891" s="16"/>
      <c r="AL2891" s="9">
        <f t="shared" si="638"/>
        <v>42905945.09</v>
      </c>
      <c r="AM2891" s="16"/>
      <c r="AN2891" s="16"/>
      <c r="AO2891" s="16"/>
      <c r="AP2891" s="16"/>
      <c r="AQ2891" s="12" t="e">
        <f>#REF!+#REF!+#REF!</f>
        <v>#REF!</v>
      </c>
      <c r="AR2891" s="12">
        <f t="shared" si="635"/>
        <v>-43749.64</v>
      </c>
      <c r="AS2891" s="12" t="e">
        <f>#REF!-AU2891+#REF!+#REF!</f>
        <v>#REF!</v>
      </c>
      <c r="AT2891" s="12" t="e">
        <f>AS2891-VLOOKUP(A2891,[1]选股结果!$A$2:$BJ$3005,48,FALSE)*0.08</f>
        <v>#REF!</v>
      </c>
      <c r="AU2891" s="12">
        <f t="shared" si="639"/>
        <v>-1503687.24</v>
      </c>
      <c r="AV2891" s="12" t="e">
        <f>#REF!+S2891+H2891</f>
        <v>#REF!</v>
      </c>
      <c r="AW2891" s="12" t="e">
        <f t="shared" si="640"/>
        <v>#REF!</v>
      </c>
      <c r="AX2891" s="12" t="e">
        <f t="shared" si="641"/>
        <v>#REF!</v>
      </c>
      <c r="AY2891" s="12" t="e">
        <f t="shared" si="642"/>
        <v>#REF!</v>
      </c>
      <c r="AZ2891" s="12">
        <f t="shared" si="636"/>
        <v>-234532468.83</v>
      </c>
      <c r="BA2891" s="12">
        <f t="shared" si="637"/>
        <v>-18886026.54</v>
      </c>
      <c r="BB2891" s="12" t="e">
        <f t="shared" si="643"/>
        <v>#REF!</v>
      </c>
    </row>
    <row r="2892" spans="1:54">
      <c r="A2892" s="5" t="s">
        <v>5833</v>
      </c>
      <c r="B2892" s="5" t="s">
        <v>5834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644"/>
        <v>225697495.96</v>
      </c>
      <c r="AF2892" s="9">
        <f t="shared" si="645"/>
        <v>204297799.26</v>
      </c>
      <c r="AG2892" s="9">
        <f t="shared" si="646"/>
        <v>20422455.53</v>
      </c>
      <c r="AH2892" s="9">
        <f t="shared" si="647"/>
        <v>20399813.3</v>
      </c>
      <c r="AI2892" s="9">
        <f t="shared" si="648"/>
        <v>17945836.13</v>
      </c>
      <c r="AJ2892" s="12" t="e">
        <f>#REF!-A2892</f>
        <v>#REF!</v>
      </c>
      <c r="AK2892" s="16"/>
      <c r="AL2892" s="9">
        <f t="shared" si="638"/>
        <v>27724377.61</v>
      </c>
      <c r="AM2892" s="16"/>
      <c r="AN2892" s="16"/>
      <c r="AO2892" s="16"/>
      <c r="AP2892" s="16"/>
      <c r="AQ2892" s="12" t="e">
        <f>#REF!+#REF!+#REF!</f>
        <v>#REF!</v>
      </c>
      <c r="AR2892" s="12">
        <f t="shared" si="635"/>
        <v>-5078.49</v>
      </c>
      <c r="AS2892" s="12" t="e">
        <f>#REF!-AU2892+#REF!+#REF!</f>
        <v>#REF!</v>
      </c>
      <c r="AT2892" s="12" t="e">
        <f>AS2892-VLOOKUP(A2892,[1]选股结果!$A$2:$BJ$3005,48,FALSE)*0.08</f>
        <v>#REF!</v>
      </c>
      <c r="AU2892" s="12">
        <f t="shared" si="639"/>
        <v>2453977.17</v>
      </c>
      <c r="AV2892" s="12" t="e">
        <f>#REF!+S2892+H2892</f>
        <v>#REF!</v>
      </c>
      <c r="AW2892" s="12" t="e">
        <f t="shared" si="640"/>
        <v>#REF!</v>
      </c>
      <c r="AX2892" s="12" t="e">
        <f t="shared" si="641"/>
        <v>#REF!</v>
      </c>
      <c r="AY2892" s="12" t="e">
        <f t="shared" si="642"/>
        <v>#REF!</v>
      </c>
      <c r="AZ2892" s="12">
        <f t="shared" si="636"/>
        <v>-226084948.41</v>
      </c>
      <c r="BA2892" s="12">
        <f t="shared" si="637"/>
        <v>20422455.53</v>
      </c>
      <c r="BB2892" s="12" t="e">
        <f t="shared" si="643"/>
        <v>#REF!</v>
      </c>
    </row>
    <row r="2893" spans="1:54">
      <c r="A2893" s="5" t="s">
        <v>5835</v>
      </c>
      <c r="B2893" s="5" t="s">
        <v>5836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644"/>
        <v>225384450.73</v>
      </c>
      <c r="AF2893" s="9">
        <f t="shared" si="645"/>
        <v>192215030.44</v>
      </c>
      <c r="AG2893" s="9">
        <f t="shared" si="646"/>
        <v>41099387.43</v>
      </c>
      <c r="AH2893" s="9">
        <f t="shared" si="647"/>
        <v>40836720.26</v>
      </c>
      <c r="AI2893" s="9">
        <f t="shared" si="648"/>
        <v>36802935.01</v>
      </c>
      <c r="AJ2893" s="12" t="e">
        <f>#REF!-A2893</f>
        <v>#REF!</v>
      </c>
      <c r="AK2893" s="16"/>
      <c r="AL2893" s="9">
        <f t="shared" si="638"/>
        <v>40012229.91</v>
      </c>
      <c r="AM2893" s="16"/>
      <c r="AN2893" s="16"/>
      <c r="AO2893" s="16"/>
      <c r="AP2893" s="16"/>
      <c r="AQ2893" s="12" t="e">
        <f>#REF!+#REF!+#REF!</f>
        <v>#REF!</v>
      </c>
      <c r="AR2893" s="12">
        <f t="shared" si="635"/>
        <v>-190009.05</v>
      </c>
      <c r="AS2893" s="12" t="e">
        <f>#REF!-AU2893+#REF!+#REF!</f>
        <v>#REF!</v>
      </c>
      <c r="AT2893" s="12" t="e">
        <f>AS2893-VLOOKUP(A2893,[1]选股结果!$A$2:$BJ$3005,48,FALSE)*0.08</f>
        <v>#REF!</v>
      </c>
      <c r="AU2893" s="12">
        <f t="shared" si="639"/>
        <v>4033785.25</v>
      </c>
      <c r="AV2893" s="12" t="e">
        <f>#REF!+S2893+H2893</f>
        <v>#REF!</v>
      </c>
      <c r="AW2893" s="12" t="e">
        <f t="shared" si="640"/>
        <v>#REF!</v>
      </c>
      <c r="AX2893" s="12" t="e">
        <f t="shared" si="641"/>
        <v>#REF!</v>
      </c>
      <c r="AY2893" s="12" t="e">
        <f t="shared" si="642"/>
        <v>#REF!</v>
      </c>
      <c r="AZ2893" s="12">
        <f t="shared" si="636"/>
        <v>-226154086.97</v>
      </c>
      <c r="BA2893" s="12">
        <f t="shared" si="637"/>
        <v>41099387.43</v>
      </c>
      <c r="BB2893" s="12" t="e">
        <f t="shared" si="643"/>
        <v>#REF!</v>
      </c>
    </row>
    <row r="2894" spans="1:54">
      <c r="A2894" s="5" t="s">
        <v>5837</v>
      </c>
      <c r="B2894" s="5" t="s">
        <v>5838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644"/>
        <v>222737040.25</v>
      </c>
      <c r="AF2894" s="9">
        <f t="shared" si="645"/>
        <v>196523815.5</v>
      </c>
      <c r="AG2894" s="9">
        <f t="shared" si="646"/>
        <v>25831909.12</v>
      </c>
      <c r="AH2894" s="9">
        <f t="shared" si="647"/>
        <v>25993811.88</v>
      </c>
      <c r="AI2894" s="9">
        <f t="shared" si="648"/>
        <v>17885510.57</v>
      </c>
      <c r="AJ2894" s="12" t="e">
        <f>#REF!-A2894</f>
        <v>#REF!</v>
      </c>
      <c r="AK2894" s="16"/>
      <c r="AL2894" s="9">
        <f t="shared" si="638"/>
        <v>60329540.41</v>
      </c>
      <c r="AM2894" s="16"/>
      <c r="AN2894" s="16"/>
      <c r="AO2894" s="16"/>
      <c r="AP2894" s="16"/>
      <c r="AQ2894" s="12" t="e">
        <f>#REF!+#REF!+#REF!</f>
        <v>#REF!</v>
      </c>
      <c r="AR2894" s="12">
        <f t="shared" si="635"/>
        <v>-162153.1</v>
      </c>
      <c r="AS2894" s="12" t="e">
        <f>#REF!-AU2894+#REF!+#REF!</f>
        <v>#REF!</v>
      </c>
      <c r="AT2894" s="12" t="e">
        <f>AS2894-VLOOKUP(A2894,[1]选股结果!$A$2:$BJ$3005,48,FALSE)*0.08</f>
        <v>#REF!</v>
      </c>
      <c r="AU2894" s="12">
        <f t="shared" si="639"/>
        <v>8108301.31</v>
      </c>
      <c r="AV2894" s="12" t="e">
        <f>#REF!+S2894+H2894</f>
        <v>#REF!</v>
      </c>
      <c r="AW2894" s="12" t="e">
        <f t="shared" si="640"/>
        <v>#REF!</v>
      </c>
      <c r="AX2894" s="12" t="e">
        <f t="shared" si="641"/>
        <v>#REF!</v>
      </c>
      <c r="AY2894" s="12" t="e">
        <f t="shared" si="642"/>
        <v>#REF!</v>
      </c>
      <c r="AZ2894" s="12">
        <f t="shared" si="636"/>
        <v>-231499573.1</v>
      </c>
      <c r="BA2894" s="12">
        <f t="shared" si="637"/>
        <v>25831909.12</v>
      </c>
      <c r="BB2894" s="12" t="e">
        <f t="shared" si="643"/>
        <v>#REF!</v>
      </c>
    </row>
    <row r="2895" spans="1:54">
      <c r="A2895" s="5" t="s">
        <v>5839</v>
      </c>
      <c r="B2895" s="5" t="s">
        <v>5840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644"/>
        <v>218970680.72</v>
      </c>
      <c r="AF2895" s="9">
        <f t="shared" si="645"/>
        <v>190498568.43</v>
      </c>
      <c r="AG2895" s="9">
        <f t="shared" si="646"/>
        <v>120513402.84</v>
      </c>
      <c r="AH2895" s="9">
        <f t="shared" si="647"/>
        <v>119769830.77</v>
      </c>
      <c r="AI2895" s="9">
        <f t="shared" si="648"/>
        <v>102022272.66</v>
      </c>
      <c r="AJ2895" s="12" t="e">
        <f>#REF!-A2895</f>
        <v>#REF!</v>
      </c>
      <c r="AK2895" s="16"/>
      <c r="AL2895" s="9">
        <f t="shared" si="638"/>
        <v>70426345.71</v>
      </c>
      <c r="AM2895" s="16"/>
      <c r="AN2895" s="16"/>
      <c r="AO2895" s="16"/>
      <c r="AP2895" s="16"/>
      <c r="AQ2895" s="12" t="e">
        <f>#REF!+#REF!+#REF!</f>
        <v>#REF!</v>
      </c>
      <c r="AR2895" s="12">
        <f t="shared" si="635"/>
        <v>-181327.01</v>
      </c>
      <c r="AS2895" s="12" t="e">
        <f>#REF!-AU2895+#REF!+#REF!</f>
        <v>#REF!</v>
      </c>
      <c r="AT2895" s="12" t="e">
        <f>AS2895-VLOOKUP(A2895,[1]选股结果!$A$2:$BJ$3005,48,FALSE)*0.08</f>
        <v>#REF!</v>
      </c>
      <c r="AU2895" s="12">
        <f t="shared" si="639"/>
        <v>17747558.11</v>
      </c>
      <c r="AV2895" s="12" t="e">
        <f>#REF!+S2895+H2895</f>
        <v>#REF!</v>
      </c>
      <c r="AW2895" s="12" t="e">
        <f t="shared" si="640"/>
        <v>#REF!</v>
      </c>
      <c r="AX2895" s="12" t="e">
        <f t="shared" si="641"/>
        <v>#REF!</v>
      </c>
      <c r="AY2895" s="12" t="e">
        <f t="shared" si="642"/>
        <v>#REF!</v>
      </c>
      <c r="AZ2895" s="12">
        <f t="shared" si="636"/>
        <v>-210553923.18</v>
      </c>
      <c r="BA2895" s="12">
        <f t="shared" si="637"/>
        <v>120513402.84</v>
      </c>
      <c r="BB2895" s="12" t="e">
        <f t="shared" si="643"/>
        <v>#REF!</v>
      </c>
    </row>
    <row r="2896" spans="1:54">
      <c r="A2896" s="5" t="s">
        <v>5841</v>
      </c>
      <c r="B2896" s="5" t="s">
        <v>5842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644"/>
        <v>218224875.99</v>
      </c>
      <c r="AF2896" s="9">
        <f t="shared" si="645"/>
        <v>333824737.19</v>
      </c>
      <c r="AG2896" s="9">
        <f t="shared" si="646"/>
        <v>-92736266.9399999</v>
      </c>
      <c r="AH2896" s="9">
        <f t="shared" si="647"/>
        <v>-93342130.0099999</v>
      </c>
      <c r="AI2896" s="9">
        <f t="shared" si="648"/>
        <v>-96783883.3799999</v>
      </c>
      <c r="AJ2896" s="12" t="e">
        <f>#REF!-A2896</f>
        <v>#REF!</v>
      </c>
      <c r="AK2896" s="16"/>
      <c r="AL2896" s="9">
        <f t="shared" si="638"/>
        <v>160127837.45</v>
      </c>
      <c r="AM2896" s="16"/>
      <c r="AN2896" s="16"/>
      <c r="AO2896" s="16"/>
      <c r="AP2896" s="16"/>
      <c r="AQ2896" s="12" t="e">
        <f>#REF!+#REF!+#REF!</f>
        <v>#REF!</v>
      </c>
      <c r="AR2896" s="12">
        <f t="shared" si="635"/>
        <v>-3768.53</v>
      </c>
      <c r="AS2896" s="12" t="e">
        <f>#REF!-AU2896+#REF!+#REF!</f>
        <v>#REF!</v>
      </c>
      <c r="AT2896" s="12" t="e">
        <f>AS2896-VLOOKUP(A2896,[1]选股结果!$A$2:$BJ$3005,48,FALSE)*0.08</f>
        <v>#REF!</v>
      </c>
      <c r="AU2896" s="12">
        <f t="shared" si="639"/>
        <v>3441753.37</v>
      </c>
      <c r="AV2896" s="12" t="e">
        <f>#REF!+S2896+H2896</f>
        <v>#REF!</v>
      </c>
      <c r="AW2896" s="12" t="e">
        <f t="shared" si="640"/>
        <v>#REF!</v>
      </c>
      <c r="AX2896" s="12" t="e">
        <f t="shared" si="641"/>
        <v>#REF!</v>
      </c>
      <c r="AY2896" s="12" t="e">
        <f t="shared" si="642"/>
        <v>#REF!</v>
      </c>
      <c r="AZ2896" s="12">
        <f t="shared" si="636"/>
        <v>-252299013.38</v>
      </c>
      <c r="BA2896" s="12">
        <f t="shared" si="637"/>
        <v>-92736266.9399999</v>
      </c>
      <c r="BB2896" s="12" t="e">
        <f t="shared" si="643"/>
        <v>#REF!</v>
      </c>
    </row>
    <row r="2897" spans="1:54">
      <c r="A2897" s="5" t="s">
        <v>5843</v>
      </c>
      <c r="B2897" s="5" t="s">
        <v>5844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644"/>
        <v>218113166.23</v>
      </c>
      <c r="AF2897" s="9">
        <f t="shared" si="645"/>
        <v>208771714.92</v>
      </c>
      <c r="AG2897" s="9">
        <f t="shared" si="646"/>
        <v>5474842.59999997</v>
      </c>
      <c r="AH2897" s="9">
        <f t="shared" si="647"/>
        <v>5468645.71999997</v>
      </c>
      <c r="AI2897" s="9">
        <f t="shared" si="648"/>
        <v>910126.93999997</v>
      </c>
      <c r="AJ2897" s="12" t="e">
        <f>#REF!-A2897</f>
        <v>#REF!</v>
      </c>
      <c r="AK2897" s="16"/>
      <c r="AL2897" s="9">
        <f t="shared" si="638"/>
        <v>110017803.68</v>
      </c>
      <c r="AM2897" s="16"/>
      <c r="AN2897" s="16"/>
      <c r="AO2897" s="16"/>
      <c r="AP2897" s="16"/>
      <c r="AQ2897" s="12" t="e">
        <f>#REF!+#REF!+#REF!</f>
        <v>#REF!</v>
      </c>
      <c r="AR2897" s="12">
        <f t="shared" si="635"/>
        <v>-1</v>
      </c>
      <c r="AS2897" s="12" t="e">
        <f>#REF!-AU2897+#REF!+#REF!</f>
        <v>#REF!</v>
      </c>
      <c r="AT2897" s="12" t="e">
        <f>AS2897-VLOOKUP(A2897,[1]选股结果!$A$2:$BJ$3005,48,FALSE)*0.08</f>
        <v>#REF!</v>
      </c>
      <c r="AU2897" s="12">
        <f t="shared" si="639"/>
        <v>4558518.78</v>
      </c>
      <c r="AV2897" s="12" t="e">
        <f>#REF!+S2897+H2897</f>
        <v>#REF!</v>
      </c>
      <c r="AW2897" s="12" t="e">
        <f t="shared" si="640"/>
        <v>#REF!</v>
      </c>
      <c r="AX2897" s="12" t="e">
        <f t="shared" si="641"/>
        <v>#REF!</v>
      </c>
      <c r="AY2897" s="12" t="e">
        <f t="shared" si="642"/>
        <v>#REF!</v>
      </c>
      <c r="AZ2897" s="12">
        <f t="shared" si="636"/>
        <v>-220257203.89</v>
      </c>
      <c r="BA2897" s="12">
        <f t="shared" si="637"/>
        <v>5474842.59999997</v>
      </c>
      <c r="BB2897" s="12" t="e">
        <f t="shared" si="643"/>
        <v>#REF!</v>
      </c>
    </row>
    <row r="2898" spans="1:54">
      <c r="A2898" s="5" t="s">
        <v>5845</v>
      </c>
      <c r="B2898" s="5" t="s">
        <v>5846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644"/>
        <v>217030840.6</v>
      </c>
      <c r="AF2898" s="9">
        <f t="shared" si="645"/>
        <v>194875662.39</v>
      </c>
      <c r="AG2898" s="9">
        <f t="shared" si="646"/>
        <v>18961281.54</v>
      </c>
      <c r="AH2898" s="9">
        <f t="shared" si="647"/>
        <v>18850199.43</v>
      </c>
      <c r="AI2898" s="9">
        <f t="shared" si="648"/>
        <v>13897949.87</v>
      </c>
      <c r="AJ2898" s="12" t="e">
        <f>#REF!-A2898</f>
        <v>#REF!</v>
      </c>
      <c r="AK2898" s="16"/>
      <c r="AL2898" s="9">
        <f t="shared" si="638"/>
        <v>18820310.12</v>
      </c>
      <c r="AM2898" s="16"/>
      <c r="AN2898" s="16"/>
      <c r="AO2898" s="16"/>
      <c r="AP2898" s="16"/>
      <c r="AQ2898" s="12" t="e">
        <f>#REF!+#REF!+#REF!</f>
        <v>#REF!</v>
      </c>
      <c r="AR2898" s="12">
        <f t="shared" si="635"/>
        <v>-115092.59</v>
      </c>
      <c r="AS2898" s="12" t="e">
        <f>#REF!-AU2898+#REF!+#REF!</f>
        <v>#REF!</v>
      </c>
      <c r="AT2898" s="12" t="e">
        <f>AS2898-VLOOKUP(A2898,[1]选股结果!$A$2:$BJ$3005,48,FALSE)*0.08</f>
        <v>#REF!</v>
      </c>
      <c r="AU2898" s="12">
        <f t="shared" si="639"/>
        <v>4952249.56</v>
      </c>
      <c r="AV2898" s="12" t="e">
        <f>#REF!+S2898+H2898</f>
        <v>#REF!</v>
      </c>
      <c r="AW2898" s="12" t="e">
        <f t="shared" si="640"/>
        <v>#REF!</v>
      </c>
      <c r="AX2898" s="12" t="e">
        <f t="shared" si="641"/>
        <v>#REF!</v>
      </c>
      <c r="AY2898" s="12" t="e">
        <f t="shared" si="642"/>
        <v>#REF!</v>
      </c>
      <c r="AZ2898" s="12">
        <f t="shared" si="636"/>
        <v>-223139012.97</v>
      </c>
      <c r="BA2898" s="12">
        <f t="shared" si="637"/>
        <v>18961281.54</v>
      </c>
      <c r="BB2898" s="12" t="e">
        <f t="shared" si="643"/>
        <v>#REF!</v>
      </c>
    </row>
    <row r="2899" spans="1:54">
      <c r="A2899" s="5" t="s">
        <v>5847</v>
      </c>
      <c r="B2899" s="5" t="s">
        <v>5848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644"/>
        <v>216410081.19</v>
      </c>
      <c r="AF2899" s="9">
        <f t="shared" si="645"/>
        <v>180529038.43</v>
      </c>
      <c r="AG2899" s="9">
        <f t="shared" si="646"/>
        <v>38899472.7</v>
      </c>
      <c r="AH2899" s="9">
        <f t="shared" si="647"/>
        <v>38516856.98</v>
      </c>
      <c r="AI2899" s="9">
        <f t="shared" si="648"/>
        <v>32680319.41</v>
      </c>
      <c r="AJ2899" s="12" t="e">
        <f>#REF!-A2899</f>
        <v>#REF!</v>
      </c>
      <c r="AK2899" s="16"/>
      <c r="AL2899" s="9">
        <f t="shared" si="638"/>
        <v>83942737.32</v>
      </c>
      <c r="AM2899" s="16"/>
      <c r="AN2899" s="16"/>
      <c r="AO2899" s="16"/>
      <c r="AP2899" s="16"/>
      <c r="AQ2899" s="12" t="e">
        <f>#REF!+#REF!+#REF!</f>
        <v>#REF!</v>
      </c>
      <c r="AR2899" s="12">
        <f t="shared" si="635"/>
        <v>-12031.17</v>
      </c>
      <c r="AS2899" s="12" t="e">
        <f>#REF!-AU2899+#REF!+#REF!</f>
        <v>#REF!</v>
      </c>
      <c r="AT2899" s="12" t="e">
        <f>AS2899-VLOOKUP(A2899,[1]选股结果!$A$2:$BJ$3005,48,FALSE)*0.08</f>
        <v>#REF!</v>
      </c>
      <c r="AU2899" s="12">
        <f t="shared" si="639"/>
        <v>5836537.57</v>
      </c>
      <c r="AV2899" s="12" t="e">
        <f>#REF!+S2899+H2899</f>
        <v>#REF!</v>
      </c>
      <c r="AW2899" s="12" t="e">
        <f t="shared" si="640"/>
        <v>#REF!</v>
      </c>
      <c r="AX2899" s="12" t="e">
        <f t="shared" si="641"/>
        <v>#REF!</v>
      </c>
      <c r="AY2899" s="12" t="e">
        <f t="shared" si="642"/>
        <v>#REF!</v>
      </c>
      <c r="AZ2899" s="12">
        <f t="shared" si="636"/>
        <v>-212472772.85</v>
      </c>
      <c r="BA2899" s="12">
        <f t="shared" si="637"/>
        <v>38899472.7</v>
      </c>
      <c r="BB2899" s="12" t="e">
        <f t="shared" si="643"/>
        <v>#REF!</v>
      </c>
    </row>
    <row r="2900" spans="1:54">
      <c r="A2900" s="5" t="s">
        <v>5849</v>
      </c>
      <c r="B2900" s="5" t="s">
        <v>5850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644"/>
        <v>215337457.22</v>
      </c>
      <c r="AF2900" s="9">
        <f t="shared" si="645"/>
        <v>157315972.25</v>
      </c>
      <c r="AG2900" s="9">
        <f t="shared" si="646"/>
        <v>109377538.21</v>
      </c>
      <c r="AH2900" s="9">
        <f t="shared" si="647"/>
        <v>109693303.54</v>
      </c>
      <c r="AI2900" s="9">
        <f t="shared" si="648"/>
        <v>83918947.69</v>
      </c>
      <c r="AJ2900" s="12" t="e">
        <f>#REF!-A2900</f>
        <v>#REF!</v>
      </c>
      <c r="AK2900" s="16"/>
      <c r="AL2900" s="9">
        <f t="shared" si="638"/>
        <v>55808706.25</v>
      </c>
      <c r="AM2900" s="16"/>
      <c r="AN2900" s="16"/>
      <c r="AO2900" s="16"/>
      <c r="AP2900" s="16"/>
      <c r="AQ2900" s="12" t="e">
        <f>#REF!+#REF!+#REF!</f>
        <v>#REF!</v>
      </c>
      <c r="AR2900" s="12">
        <f t="shared" si="635"/>
        <v>-409093.22</v>
      </c>
      <c r="AS2900" s="12" t="e">
        <f>#REF!-AU2900+#REF!+#REF!</f>
        <v>#REF!</v>
      </c>
      <c r="AT2900" s="12" t="e">
        <f>AS2900-VLOOKUP(A2900,[1]选股结果!$A$2:$BJ$3005,48,FALSE)*0.08</f>
        <v>#REF!</v>
      </c>
      <c r="AU2900" s="12">
        <f t="shared" si="639"/>
        <v>25774355.85</v>
      </c>
      <c r="AV2900" s="12" t="e">
        <f>#REF!+S2900+H2900</f>
        <v>#REF!</v>
      </c>
      <c r="AW2900" s="12" t="e">
        <f t="shared" si="640"/>
        <v>#REF!</v>
      </c>
      <c r="AX2900" s="12" t="e">
        <f t="shared" si="641"/>
        <v>#REF!</v>
      </c>
      <c r="AY2900" s="12" t="e">
        <f t="shared" si="642"/>
        <v>#REF!</v>
      </c>
      <c r="AZ2900" s="12">
        <f t="shared" si="636"/>
        <v>-214866869.21</v>
      </c>
      <c r="BA2900" s="12">
        <f t="shared" si="637"/>
        <v>109377538.21</v>
      </c>
      <c r="BB2900" s="12" t="e">
        <f t="shared" si="643"/>
        <v>#REF!</v>
      </c>
    </row>
    <row r="2901" spans="1:54">
      <c r="A2901" s="5" t="s">
        <v>5851</v>
      </c>
      <c r="B2901" s="5" t="s">
        <v>5852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644"/>
        <v>214002948.7</v>
      </c>
      <c r="AF2901" s="9">
        <f t="shared" si="645"/>
        <v>1904719657.09</v>
      </c>
      <c r="AG2901" s="9">
        <f t="shared" si="646"/>
        <v>-548447406.4</v>
      </c>
      <c r="AH2901" s="9">
        <f t="shared" si="647"/>
        <v>-533823967.3</v>
      </c>
      <c r="AI2901" s="9">
        <f t="shared" si="648"/>
        <v>-771510611.21</v>
      </c>
      <c r="AJ2901" s="12" t="e">
        <f>#REF!-A2901</f>
        <v>#REF!</v>
      </c>
      <c r="AK2901" s="16"/>
      <c r="AL2901" s="9">
        <f t="shared" si="638"/>
        <v>1760866110.29</v>
      </c>
      <c r="AM2901" s="16"/>
      <c r="AN2901" s="16"/>
      <c r="AO2901" s="16"/>
      <c r="AP2901" s="16"/>
      <c r="AQ2901" s="12" t="e">
        <f>#REF!+#REF!+#REF!</f>
        <v>#REF!</v>
      </c>
      <c r="AR2901" s="12">
        <f t="shared" si="635"/>
        <v>-23677968.44</v>
      </c>
      <c r="AS2901" s="12" t="e">
        <f>#REF!-AU2901+#REF!+#REF!</f>
        <v>#REF!</v>
      </c>
      <c r="AT2901" s="12" t="e">
        <f>AS2901-VLOOKUP(A2901,[1]选股结果!$A$2:$BJ$3005,48,FALSE)*0.08</f>
        <v>#REF!</v>
      </c>
      <c r="AU2901" s="12">
        <f t="shared" si="639"/>
        <v>237686643.91</v>
      </c>
      <c r="AV2901" s="12" t="e">
        <f>#REF!+S2901+H2901</f>
        <v>#REF!</v>
      </c>
      <c r="AW2901" s="12" t="e">
        <f t="shared" si="640"/>
        <v>#REF!</v>
      </c>
      <c r="AX2901" s="12" t="e">
        <f t="shared" si="641"/>
        <v>#REF!</v>
      </c>
      <c r="AY2901" s="12" t="e">
        <f t="shared" si="642"/>
        <v>#REF!</v>
      </c>
      <c r="AZ2901" s="12">
        <f t="shared" si="636"/>
        <v>-572741774</v>
      </c>
      <c r="BA2901" s="12">
        <f t="shared" si="637"/>
        <v>-548447406.4</v>
      </c>
      <c r="BB2901" s="12" t="e">
        <f t="shared" si="643"/>
        <v>#REF!</v>
      </c>
    </row>
    <row r="2902" spans="1:54">
      <c r="A2902" s="5" t="s">
        <v>5853</v>
      </c>
      <c r="B2902" s="5" t="s">
        <v>5854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644"/>
        <v>212233580.82</v>
      </c>
      <c r="AF2902" s="9">
        <f t="shared" si="645"/>
        <v>214821172.94</v>
      </c>
      <c r="AG2902" s="9">
        <f t="shared" si="646"/>
        <v>1207615.03000002</v>
      </c>
      <c r="AH2902" s="9">
        <f t="shared" si="647"/>
        <v>1225489.25000002</v>
      </c>
      <c r="AI2902" s="9">
        <f t="shared" si="648"/>
        <v>433494.82000002</v>
      </c>
      <c r="AJ2902" s="12" t="e">
        <f>#REF!-A2902</f>
        <v>#REF!</v>
      </c>
      <c r="AK2902" s="16"/>
      <c r="AL2902" s="9">
        <f t="shared" si="638"/>
        <v>34507304.43</v>
      </c>
      <c r="AM2902" s="16"/>
      <c r="AN2902" s="16"/>
      <c r="AO2902" s="16"/>
      <c r="AP2902" s="16"/>
      <c r="AQ2902" s="12" t="e">
        <f>#REF!+#REF!+#REF!</f>
        <v>#REF!</v>
      </c>
      <c r="AR2902" s="12">
        <f t="shared" si="635"/>
        <v>-53857.11</v>
      </c>
      <c r="AS2902" s="12" t="e">
        <f>#REF!-AU2902+#REF!+#REF!</f>
        <v>#REF!</v>
      </c>
      <c r="AT2902" s="12" t="e">
        <f>AS2902-VLOOKUP(A2902,[1]选股结果!$A$2:$BJ$3005,48,FALSE)*0.08</f>
        <v>#REF!</v>
      </c>
      <c r="AU2902" s="12">
        <f t="shared" si="639"/>
        <v>791994.43</v>
      </c>
      <c r="AV2902" s="12" t="e">
        <f>#REF!+S2902+H2902</f>
        <v>#REF!</v>
      </c>
      <c r="AW2902" s="12" t="e">
        <f t="shared" si="640"/>
        <v>#REF!</v>
      </c>
      <c r="AX2902" s="12" t="e">
        <f t="shared" si="641"/>
        <v>#REF!</v>
      </c>
      <c r="AY2902" s="12" t="e">
        <f t="shared" si="642"/>
        <v>#REF!</v>
      </c>
      <c r="AZ2902" s="12">
        <f t="shared" si="636"/>
        <v>-212035555.86</v>
      </c>
      <c r="BA2902" s="12">
        <f t="shared" si="637"/>
        <v>1207615.03000002</v>
      </c>
      <c r="BB2902" s="12" t="e">
        <f t="shared" si="643"/>
        <v>#REF!</v>
      </c>
    </row>
    <row r="2903" spans="1:54">
      <c r="A2903" s="5" t="s">
        <v>5855</v>
      </c>
      <c r="B2903" s="5" t="s">
        <v>5856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644"/>
        <v>212014669.6</v>
      </c>
      <c r="AF2903" s="9">
        <f t="shared" si="645"/>
        <v>189712667.35</v>
      </c>
      <c r="AG2903" s="9">
        <f t="shared" si="646"/>
        <v>22019742.04</v>
      </c>
      <c r="AH2903" s="9">
        <f t="shared" si="647"/>
        <v>21869196.31</v>
      </c>
      <c r="AI2903" s="9">
        <f t="shared" si="648"/>
        <v>20087515.95</v>
      </c>
      <c r="AJ2903" s="12" t="e">
        <f>#REF!-A2903</f>
        <v>#REF!</v>
      </c>
      <c r="AK2903" s="16"/>
      <c r="AL2903" s="9">
        <f t="shared" si="638"/>
        <v>45859870.7</v>
      </c>
      <c r="AM2903" s="16"/>
      <c r="AN2903" s="16"/>
      <c r="AO2903" s="16"/>
      <c r="AP2903" s="16"/>
      <c r="AQ2903" s="12" t="e">
        <f>#REF!+#REF!+#REF!</f>
        <v>#REF!</v>
      </c>
      <c r="AR2903" s="12">
        <f t="shared" si="635"/>
        <v>-144818.05</v>
      </c>
      <c r="AS2903" s="12" t="e">
        <f>#REF!-AU2903+#REF!+#REF!</f>
        <v>#REF!</v>
      </c>
      <c r="AT2903" s="12" t="e">
        <f>AS2903-VLOOKUP(A2903,[1]选股结果!$A$2:$BJ$3005,48,FALSE)*0.08</f>
        <v>#REF!</v>
      </c>
      <c r="AU2903" s="12">
        <f t="shared" si="639"/>
        <v>1781680.36</v>
      </c>
      <c r="AV2903" s="12" t="e">
        <f>#REF!+S2903+H2903</f>
        <v>#REF!</v>
      </c>
      <c r="AW2903" s="12" t="e">
        <f t="shared" si="640"/>
        <v>#REF!</v>
      </c>
      <c r="AX2903" s="12" t="e">
        <f t="shared" si="641"/>
        <v>#REF!</v>
      </c>
      <c r="AY2903" s="12" t="e">
        <f t="shared" si="642"/>
        <v>#REF!</v>
      </c>
      <c r="AZ2903" s="12">
        <f t="shared" si="636"/>
        <v>-210423040.23</v>
      </c>
      <c r="BA2903" s="12">
        <f t="shared" si="637"/>
        <v>22019742.04</v>
      </c>
      <c r="BB2903" s="12" t="e">
        <f t="shared" si="643"/>
        <v>#REF!</v>
      </c>
    </row>
    <row r="2904" spans="1:54">
      <c r="A2904" s="5" t="s">
        <v>5857</v>
      </c>
      <c r="B2904" s="5" t="s">
        <v>5858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644"/>
        <v>211854136.72</v>
      </c>
      <c r="AF2904" s="9">
        <f t="shared" si="645"/>
        <v>244047634.68</v>
      </c>
      <c r="AG2904" s="9">
        <f t="shared" si="646"/>
        <v>-30477124.73</v>
      </c>
      <c r="AH2904" s="9">
        <f t="shared" si="647"/>
        <v>-30369499.06</v>
      </c>
      <c r="AI2904" s="9">
        <f t="shared" si="648"/>
        <v>-24531237.38</v>
      </c>
      <c r="AJ2904" s="12" t="e">
        <f>#REF!-A2904</f>
        <v>#REF!</v>
      </c>
      <c r="AK2904" s="16"/>
      <c r="AL2904" s="9">
        <f t="shared" si="638"/>
        <v>57984045.98</v>
      </c>
      <c r="AM2904" s="16"/>
      <c r="AN2904" s="16"/>
      <c r="AO2904" s="16"/>
      <c r="AP2904" s="16"/>
      <c r="AQ2904" s="12" t="e">
        <f>#REF!+#REF!+#REF!</f>
        <v>#REF!</v>
      </c>
      <c r="AR2904" s="12">
        <f t="shared" si="635"/>
        <v>-1426929.05</v>
      </c>
      <c r="AS2904" s="12" t="e">
        <f>#REF!-AU2904+#REF!+#REF!</f>
        <v>#REF!</v>
      </c>
      <c r="AT2904" s="12" t="e">
        <f>AS2904-VLOOKUP(A2904,[1]选股结果!$A$2:$BJ$3005,48,FALSE)*0.08</f>
        <v>#REF!</v>
      </c>
      <c r="AU2904" s="12">
        <f t="shared" si="639"/>
        <v>-5838261.68</v>
      </c>
      <c r="AV2904" s="12" t="e">
        <f>#REF!+S2904+H2904</f>
        <v>#REF!</v>
      </c>
      <c r="AW2904" s="12" t="e">
        <f t="shared" si="640"/>
        <v>#REF!</v>
      </c>
      <c r="AX2904" s="12" t="e">
        <f t="shared" si="641"/>
        <v>#REF!</v>
      </c>
      <c r="AY2904" s="12" t="e">
        <f t="shared" si="642"/>
        <v>#REF!</v>
      </c>
      <c r="AZ2904" s="12">
        <f t="shared" si="636"/>
        <v>-210053513.85</v>
      </c>
      <c r="BA2904" s="12">
        <f t="shared" si="637"/>
        <v>-30477124.73</v>
      </c>
      <c r="BB2904" s="12" t="e">
        <f t="shared" si="643"/>
        <v>#REF!</v>
      </c>
    </row>
    <row r="2905" spans="1:54">
      <c r="A2905" s="5" t="s">
        <v>5859</v>
      </c>
      <c r="B2905" s="5" t="s">
        <v>5860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644"/>
        <v>210508066.89</v>
      </c>
      <c r="AF2905" s="9">
        <f t="shared" si="645"/>
        <v>185786366.24</v>
      </c>
      <c r="AG2905" s="9">
        <f t="shared" si="646"/>
        <v>23221587.2799999</v>
      </c>
      <c r="AH2905" s="9">
        <f t="shared" si="647"/>
        <v>22547237.1899999</v>
      </c>
      <c r="AI2905" s="9">
        <f t="shared" si="648"/>
        <v>17850517.4299999</v>
      </c>
      <c r="AJ2905" s="12" t="e">
        <f>#REF!-A2905</f>
        <v>#REF!</v>
      </c>
      <c r="AK2905" s="16"/>
      <c r="AL2905" s="9">
        <f t="shared" si="638"/>
        <v>42295292.78</v>
      </c>
      <c r="AM2905" s="16"/>
      <c r="AN2905" s="16"/>
      <c r="AO2905" s="16"/>
      <c r="AP2905" s="16"/>
      <c r="AQ2905" s="12" t="e">
        <f>#REF!+#REF!+#REF!</f>
        <v>#REF!</v>
      </c>
      <c r="AR2905" s="12">
        <f t="shared" si="635"/>
        <v>-3900</v>
      </c>
      <c r="AS2905" s="12" t="e">
        <f>#REF!-AU2905+#REF!+#REF!</f>
        <v>#REF!</v>
      </c>
      <c r="AT2905" s="12" t="e">
        <f>AS2905-VLOOKUP(A2905,[1]选股结果!$A$2:$BJ$3005,48,FALSE)*0.08</f>
        <v>#REF!</v>
      </c>
      <c r="AU2905" s="12">
        <f t="shared" si="639"/>
        <v>4696719.76</v>
      </c>
      <c r="AV2905" s="12" t="e">
        <f>#REF!+S2905+H2905</f>
        <v>#REF!</v>
      </c>
      <c r="AW2905" s="12" t="e">
        <f t="shared" si="640"/>
        <v>#REF!</v>
      </c>
      <c r="AX2905" s="12" t="e">
        <f t="shared" si="641"/>
        <v>#REF!</v>
      </c>
      <c r="AY2905" s="12" t="e">
        <f t="shared" si="642"/>
        <v>#REF!</v>
      </c>
      <c r="AZ2905" s="12">
        <f t="shared" si="636"/>
        <v>-207951231.1</v>
      </c>
      <c r="BA2905" s="12">
        <f t="shared" si="637"/>
        <v>23221587.2799999</v>
      </c>
      <c r="BB2905" s="12" t="e">
        <f t="shared" si="643"/>
        <v>#REF!</v>
      </c>
    </row>
    <row r="2906" spans="1:54">
      <c r="A2906" s="5" t="s">
        <v>5861</v>
      </c>
      <c r="B2906" s="5" t="s">
        <v>5862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644"/>
        <v>208904526.55</v>
      </c>
      <c r="AF2906" s="9">
        <f t="shared" si="645"/>
        <v>210074755.44</v>
      </c>
      <c r="AG2906" s="9">
        <f t="shared" si="646"/>
        <v>-4658361.05999999</v>
      </c>
      <c r="AH2906" s="9">
        <f t="shared" si="647"/>
        <v>800121.71000001</v>
      </c>
      <c r="AI2906" s="9">
        <f t="shared" si="648"/>
        <v>-71214.7999999903</v>
      </c>
      <c r="AJ2906" s="12" t="e">
        <f>#REF!-A2906</f>
        <v>#REF!</v>
      </c>
      <c r="AK2906" s="16"/>
      <c r="AL2906" s="9">
        <f t="shared" si="638"/>
        <v>48871842.8</v>
      </c>
      <c r="AM2906" s="16"/>
      <c r="AN2906" s="16"/>
      <c r="AO2906" s="16"/>
      <c r="AP2906" s="16"/>
      <c r="AQ2906" s="12" t="e">
        <f>#REF!+#REF!+#REF!</f>
        <v>#REF!</v>
      </c>
      <c r="AR2906" s="12">
        <f t="shared" si="635"/>
        <v>-5559132.83</v>
      </c>
      <c r="AS2906" s="12" t="e">
        <f>#REF!-AU2906+#REF!+#REF!</f>
        <v>#REF!</v>
      </c>
      <c r="AT2906" s="12" t="e">
        <f>AS2906-VLOOKUP(A2906,[1]选股结果!$A$2:$BJ$3005,48,FALSE)*0.08</f>
        <v>#REF!</v>
      </c>
      <c r="AU2906" s="12">
        <f t="shared" si="639"/>
        <v>871336.51</v>
      </c>
      <c r="AV2906" s="12" t="e">
        <f>#REF!+S2906+H2906</f>
        <v>#REF!</v>
      </c>
      <c r="AW2906" s="12" t="e">
        <f t="shared" si="640"/>
        <v>#REF!</v>
      </c>
      <c r="AX2906" s="12" t="e">
        <f t="shared" si="641"/>
        <v>#REF!</v>
      </c>
      <c r="AY2906" s="12" t="e">
        <f t="shared" si="642"/>
        <v>#REF!</v>
      </c>
      <c r="AZ2906" s="12">
        <f t="shared" si="636"/>
        <v>-214984917.1</v>
      </c>
      <c r="BA2906" s="12">
        <f t="shared" si="637"/>
        <v>-4658361.05999999</v>
      </c>
      <c r="BB2906" s="12" t="e">
        <f t="shared" si="643"/>
        <v>#REF!</v>
      </c>
    </row>
    <row r="2907" spans="1:54">
      <c r="A2907" s="5" t="s">
        <v>5863</v>
      </c>
      <c r="B2907" s="5" t="s">
        <v>5864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644"/>
        <v>208266288.91</v>
      </c>
      <c r="AF2907" s="9">
        <f t="shared" si="645"/>
        <v>179580295.3</v>
      </c>
      <c r="AG2907" s="9">
        <f t="shared" si="646"/>
        <v>3454561.97999998</v>
      </c>
      <c r="AH2907" s="9">
        <f t="shared" si="647"/>
        <v>3551390.20999998</v>
      </c>
      <c r="AI2907" s="9">
        <f t="shared" si="648"/>
        <v>5618660.72999998</v>
      </c>
      <c r="AJ2907" s="12" t="e">
        <f>#REF!-A2907</f>
        <v>#REF!</v>
      </c>
      <c r="AK2907" s="16"/>
      <c r="AL2907" s="9">
        <f t="shared" si="638"/>
        <v>103825089.8</v>
      </c>
      <c r="AM2907" s="16"/>
      <c r="AN2907" s="16"/>
      <c r="AO2907" s="16"/>
      <c r="AP2907" s="16"/>
      <c r="AQ2907" s="12" t="e">
        <f>#REF!+#REF!+#REF!</f>
        <v>#REF!</v>
      </c>
      <c r="AR2907" s="12">
        <f t="shared" si="635"/>
        <v>-119435.18</v>
      </c>
      <c r="AS2907" s="12" t="e">
        <f>#REF!-AU2907+#REF!+#REF!</f>
        <v>#REF!</v>
      </c>
      <c r="AT2907" s="12" t="e">
        <f>AS2907-VLOOKUP(A2907,[1]选股结果!$A$2:$BJ$3005,48,FALSE)*0.08</f>
        <v>#REF!</v>
      </c>
      <c r="AU2907" s="12">
        <f t="shared" si="639"/>
        <v>-2067270.52</v>
      </c>
      <c r="AV2907" s="12" t="e">
        <f>#REF!+S2907+H2907</f>
        <v>#REF!</v>
      </c>
      <c r="AW2907" s="12" t="e">
        <f t="shared" si="640"/>
        <v>#REF!</v>
      </c>
      <c r="AX2907" s="12" t="e">
        <f t="shared" si="641"/>
        <v>#REF!</v>
      </c>
      <c r="AY2907" s="12" t="e">
        <f t="shared" si="642"/>
        <v>#REF!</v>
      </c>
      <c r="AZ2907" s="12">
        <f t="shared" si="636"/>
        <v>-202697019.43</v>
      </c>
      <c r="BA2907" s="12">
        <f t="shared" si="637"/>
        <v>3454561.97999998</v>
      </c>
      <c r="BB2907" s="12" t="e">
        <f t="shared" si="643"/>
        <v>#REF!</v>
      </c>
    </row>
    <row r="2908" spans="1:54">
      <c r="A2908" s="5" t="s">
        <v>5865</v>
      </c>
      <c r="B2908" s="5" t="s">
        <v>5866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644"/>
        <v>207476544.46</v>
      </c>
      <c r="AF2908" s="9">
        <f t="shared" si="645"/>
        <v>133149990.85</v>
      </c>
      <c r="AG2908" s="9">
        <f t="shared" si="646"/>
        <v>67090031.15</v>
      </c>
      <c r="AH2908" s="9">
        <f t="shared" si="647"/>
        <v>67326346.62</v>
      </c>
      <c r="AI2908" s="9">
        <f t="shared" si="648"/>
        <v>57607211.89</v>
      </c>
      <c r="AJ2908" s="12" t="e">
        <f>#REF!-A2908</f>
        <v>#REF!</v>
      </c>
      <c r="AK2908" s="16"/>
      <c r="AL2908" s="9">
        <f t="shared" si="638"/>
        <v>43730506.65</v>
      </c>
      <c r="AM2908" s="16"/>
      <c r="AN2908" s="16"/>
      <c r="AO2908" s="16"/>
      <c r="AP2908" s="16"/>
      <c r="AQ2908" s="12" t="e">
        <f>#REF!+#REF!+#REF!</f>
        <v>#REF!</v>
      </c>
      <c r="AR2908" s="12">
        <f t="shared" si="635"/>
        <v>-536727.73</v>
      </c>
      <c r="AS2908" s="12" t="e">
        <f>#REF!-AU2908+#REF!+#REF!</f>
        <v>#REF!</v>
      </c>
      <c r="AT2908" s="12" t="e">
        <f>AS2908-VLOOKUP(A2908,[1]选股结果!$A$2:$BJ$3005,48,FALSE)*0.08</f>
        <v>#REF!</v>
      </c>
      <c r="AU2908" s="12">
        <f t="shared" si="639"/>
        <v>9719134.73</v>
      </c>
      <c r="AV2908" s="12" t="e">
        <f>#REF!+S2908+H2908</f>
        <v>#REF!</v>
      </c>
      <c r="AW2908" s="12" t="e">
        <f t="shared" si="640"/>
        <v>#REF!</v>
      </c>
      <c r="AX2908" s="12" t="e">
        <f t="shared" si="641"/>
        <v>#REF!</v>
      </c>
      <c r="AY2908" s="12" t="e">
        <f t="shared" si="642"/>
        <v>#REF!</v>
      </c>
      <c r="AZ2908" s="12">
        <f t="shared" si="636"/>
        <v>-208875767.63</v>
      </c>
      <c r="BA2908" s="12">
        <f t="shared" si="637"/>
        <v>67090031.15</v>
      </c>
      <c r="BB2908" s="12" t="e">
        <f t="shared" si="643"/>
        <v>#REF!</v>
      </c>
    </row>
    <row r="2909" spans="1:54">
      <c r="A2909" s="5" t="s">
        <v>5867</v>
      </c>
      <c r="B2909" s="5" t="s">
        <v>5868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644"/>
        <v>206947337.91</v>
      </c>
      <c r="AF2909" s="9">
        <f t="shared" si="645"/>
        <v>171268138.1</v>
      </c>
      <c r="AG2909" s="9">
        <f t="shared" si="646"/>
        <v>33898976.76</v>
      </c>
      <c r="AH2909" s="9">
        <f t="shared" si="647"/>
        <v>33705160.94</v>
      </c>
      <c r="AI2909" s="9">
        <f t="shared" si="648"/>
        <v>29094539.32</v>
      </c>
      <c r="AJ2909" s="12" t="e">
        <f>#REF!-A2909</f>
        <v>#REF!</v>
      </c>
      <c r="AK2909" s="16"/>
      <c r="AL2909" s="9">
        <f t="shared" si="638"/>
        <v>31279614.27</v>
      </c>
      <c r="AM2909" s="16"/>
      <c r="AN2909" s="16"/>
      <c r="AO2909" s="16"/>
      <c r="AP2909" s="16"/>
      <c r="AQ2909" s="12" t="e">
        <f>#REF!+#REF!+#REF!</f>
        <v>#REF!</v>
      </c>
      <c r="AR2909" s="12">
        <f t="shared" si="635"/>
        <v>0</v>
      </c>
      <c r="AS2909" s="12" t="e">
        <f>#REF!-AU2909+#REF!+#REF!</f>
        <v>#REF!</v>
      </c>
      <c r="AT2909" s="12" t="e">
        <f>AS2909-VLOOKUP(A2909,[1]选股结果!$A$2:$BJ$3005,48,FALSE)*0.08</f>
        <v>#REF!</v>
      </c>
      <c r="AU2909" s="12">
        <f t="shared" si="639"/>
        <v>4610621.62</v>
      </c>
      <c r="AV2909" s="12" t="e">
        <f>#REF!+S2909+H2909</f>
        <v>#REF!</v>
      </c>
      <c r="AW2909" s="12" t="e">
        <f t="shared" si="640"/>
        <v>#REF!</v>
      </c>
      <c r="AX2909" s="12" t="e">
        <f t="shared" si="641"/>
        <v>#REF!</v>
      </c>
      <c r="AY2909" s="12" t="e">
        <f t="shared" si="642"/>
        <v>#REF!</v>
      </c>
      <c r="AZ2909" s="12">
        <f t="shared" si="636"/>
        <v>-211728386.64</v>
      </c>
      <c r="BA2909" s="12">
        <f t="shared" si="637"/>
        <v>33898976.76</v>
      </c>
      <c r="BB2909" s="12" t="e">
        <f t="shared" si="643"/>
        <v>#REF!</v>
      </c>
    </row>
    <row r="2910" spans="1:54">
      <c r="A2910" s="5" t="s">
        <v>5869</v>
      </c>
      <c r="B2910" s="5" t="s">
        <v>5870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644"/>
        <v>205992029.11</v>
      </c>
      <c r="AF2910" s="9">
        <f t="shared" si="645"/>
        <v>118957576.55</v>
      </c>
      <c r="AG2910" s="9">
        <f t="shared" si="646"/>
        <v>90935821.06</v>
      </c>
      <c r="AH2910" s="9">
        <f t="shared" si="647"/>
        <v>91096999.76</v>
      </c>
      <c r="AI2910" s="9">
        <f t="shared" si="648"/>
        <v>68989680.76</v>
      </c>
      <c r="AJ2910" s="12" t="e">
        <f>#REF!-A2910</f>
        <v>#REF!</v>
      </c>
      <c r="AK2910" s="16"/>
      <c r="AL2910" s="9">
        <f t="shared" si="638"/>
        <v>45111896.75</v>
      </c>
      <c r="AM2910" s="16"/>
      <c r="AN2910" s="16"/>
      <c r="AO2910" s="16"/>
      <c r="AP2910" s="16"/>
      <c r="AQ2910" s="12" t="e">
        <f>#REF!+#REF!+#REF!</f>
        <v>#REF!</v>
      </c>
      <c r="AR2910" s="12">
        <f t="shared" si="635"/>
        <v>-317037.6</v>
      </c>
      <c r="AS2910" s="12" t="e">
        <f>#REF!-AU2910+#REF!+#REF!</f>
        <v>#REF!</v>
      </c>
      <c r="AT2910" s="12" t="e">
        <f>AS2910-VLOOKUP(A2910,[1]选股结果!$A$2:$BJ$3005,48,FALSE)*0.08</f>
        <v>#REF!</v>
      </c>
      <c r="AU2910" s="12">
        <f t="shared" si="639"/>
        <v>22107319</v>
      </c>
      <c r="AV2910" s="12" t="e">
        <f>#REF!+S2910+H2910</f>
        <v>#REF!</v>
      </c>
      <c r="AW2910" s="12" t="e">
        <f t="shared" si="640"/>
        <v>#REF!</v>
      </c>
      <c r="AX2910" s="12" t="e">
        <f t="shared" si="641"/>
        <v>#REF!</v>
      </c>
      <c r="AY2910" s="12" t="e">
        <f t="shared" si="642"/>
        <v>#REF!</v>
      </c>
      <c r="AZ2910" s="12">
        <f t="shared" si="636"/>
        <v>-217347217.75</v>
      </c>
      <c r="BA2910" s="12">
        <f t="shared" si="637"/>
        <v>90935821.06</v>
      </c>
      <c r="BB2910" s="12" t="e">
        <f t="shared" si="643"/>
        <v>#REF!</v>
      </c>
    </row>
    <row r="2911" spans="1:54">
      <c r="A2911" s="5" t="s">
        <v>5871</v>
      </c>
      <c r="B2911" s="5" t="s">
        <v>5872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644"/>
        <v>203145360.72</v>
      </c>
      <c r="AF2911" s="9">
        <f t="shared" si="645"/>
        <v>332114275</v>
      </c>
      <c r="AG2911" s="9">
        <f t="shared" si="646"/>
        <v>-111554080.45</v>
      </c>
      <c r="AH2911" s="9">
        <f t="shared" si="647"/>
        <v>-111141051.83</v>
      </c>
      <c r="AI2911" s="9">
        <f t="shared" si="648"/>
        <v>-114530970.94</v>
      </c>
      <c r="AJ2911" s="12" t="e">
        <f>#REF!-A2911</f>
        <v>#REF!</v>
      </c>
      <c r="AK2911" s="16"/>
      <c r="AL2911" s="9">
        <f t="shared" si="638"/>
        <v>96163933.14</v>
      </c>
      <c r="AM2911" s="16"/>
      <c r="AN2911" s="16"/>
      <c r="AO2911" s="16"/>
      <c r="AP2911" s="16"/>
      <c r="AQ2911" s="12" t="e">
        <f>#REF!+#REF!+#REF!</f>
        <v>#REF!</v>
      </c>
      <c r="AR2911" s="12">
        <f t="shared" si="635"/>
        <v>-598077.16</v>
      </c>
      <c r="AS2911" s="12" t="e">
        <f>#REF!-AU2911+#REF!+#REF!</f>
        <v>#REF!</v>
      </c>
      <c r="AT2911" s="12" t="e">
        <f>AS2911-VLOOKUP(A2911,[1]选股结果!$A$2:$BJ$3005,48,FALSE)*0.08</f>
        <v>#REF!</v>
      </c>
      <c r="AU2911" s="12">
        <f t="shared" si="639"/>
        <v>3389919.11</v>
      </c>
      <c r="AV2911" s="12" t="e">
        <f>#REF!+S2911+H2911</f>
        <v>#REF!</v>
      </c>
      <c r="AW2911" s="12" t="e">
        <f t="shared" si="640"/>
        <v>#REF!</v>
      </c>
      <c r="AX2911" s="12" t="e">
        <f t="shared" si="641"/>
        <v>#REF!</v>
      </c>
      <c r="AY2911" s="12" t="e">
        <f t="shared" si="642"/>
        <v>#REF!</v>
      </c>
      <c r="AZ2911" s="12">
        <f t="shared" si="636"/>
        <v>-240408992.61</v>
      </c>
      <c r="BA2911" s="12">
        <f t="shared" si="637"/>
        <v>-111554080.45</v>
      </c>
      <c r="BB2911" s="12" t="e">
        <f t="shared" si="643"/>
        <v>#REF!</v>
      </c>
    </row>
    <row r="2912" spans="1:54">
      <c r="A2912" s="5" t="s">
        <v>5873</v>
      </c>
      <c r="B2912" s="5" t="s">
        <v>5874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644"/>
        <v>195787504.71</v>
      </c>
      <c r="AF2912" s="9">
        <f t="shared" si="645"/>
        <v>236090710.87</v>
      </c>
      <c r="AG2912" s="9">
        <f t="shared" si="646"/>
        <v>-51720647.18</v>
      </c>
      <c r="AH2912" s="9">
        <f t="shared" si="647"/>
        <v>-51283381.66</v>
      </c>
      <c r="AI2912" s="9">
        <f t="shared" si="648"/>
        <v>-24894116.24</v>
      </c>
      <c r="AJ2912" s="12" t="e">
        <f>#REF!-A2912</f>
        <v>#REF!</v>
      </c>
      <c r="AK2912" s="16"/>
      <c r="AL2912" s="9">
        <f t="shared" si="638"/>
        <v>53913779.92</v>
      </c>
      <c r="AM2912" s="16"/>
      <c r="AN2912" s="16"/>
      <c r="AO2912" s="16"/>
      <c r="AP2912" s="16"/>
      <c r="AQ2912" s="12" t="e">
        <f>#REF!+#REF!+#REF!</f>
        <v>#REF!</v>
      </c>
      <c r="AR2912" s="12">
        <f t="shared" si="635"/>
        <v>-920145.5</v>
      </c>
      <c r="AS2912" s="12" t="e">
        <f>#REF!-AU2912+#REF!+#REF!</f>
        <v>#REF!</v>
      </c>
      <c r="AT2912" s="12" t="e">
        <f>AS2912-VLOOKUP(A2912,[1]选股结果!$A$2:$BJ$3005,48,FALSE)*0.08</f>
        <v>#REF!</v>
      </c>
      <c r="AU2912" s="12">
        <f t="shared" si="639"/>
        <v>-26389265.42</v>
      </c>
      <c r="AV2912" s="12" t="e">
        <f>#REF!+S2912+H2912</f>
        <v>#REF!</v>
      </c>
      <c r="AW2912" s="12" t="e">
        <f t="shared" si="640"/>
        <v>#REF!</v>
      </c>
      <c r="AX2912" s="12" t="e">
        <f t="shared" si="641"/>
        <v>#REF!</v>
      </c>
      <c r="AY2912" s="12" t="e">
        <f t="shared" si="642"/>
        <v>#REF!</v>
      </c>
      <c r="AZ2912" s="12">
        <f t="shared" si="636"/>
        <v>-195878985.2</v>
      </c>
      <c r="BA2912" s="12">
        <f t="shared" si="637"/>
        <v>-51720647.18</v>
      </c>
      <c r="BB2912" s="12" t="e">
        <f t="shared" si="643"/>
        <v>#REF!</v>
      </c>
    </row>
    <row r="2913" spans="1:54">
      <c r="A2913" s="5" t="s">
        <v>5875</v>
      </c>
      <c r="B2913" s="5" t="s">
        <v>5876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644"/>
        <v>195327295.82</v>
      </c>
      <c r="AF2913" s="9">
        <f t="shared" si="645"/>
        <v>232178195.41</v>
      </c>
      <c r="AG2913" s="9">
        <f t="shared" si="646"/>
        <v>-42184293.79</v>
      </c>
      <c r="AH2913" s="9">
        <f t="shared" si="647"/>
        <v>-38486657.39</v>
      </c>
      <c r="AI2913" s="9">
        <f t="shared" si="648"/>
        <v>-36800960.24</v>
      </c>
      <c r="AJ2913" s="12" t="e">
        <f>#REF!-A2913</f>
        <v>#REF!</v>
      </c>
      <c r="AK2913" s="16"/>
      <c r="AL2913" s="9">
        <f t="shared" si="638"/>
        <v>125472819.79</v>
      </c>
      <c r="AM2913" s="16"/>
      <c r="AN2913" s="16"/>
      <c r="AO2913" s="16"/>
      <c r="AP2913" s="16"/>
      <c r="AQ2913" s="12" t="e">
        <f>#REF!+#REF!+#REF!</f>
        <v>#REF!</v>
      </c>
      <c r="AR2913" s="12">
        <f t="shared" si="635"/>
        <v>-1429863.66</v>
      </c>
      <c r="AS2913" s="12" t="e">
        <f>#REF!-AU2913+#REF!+#REF!</f>
        <v>#REF!</v>
      </c>
      <c r="AT2913" s="12" t="e">
        <f>AS2913-VLOOKUP(A2913,[1]选股结果!$A$2:$BJ$3005,48,FALSE)*0.08</f>
        <v>#REF!</v>
      </c>
      <c r="AU2913" s="12">
        <f t="shared" si="639"/>
        <v>-1685697.15</v>
      </c>
      <c r="AV2913" s="12" t="e">
        <f>#REF!+S2913+H2913</f>
        <v>#REF!</v>
      </c>
      <c r="AW2913" s="12" t="e">
        <f t="shared" si="640"/>
        <v>#REF!</v>
      </c>
      <c r="AX2913" s="12" t="e">
        <f t="shared" si="641"/>
        <v>#REF!</v>
      </c>
      <c r="AY2913" s="12" t="e">
        <f t="shared" si="642"/>
        <v>#REF!</v>
      </c>
      <c r="AZ2913" s="12">
        <f t="shared" si="636"/>
        <v>-193706800.01</v>
      </c>
      <c r="BA2913" s="12">
        <f t="shared" si="637"/>
        <v>-42184293.79</v>
      </c>
      <c r="BB2913" s="12" t="e">
        <f t="shared" si="643"/>
        <v>#REF!</v>
      </c>
    </row>
    <row r="2914" spans="1:54">
      <c r="A2914" s="5" t="s">
        <v>5877</v>
      </c>
      <c r="B2914" s="5" t="s">
        <v>5878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644"/>
        <v>194615291.16</v>
      </c>
      <c r="AF2914" s="9">
        <f t="shared" si="645"/>
        <v>156068843.91</v>
      </c>
      <c r="AG2914" s="9">
        <f t="shared" si="646"/>
        <v>38028588.61</v>
      </c>
      <c r="AH2914" s="9">
        <f t="shared" si="647"/>
        <v>37659832.32</v>
      </c>
      <c r="AI2914" s="9">
        <f t="shared" si="648"/>
        <v>32435432.39</v>
      </c>
      <c r="AJ2914" s="12" t="e">
        <f>#REF!-A2914</f>
        <v>#REF!</v>
      </c>
      <c r="AK2914" s="16"/>
      <c r="AL2914" s="9">
        <f t="shared" si="638"/>
        <v>21439736.57</v>
      </c>
      <c r="AM2914" s="16"/>
      <c r="AN2914" s="16"/>
      <c r="AO2914" s="16"/>
      <c r="AP2914" s="16"/>
      <c r="AQ2914" s="12" t="e">
        <f>#REF!+#REF!+#REF!</f>
        <v>#REF!</v>
      </c>
      <c r="AR2914" s="12">
        <f t="shared" si="635"/>
        <v>-95753.46</v>
      </c>
      <c r="AS2914" s="12" t="e">
        <f>#REF!-AU2914+#REF!+#REF!</f>
        <v>#REF!</v>
      </c>
      <c r="AT2914" s="12" t="e">
        <f>AS2914-VLOOKUP(A2914,[1]选股结果!$A$2:$BJ$3005,48,FALSE)*0.08</f>
        <v>#REF!</v>
      </c>
      <c r="AU2914" s="12">
        <f t="shared" si="639"/>
        <v>5224399.93</v>
      </c>
      <c r="AV2914" s="12" t="e">
        <f>#REF!+S2914+H2914</f>
        <v>#REF!</v>
      </c>
      <c r="AW2914" s="12" t="e">
        <f t="shared" si="640"/>
        <v>#REF!</v>
      </c>
      <c r="AX2914" s="12" t="e">
        <f t="shared" si="641"/>
        <v>#REF!</v>
      </c>
      <c r="AY2914" s="12" t="e">
        <f t="shared" si="642"/>
        <v>#REF!</v>
      </c>
      <c r="AZ2914" s="12">
        <f t="shared" si="636"/>
        <v>-201014467.23</v>
      </c>
      <c r="BA2914" s="12">
        <f t="shared" si="637"/>
        <v>38028588.61</v>
      </c>
      <c r="BB2914" s="12" t="e">
        <f t="shared" si="643"/>
        <v>#REF!</v>
      </c>
    </row>
    <row r="2915" spans="1:54">
      <c r="A2915" s="5" t="s">
        <v>5879</v>
      </c>
      <c r="B2915" s="5" t="s">
        <v>5880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644"/>
        <v>188910325.29</v>
      </c>
      <c r="AF2915" s="9">
        <f t="shared" si="645"/>
        <v>146904060.89</v>
      </c>
      <c r="AG2915" s="9">
        <f t="shared" si="646"/>
        <v>45250201.85</v>
      </c>
      <c r="AH2915" s="9">
        <f t="shared" si="647"/>
        <v>45025050.17</v>
      </c>
      <c r="AI2915" s="9">
        <f t="shared" si="648"/>
        <v>38014296.61</v>
      </c>
      <c r="AJ2915" s="12" t="e">
        <f>#REF!-A2915</f>
        <v>#REF!</v>
      </c>
      <c r="AK2915" s="16"/>
      <c r="AL2915" s="9">
        <f t="shared" si="638"/>
        <v>38525097.68</v>
      </c>
      <c r="AM2915" s="16"/>
      <c r="AN2915" s="16"/>
      <c r="AO2915" s="16"/>
      <c r="AP2915" s="16"/>
      <c r="AQ2915" s="12" t="e">
        <f>#REF!+#REF!+#REF!</f>
        <v>#REF!</v>
      </c>
      <c r="AR2915" s="12">
        <f t="shared" si="635"/>
        <v>-51019.82</v>
      </c>
      <c r="AS2915" s="12" t="e">
        <f>#REF!-AU2915+#REF!+#REF!</f>
        <v>#REF!</v>
      </c>
      <c r="AT2915" s="12" t="e">
        <f>AS2915-VLOOKUP(A2915,[1]选股结果!$A$2:$BJ$3005,48,FALSE)*0.08</f>
        <v>#REF!</v>
      </c>
      <c r="AU2915" s="12">
        <f t="shared" si="639"/>
        <v>7010753.56</v>
      </c>
      <c r="AV2915" s="12" t="e">
        <f>#REF!+S2915+H2915</f>
        <v>#REF!</v>
      </c>
      <c r="AW2915" s="12" t="e">
        <f t="shared" si="640"/>
        <v>#REF!</v>
      </c>
      <c r="AX2915" s="12" t="e">
        <f t="shared" si="641"/>
        <v>#REF!</v>
      </c>
      <c r="AY2915" s="12" t="e">
        <f t="shared" si="642"/>
        <v>#REF!</v>
      </c>
      <c r="AZ2915" s="12">
        <f t="shared" si="636"/>
        <v>-191109154.03</v>
      </c>
      <c r="BA2915" s="12">
        <f t="shared" si="637"/>
        <v>45250201.85</v>
      </c>
      <c r="BB2915" s="12" t="e">
        <f t="shared" si="643"/>
        <v>#REF!</v>
      </c>
    </row>
    <row r="2916" spans="1:54">
      <c r="A2916" s="5" t="s">
        <v>5881</v>
      </c>
      <c r="B2916" s="5" t="s">
        <v>5882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644"/>
        <v>188056747.48</v>
      </c>
      <c r="AF2916" s="9">
        <f t="shared" si="645"/>
        <v>184426062.91</v>
      </c>
      <c r="AG2916" s="9">
        <f t="shared" si="646"/>
        <v>3281547.18999999</v>
      </c>
      <c r="AH2916" s="9">
        <f t="shared" si="647"/>
        <v>3462997.68999999</v>
      </c>
      <c r="AI2916" s="9">
        <f t="shared" si="648"/>
        <v>-1842249.92000001</v>
      </c>
      <c r="AJ2916" s="12" t="e">
        <f>#REF!-A2916</f>
        <v>#REF!</v>
      </c>
      <c r="AK2916" s="16"/>
      <c r="AL2916" s="9">
        <f t="shared" si="638"/>
        <v>29388507.88</v>
      </c>
      <c r="AM2916" s="16"/>
      <c r="AN2916" s="16"/>
      <c r="AO2916" s="16"/>
      <c r="AP2916" s="16"/>
      <c r="AQ2916" s="12" t="e">
        <f>#REF!+#REF!+#REF!</f>
        <v>#REF!</v>
      </c>
      <c r="AR2916" s="12">
        <f t="shared" si="635"/>
        <v>-915549.95</v>
      </c>
      <c r="AS2916" s="12" t="e">
        <f>#REF!-AU2916+#REF!+#REF!</f>
        <v>#REF!</v>
      </c>
      <c r="AT2916" s="12" t="e">
        <f>AS2916-VLOOKUP(A2916,[1]选股结果!$A$2:$BJ$3005,48,FALSE)*0.08</f>
        <v>#REF!</v>
      </c>
      <c r="AU2916" s="12">
        <f t="shared" si="639"/>
        <v>5305247.61</v>
      </c>
      <c r="AV2916" s="12" t="e">
        <f>#REF!+S2916+H2916</f>
        <v>#REF!</v>
      </c>
      <c r="AW2916" s="12" t="e">
        <f t="shared" si="640"/>
        <v>#REF!</v>
      </c>
      <c r="AX2916" s="12" t="e">
        <f t="shared" si="641"/>
        <v>#REF!</v>
      </c>
      <c r="AY2916" s="12" t="e">
        <f t="shared" si="642"/>
        <v>#REF!</v>
      </c>
      <c r="AZ2916" s="12">
        <f t="shared" si="636"/>
        <v>-210840492.89</v>
      </c>
      <c r="BA2916" s="12">
        <f t="shared" si="637"/>
        <v>3281547.18999999</v>
      </c>
      <c r="BB2916" s="12" t="e">
        <f t="shared" si="643"/>
        <v>#REF!</v>
      </c>
    </row>
    <row r="2917" spans="1:54">
      <c r="A2917" s="5" t="s">
        <v>5883</v>
      </c>
      <c r="B2917" s="5" t="s">
        <v>5884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644"/>
        <v>185425358.96</v>
      </c>
      <c r="AF2917" s="9">
        <f t="shared" si="645"/>
        <v>179954786.92</v>
      </c>
      <c r="AG2917" s="9">
        <f t="shared" si="646"/>
        <v>14988698.03</v>
      </c>
      <c r="AH2917" s="9">
        <f t="shared" si="647"/>
        <v>14780564.78</v>
      </c>
      <c r="AI2917" s="9">
        <f t="shared" si="648"/>
        <v>10549770.1</v>
      </c>
      <c r="AJ2917" s="12" t="e">
        <f>#REF!-A2917</f>
        <v>#REF!</v>
      </c>
      <c r="AK2917" s="16"/>
      <c r="AL2917" s="9">
        <f t="shared" si="638"/>
        <v>102413978.61</v>
      </c>
      <c r="AM2917" s="16"/>
      <c r="AN2917" s="16"/>
      <c r="AO2917" s="16"/>
      <c r="AP2917" s="16"/>
      <c r="AQ2917" s="12" t="e">
        <f>#REF!+#REF!+#REF!</f>
        <v>#REF!</v>
      </c>
      <c r="AR2917" s="12">
        <f t="shared" si="635"/>
        <v>-39938.98</v>
      </c>
      <c r="AS2917" s="12" t="e">
        <f>#REF!-AU2917+#REF!+#REF!</f>
        <v>#REF!</v>
      </c>
      <c r="AT2917" s="12" t="e">
        <f>AS2917-VLOOKUP(A2917,[1]选股结果!$A$2:$BJ$3005,48,FALSE)*0.08</f>
        <v>#REF!</v>
      </c>
      <c r="AU2917" s="12">
        <f t="shared" si="639"/>
        <v>4230794.68</v>
      </c>
      <c r="AV2917" s="12" t="e">
        <f>#REF!+S2917+H2917</f>
        <v>#REF!</v>
      </c>
      <c r="AW2917" s="12" t="e">
        <f t="shared" si="640"/>
        <v>#REF!</v>
      </c>
      <c r="AX2917" s="12" t="e">
        <f t="shared" si="641"/>
        <v>#REF!</v>
      </c>
      <c r="AY2917" s="12" t="e">
        <f t="shared" si="642"/>
        <v>#REF!</v>
      </c>
      <c r="AZ2917" s="12">
        <f t="shared" si="636"/>
        <v>-190113559.65</v>
      </c>
      <c r="BA2917" s="12">
        <f t="shared" si="637"/>
        <v>14988698.03</v>
      </c>
      <c r="BB2917" s="12" t="e">
        <f t="shared" si="643"/>
        <v>#REF!</v>
      </c>
    </row>
    <row r="2918" spans="1:54">
      <c r="A2918" s="5" t="s">
        <v>5885</v>
      </c>
      <c r="B2918" s="5" t="s">
        <v>5886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644"/>
        <v>185378701.35</v>
      </c>
      <c r="AF2918" s="9">
        <f t="shared" si="645"/>
        <v>175415999.28</v>
      </c>
      <c r="AG2918" s="9">
        <f t="shared" si="646"/>
        <v>5941849.14999996</v>
      </c>
      <c r="AH2918" s="9">
        <f t="shared" si="647"/>
        <v>7192387.26999996</v>
      </c>
      <c r="AI2918" s="9">
        <f t="shared" si="648"/>
        <v>7192387.26999996</v>
      </c>
      <c r="AJ2918" s="12" t="e">
        <f>#REF!-A2918</f>
        <v>#REF!</v>
      </c>
      <c r="AK2918" s="16"/>
      <c r="AL2918" s="9">
        <f t="shared" si="638"/>
        <v>33182807.3</v>
      </c>
      <c r="AM2918" s="16"/>
      <c r="AN2918" s="16"/>
      <c r="AO2918" s="16"/>
      <c r="AP2918" s="16"/>
      <c r="AQ2918" s="12" t="e">
        <f>#REF!+#REF!+#REF!</f>
        <v>#REF!</v>
      </c>
      <c r="AR2918" s="12">
        <f t="shared" si="635"/>
        <v>-1255918.12</v>
      </c>
      <c r="AS2918" s="12" t="e">
        <f>#REF!-AU2918+#REF!+#REF!</f>
        <v>#REF!</v>
      </c>
      <c r="AT2918" s="12" t="e">
        <f>AS2918-VLOOKUP(A2918,[1]选股结果!$A$2:$BJ$3005,48,FALSE)*0.08</f>
        <v>#REF!</v>
      </c>
      <c r="AU2918" s="12">
        <f t="shared" si="639"/>
        <v>0</v>
      </c>
      <c r="AV2918" s="12" t="e">
        <f>#REF!+S2918+H2918</f>
        <v>#REF!</v>
      </c>
      <c r="AW2918" s="12" t="e">
        <f t="shared" si="640"/>
        <v>#REF!</v>
      </c>
      <c r="AX2918" s="12" t="e">
        <f t="shared" si="641"/>
        <v>#REF!</v>
      </c>
      <c r="AY2918" s="12" t="e">
        <f t="shared" si="642"/>
        <v>#REF!</v>
      </c>
      <c r="AZ2918" s="12">
        <f t="shared" si="636"/>
        <v>-186291570.32</v>
      </c>
      <c r="BA2918" s="12">
        <f t="shared" si="637"/>
        <v>5941849.14999996</v>
      </c>
      <c r="BB2918" s="12" t="e">
        <f t="shared" si="643"/>
        <v>#REF!</v>
      </c>
    </row>
    <row r="2919" spans="1:54">
      <c r="A2919" s="5" t="s">
        <v>5887</v>
      </c>
      <c r="B2919" s="5" t="s">
        <v>5888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644"/>
        <v>179898504.28</v>
      </c>
      <c r="AF2919" s="9">
        <f t="shared" si="645"/>
        <v>101940340.16</v>
      </c>
      <c r="AG2919" s="9">
        <f t="shared" si="646"/>
        <v>162748952.39</v>
      </c>
      <c r="AH2919" s="9">
        <f t="shared" si="647"/>
        <v>162622463.96</v>
      </c>
      <c r="AI2919" s="9">
        <f t="shared" si="648"/>
        <v>128529374.31</v>
      </c>
      <c r="AJ2919" s="12" t="e">
        <f>#REF!-A2919</f>
        <v>#REF!</v>
      </c>
      <c r="AK2919" s="16"/>
      <c r="AL2919" s="9">
        <f t="shared" si="638"/>
        <v>65787204.27</v>
      </c>
      <c r="AM2919" s="16"/>
      <c r="AN2919" s="16"/>
      <c r="AO2919" s="16"/>
      <c r="AP2919" s="16"/>
      <c r="AQ2919" s="12" t="e">
        <f>#REF!+#REF!+#REF!</f>
        <v>#REF!</v>
      </c>
      <c r="AR2919" s="12">
        <f t="shared" si="635"/>
        <v>-174238.85</v>
      </c>
      <c r="AS2919" s="12" t="e">
        <f>#REF!-AU2919+#REF!+#REF!</f>
        <v>#REF!</v>
      </c>
      <c r="AT2919" s="12" t="e">
        <f>AS2919-VLOOKUP(A2919,[1]选股结果!$A$2:$BJ$3005,48,FALSE)*0.08</f>
        <v>#REF!</v>
      </c>
      <c r="AU2919" s="12">
        <f t="shared" si="639"/>
        <v>34093089.65</v>
      </c>
      <c r="AV2919" s="12" t="e">
        <f>#REF!+S2919+H2919</f>
        <v>#REF!</v>
      </c>
      <c r="AW2919" s="12" t="e">
        <f t="shared" si="640"/>
        <v>#REF!</v>
      </c>
      <c r="AX2919" s="12" t="e">
        <f t="shared" si="641"/>
        <v>#REF!</v>
      </c>
      <c r="AY2919" s="12" t="e">
        <f t="shared" si="642"/>
        <v>#REF!</v>
      </c>
      <c r="AZ2919" s="12">
        <f t="shared" si="636"/>
        <v>-208424086.12</v>
      </c>
      <c r="BA2919" s="12">
        <f t="shared" si="637"/>
        <v>162748952.39</v>
      </c>
      <c r="BB2919" s="12" t="e">
        <f t="shared" si="643"/>
        <v>#REF!</v>
      </c>
    </row>
    <row r="2920" spans="1:54">
      <c r="A2920" s="5" t="s">
        <v>5889</v>
      </c>
      <c r="B2920" s="5" t="s">
        <v>5890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644"/>
        <v>178198238.29</v>
      </c>
      <c r="AF2920" s="9">
        <f t="shared" si="645"/>
        <v>157947304.58</v>
      </c>
      <c r="AG2920" s="9">
        <f t="shared" si="646"/>
        <v>24403026.79</v>
      </c>
      <c r="AH2920" s="9">
        <f t="shared" si="647"/>
        <v>24378445.43</v>
      </c>
      <c r="AI2920" s="9">
        <f t="shared" si="648"/>
        <v>21868533.51</v>
      </c>
      <c r="AJ2920" s="12" t="e">
        <f>#REF!-A2920</f>
        <v>#REF!</v>
      </c>
      <c r="AK2920" s="16"/>
      <c r="AL2920" s="9">
        <f t="shared" si="638"/>
        <v>26152877.42</v>
      </c>
      <c r="AM2920" s="16"/>
      <c r="AN2920" s="16"/>
      <c r="AO2920" s="16"/>
      <c r="AP2920" s="16"/>
      <c r="AQ2920" s="12" t="e">
        <f>#REF!+#REF!+#REF!</f>
        <v>#REF!</v>
      </c>
      <c r="AR2920" s="12">
        <f t="shared" si="635"/>
        <v>-654.95</v>
      </c>
      <c r="AS2920" s="12" t="e">
        <f>#REF!-AU2920+#REF!+#REF!</f>
        <v>#REF!</v>
      </c>
      <c r="AT2920" s="12" t="e">
        <f>AS2920-VLOOKUP(A2920,[1]选股结果!$A$2:$BJ$3005,48,FALSE)*0.08</f>
        <v>#REF!</v>
      </c>
      <c r="AU2920" s="12">
        <f t="shared" si="639"/>
        <v>2509911.92</v>
      </c>
      <c r="AV2920" s="12" t="e">
        <f>#REF!+S2920+H2920</f>
        <v>#REF!</v>
      </c>
      <c r="AW2920" s="12" t="e">
        <f t="shared" si="640"/>
        <v>#REF!</v>
      </c>
      <c r="AX2920" s="12" t="e">
        <f t="shared" si="641"/>
        <v>#REF!</v>
      </c>
      <c r="AY2920" s="12" t="e">
        <f t="shared" si="642"/>
        <v>#REF!</v>
      </c>
      <c r="AZ2920" s="12">
        <f t="shared" si="636"/>
        <v>-184048355.16</v>
      </c>
      <c r="BA2920" s="12">
        <f t="shared" si="637"/>
        <v>24403026.79</v>
      </c>
      <c r="BB2920" s="12" t="e">
        <f t="shared" si="643"/>
        <v>#REF!</v>
      </c>
    </row>
    <row r="2921" spans="1:54">
      <c r="A2921" s="5" t="s">
        <v>5891</v>
      </c>
      <c r="B2921" s="5" t="s">
        <v>5892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644"/>
        <v>177212710.15</v>
      </c>
      <c r="AF2921" s="9">
        <f t="shared" si="645"/>
        <v>175551336.7</v>
      </c>
      <c r="AG2921" s="9">
        <f t="shared" si="646"/>
        <v>-119676.839999982</v>
      </c>
      <c r="AH2921" s="9">
        <f t="shared" si="647"/>
        <v>-313341.199999982</v>
      </c>
      <c r="AI2921" s="9">
        <f t="shared" si="648"/>
        <v>-313341.199999982</v>
      </c>
      <c r="AJ2921" s="12" t="e">
        <f>#REF!-A2921</f>
        <v>#REF!</v>
      </c>
      <c r="AK2921" s="16"/>
      <c r="AL2921" s="9">
        <f t="shared" si="638"/>
        <v>25978384.45</v>
      </c>
      <c r="AM2921" s="16"/>
      <c r="AN2921" s="16"/>
      <c r="AO2921" s="16"/>
      <c r="AP2921" s="16"/>
      <c r="AQ2921" s="12" t="e">
        <f>#REF!+#REF!+#REF!</f>
        <v>#REF!</v>
      </c>
      <c r="AR2921" s="12">
        <f t="shared" si="635"/>
        <v>-55595.14</v>
      </c>
      <c r="AS2921" s="12" t="e">
        <f>#REF!-AU2921+#REF!+#REF!</f>
        <v>#REF!</v>
      </c>
      <c r="AT2921" s="12" t="e">
        <f>AS2921-VLOOKUP(A2921,[1]选股结果!$A$2:$BJ$3005,48,FALSE)*0.08</f>
        <v>#REF!</v>
      </c>
      <c r="AU2921" s="12">
        <f t="shared" si="639"/>
        <v>0</v>
      </c>
      <c r="AV2921" s="12" t="e">
        <f>#REF!+S2921+H2921</f>
        <v>#REF!</v>
      </c>
      <c r="AW2921" s="12" t="e">
        <f t="shared" si="640"/>
        <v>#REF!</v>
      </c>
      <c r="AX2921" s="12" t="e">
        <f t="shared" si="641"/>
        <v>#REF!</v>
      </c>
      <c r="AY2921" s="12" t="e">
        <f t="shared" si="642"/>
        <v>#REF!</v>
      </c>
      <c r="AZ2921" s="12">
        <f t="shared" si="636"/>
        <v>-172873163.14</v>
      </c>
      <c r="BA2921" s="12">
        <f t="shared" si="637"/>
        <v>-119676.839999982</v>
      </c>
      <c r="BB2921" s="12" t="e">
        <f t="shared" si="643"/>
        <v>#REF!</v>
      </c>
    </row>
    <row r="2922" spans="1:54">
      <c r="A2922" s="5" t="s">
        <v>5893</v>
      </c>
      <c r="B2922" s="5" t="s">
        <v>5894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644"/>
        <v>175744871.53</v>
      </c>
      <c r="AF2922" s="9">
        <f t="shared" si="645"/>
        <v>137203394.62</v>
      </c>
      <c r="AG2922" s="9">
        <f t="shared" si="646"/>
        <v>38909250.44</v>
      </c>
      <c r="AH2922" s="9">
        <f t="shared" si="647"/>
        <v>38942321.88</v>
      </c>
      <c r="AI2922" s="9">
        <f t="shared" si="648"/>
        <v>38942321.88</v>
      </c>
      <c r="AJ2922" s="12" t="e">
        <f>#REF!-A2922</f>
        <v>#REF!</v>
      </c>
      <c r="AK2922" s="16"/>
      <c r="AL2922" s="9">
        <f t="shared" si="638"/>
        <v>51465651.93</v>
      </c>
      <c r="AM2922" s="16"/>
      <c r="AN2922" s="16"/>
      <c r="AO2922" s="16"/>
      <c r="AP2922" s="16"/>
      <c r="AQ2922" s="12" t="e">
        <f>#REF!+#REF!+#REF!</f>
        <v>#REF!</v>
      </c>
      <c r="AR2922" s="12">
        <f t="shared" si="635"/>
        <v>-49686.07</v>
      </c>
      <c r="AS2922" s="12" t="e">
        <f>#REF!-AU2922+#REF!+#REF!</f>
        <v>#REF!</v>
      </c>
      <c r="AT2922" s="12" t="e">
        <f>AS2922-VLOOKUP(A2922,[1]选股结果!$A$2:$BJ$3005,48,FALSE)*0.08</f>
        <v>#REF!</v>
      </c>
      <c r="AU2922" s="12">
        <f t="shared" si="639"/>
        <v>0</v>
      </c>
      <c r="AV2922" s="12" t="e">
        <f>#REF!+S2922+H2922</f>
        <v>#REF!</v>
      </c>
      <c r="AW2922" s="12" t="e">
        <f t="shared" si="640"/>
        <v>#REF!</v>
      </c>
      <c r="AX2922" s="12" t="e">
        <f t="shared" si="641"/>
        <v>#REF!</v>
      </c>
      <c r="AY2922" s="12" t="e">
        <f t="shared" si="642"/>
        <v>#REF!</v>
      </c>
      <c r="AZ2922" s="12">
        <f t="shared" si="636"/>
        <v>-179238895.26</v>
      </c>
      <c r="BA2922" s="12">
        <f t="shared" si="637"/>
        <v>38909250.44</v>
      </c>
      <c r="BB2922" s="12" t="e">
        <f t="shared" si="643"/>
        <v>#REF!</v>
      </c>
    </row>
    <row r="2923" spans="1:54">
      <c r="A2923" s="5" t="s">
        <v>5895</v>
      </c>
      <c r="B2923" s="5" t="s">
        <v>5896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644"/>
        <v>173215452.03</v>
      </c>
      <c r="AF2923" s="9">
        <f t="shared" si="645"/>
        <v>155306232.09</v>
      </c>
      <c r="AG2923" s="9">
        <f t="shared" si="646"/>
        <v>49022589.64</v>
      </c>
      <c r="AH2923" s="9">
        <f t="shared" si="647"/>
        <v>57431239.6</v>
      </c>
      <c r="AI2923" s="9">
        <f t="shared" si="648"/>
        <v>51837428.8</v>
      </c>
      <c r="AJ2923" s="12" t="e">
        <f>#REF!-A2923</f>
        <v>#REF!</v>
      </c>
      <c r="AK2923" s="16"/>
      <c r="AL2923" s="9">
        <f t="shared" si="638"/>
        <v>39116622.58</v>
      </c>
      <c r="AM2923" s="16"/>
      <c r="AN2923" s="16"/>
      <c r="AO2923" s="16"/>
      <c r="AP2923" s="16"/>
      <c r="AQ2923" s="12" t="e">
        <f>#REF!+#REF!+#REF!</f>
        <v>#REF!</v>
      </c>
      <c r="AR2923" s="12">
        <f t="shared" si="635"/>
        <v>-8424659.75</v>
      </c>
      <c r="AS2923" s="12" t="e">
        <f>#REF!-AU2923+#REF!+#REF!</f>
        <v>#REF!</v>
      </c>
      <c r="AT2923" s="12" t="e">
        <f>AS2923-VLOOKUP(A2923,[1]选股结果!$A$2:$BJ$3005,48,FALSE)*0.08</f>
        <v>#REF!</v>
      </c>
      <c r="AU2923" s="12">
        <f t="shared" si="639"/>
        <v>5593810.8</v>
      </c>
      <c r="AV2923" s="12" t="e">
        <f>#REF!+S2923+H2923</f>
        <v>#REF!</v>
      </c>
      <c r="AW2923" s="12" t="e">
        <f t="shared" si="640"/>
        <v>#REF!</v>
      </c>
      <c r="AX2923" s="12" t="e">
        <f t="shared" si="641"/>
        <v>#REF!</v>
      </c>
      <c r="AY2923" s="12" t="e">
        <f t="shared" si="642"/>
        <v>#REF!</v>
      </c>
      <c r="AZ2923" s="12">
        <f t="shared" si="636"/>
        <v>-177341757.62</v>
      </c>
      <c r="BA2923" s="12">
        <f t="shared" si="637"/>
        <v>49022589.64</v>
      </c>
      <c r="BB2923" s="12" t="e">
        <f t="shared" si="643"/>
        <v>#REF!</v>
      </c>
    </row>
    <row r="2924" spans="1:54">
      <c r="A2924" s="5" t="s">
        <v>5897</v>
      </c>
      <c r="B2924" s="5" t="s">
        <v>5898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644"/>
        <v>169441600.44</v>
      </c>
      <c r="AF2924" s="9">
        <f t="shared" si="645"/>
        <v>250396324.84</v>
      </c>
      <c r="AG2924" s="9">
        <f t="shared" si="646"/>
        <v>-79203345.57</v>
      </c>
      <c r="AH2924" s="9">
        <f t="shared" si="647"/>
        <v>-81523965.35</v>
      </c>
      <c r="AI2924" s="9">
        <f t="shared" si="648"/>
        <v>-66774121.59</v>
      </c>
      <c r="AJ2924" s="12" t="e">
        <f>#REF!-A2924</f>
        <v>#REF!</v>
      </c>
      <c r="AK2924" s="16"/>
      <c r="AL2924" s="9">
        <f t="shared" si="638"/>
        <v>72577879.06</v>
      </c>
      <c r="AM2924" s="16"/>
      <c r="AN2924" s="16"/>
      <c r="AO2924" s="16"/>
      <c r="AP2924" s="16"/>
      <c r="AQ2924" s="12" t="e">
        <f>#REF!+#REF!+#REF!</f>
        <v>#REF!</v>
      </c>
      <c r="AR2924" s="12">
        <f t="shared" si="635"/>
        <v>-60071.2</v>
      </c>
      <c r="AS2924" s="12" t="e">
        <f>#REF!-AU2924+#REF!+#REF!</f>
        <v>#REF!</v>
      </c>
      <c r="AT2924" s="12" t="e">
        <f>AS2924-VLOOKUP(A2924,[1]选股结果!$A$2:$BJ$3005,48,FALSE)*0.08</f>
        <v>#REF!</v>
      </c>
      <c r="AU2924" s="12">
        <f t="shared" si="639"/>
        <v>-14749843.76</v>
      </c>
      <c r="AV2924" s="12" t="e">
        <f>#REF!+S2924+H2924</f>
        <v>#REF!</v>
      </c>
      <c r="AW2924" s="12" t="e">
        <f t="shared" si="640"/>
        <v>#REF!</v>
      </c>
      <c r="AX2924" s="12" t="e">
        <f t="shared" si="641"/>
        <v>#REF!</v>
      </c>
      <c r="AY2924" s="12" t="e">
        <f t="shared" si="642"/>
        <v>#REF!</v>
      </c>
      <c r="AZ2924" s="12">
        <f t="shared" si="636"/>
        <v>-163627946.92</v>
      </c>
      <c r="BA2924" s="12">
        <f t="shared" si="637"/>
        <v>-79203345.57</v>
      </c>
      <c r="BB2924" s="12" t="e">
        <f t="shared" si="643"/>
        <v>#REF!</v>
      </c>
    </row>
    <row r="2925" spans="1:54">
      <c r="A2925" s="5" t="s">
        <v>5899</v>
      </c>
      <c r="B2925" s="5" t="s">
        <v>5900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644"/>
        <v>168431461.78</v>
      </c>
      <c r="AF2925" s="9">
        <f t="shared" si="645"/>
        <v>214433342.07</v>
      </c>
      <c r="AG2925" s="9">
        <f t="shared" si="646"/>
        <v>-54171234.44</v>
      </c>
      <c r="AH2925" s="9">
        <f t="shared" si="647"/>
        <v>-54373984.29</v>
      </c>
      <c r="AI2925" s="9">
        <f t="shared" si="648"/>
        <v>-53027403.71</v>
      </c>
      <c r="AJ2925" s="12" t="e">
        <f>#REF!-A2925</f>
        <v>#REF!</v>
      </c>
      <c r="AK2925" s="16"/>
      <c r="AL2925" s="9">
        <f t="shared" si="638"/>
        <v>36261281.79</v>
      </c>
      <c r="AM2925" s="16"/>
      <c r="AN2925" s="16"/>
      <c r="AO2925" s="16"/>
      <c r="AP2925" s="16"/>
      <c r="AQ2925" s="12" t="e">
        <f>#REF!+#REF!+#REF!</f>
        <v>#REF!</v>
      </c>
      <c r="AR2925" s="12">
        <f t="shared" si="635"/>
        <v>-270664.16</v>
      </c>
      <c r="AS2925" s="12" t="e">
        <f>#REF!-AU2925+#REF!+#REF!</f>
        <v>#REF!</v>
      </c>
      <c r="AT2925" s="12" t="e">
        <f>AS2925-VLOOKUP(A2925,[1]选股结果!$A$2:$BJ$3005,48,FALSE)*0.08</f>
        <v>#REF!</v>
      </c>
      <c r="AU2925" s="12">
        <f t="shared" si="639"/>
        <v>-1346580.58</v>
      </c>
      <c r="AV2925" s="12" t="e">
        <f>#REF!+S2925+H2925</f>
        <v>#REF!</v>
      </c>
      <c r="AW2925" s="12" t="e">
        <f t="shared" si="640"/>
        <v>#REF!</v>
      </c>
      <c r="AX2925" s="12" t="e">
        <f t="shared" si="641"/>
        <v>#REF!</v>
      </c>
      <c r="AY2925" s="12" t="e">
        <f t="shared" si="642"/>
        <v>#REF!</v>
      </c>
      <c r="AZ2925" s="12">
        <f t="shared" si="636"/>
        <v>-169921209.94</v>
      </c>
      <c r="BA2925" s="12">
        <f t="shared" si="637"/>
        <v>-54171234.44</v>
      </c>
      <c r="BB2925" s="12" t="e">
        <f t="shared" si="643"/>
        <v>#REF!</v>
      </c>
    </row>
    <row r="2926" spans="1:54">
      <c r="A2926" s="5" t="s">
        <v>5901</v>
      </c>
      <c r="B2926" s="5" t="s">
        <v>5902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644"/>
        <v>168044224.48</v>
      </c>
      <c r="AF2926" s="9">
        <f t="shared" si="645"/>
        <v>161428538.42</v>
      </c>
      <c r="AG2926" s="9">
        <f t="shared" si="646"/>
        <v>7782696.61</v>
      </c>
      <c r="AH2926" s="9">
        <f t="shared" si="647"/>
        <v>7749077.38</v>
      </c>
      <c r="AI2926" s="9">
        <f t="shared" si="648"/>
        <v>5706329.8</v>
      </c>
      <c r="AJ2926" s="12" t="e">
        <f>#REF!-A2926</f>
        <v>#REF!</v>
      </c>
      <c r="AK2926" s="16"/>
      <c r="AL2926" s="9">
        <f t="shared" si="638"/>
        <v>43558081.92</v>
      </c>
      <c r="AM2926" s="16"/>
      <c r="AN2926" s="16"/>
      <c r="AO2926" s="16"/>
      <c r="AP2926" s="16"/>
      <c r="AQ2926" s="12" t="e">
        <f>#REF!+#REF!+#REF!</f>
        <v>#REF!</v>
      </c>
      <c r="AR2926" s="12">
        <f t="shared" si="635"/>
        <v>-85039.98</v>
      </c>
      <c r="AS2926" s="12" t="e">
        <f>#REF!-AU2926+#REF!+#REF!</f>
        <v>#REF!</v>
      </c>
      <c r="AT2926" s="12" t="e">
        <f>AS2926-VLOOKUP(A2926,[1]选股结果!$A$2:$BJ$3005,48,FALSE)*0.08</f>
        <v>#REF!</v>
      </c>
      <c r="AU2926" s="12">
        <f t="shared" si="639"/>
        <v>2042747.58</v>
      </c>
      <c r="AV2926" s="12" t="e">
        <f>#REF!+S2926+H2926</f>
        <v>#REF!</v>
      </c>
      <c r="AW2926" s="12" t="e">
        <f t="shared" si="640"/>
        <v>#REF!</v>
      </c>
      <c r="AX2926" s="12" t="e">
        <f t="shared" si="641"/>
        <v>#REF!</v>
      </c>
      <c r="AY2926" s="12" t="e">
        <f t="shared" si="642"/>
        <v>#REF!</v>
      </c>
      <c r="AZ2926" s="12">
        <f t="shared" si="636"/>
        <v>-167879852.16</v>
      </c>
      <c r="BA2926" s="12">
        <f t="shared" si="637"/>
        <v>7782696.61</v>
      </c>
      <c r="BB2926" s="12" t="e">
        <f t="shared" si="643"/>
        <v>#REF!</v>
      </c>
    </row>
    <row r="2927" spans="1:54">
      <c r="A2927" s="5" t="s">
        <v>5903</v>
      </c>
      <c r="B2927" s="5" t="s">
        <v>5904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644"/>
        <v>166621392.13</v>
      </c>
      <c r="AF2927" s="9">
        <f t="shared" si="645"/>
        <v>146259773.48</v>
      </c>
      <c r="AG2927" s="9">
        <f t="shared" si="646"/>
        <v>19412673.61</v>
      </c>
      <c r="AH2927" s="9">
        <f t="shared" si="647"/>
        <v>18872014.23</v>
      </c>
      <c r="AI2927" s="9">
        <f t="shared" si="648"/>
        <v>14797812.98</v>
      </c>
      <c r="AJ2927" s="12" t="e">
        <f>#REF!-A2927</f>
        <v>#REF!</v>
      </c>
      <c r="AK2927" s="16"/>
      <c r="AL2927" s="9">
        <f t="shared" si="638"/>
        <v>32940726.72</v>
      </c>
      <c r="AM2927" s="16"/>
      <c r="AN2927" s="16"/>
      <c r="AO2927" s="16"/>
      <c r="AP2927" s="16"/>
      <c r="AQ2927" s="12" t="e">
        <f>#REF!+#REF!+#REF!</f>
        <v>#REF!</v>
      </c>
      <c r="AR2927" s="12">
        <f t="shared" si="635"/>
        <v>-9997.44</v>
      </c>
      <c r="AS2927" s="12" t="e">
        <f>#REF!-AU2927+#REF!+#REF!</f>
        <v>#REF!</v>
      </c>
      <c r="AT2927" s="12" t="e">
        <f>AS2927-VLOOKUP(A2927,[1]选股结果!$A$2:$BJ$3005,48,FALSE)*0.08</f>
        <v>#REF!</v>
      </c>
      <c r="AU2927" s="12">
        <f t="shared" si="639"/>
        <v>4074201.25</v>
      </c>
      <c r="AV2927" s="12" t="e">
        <f>#REF!+S2927+H2927</f>
        <v>#REF!</v>
      </c>
      <c r="AW2927" s="12" t="e">
        <f t="shared" si="640"/>
        <v>#REF!</v>
      </c>
      <c r="AX2927" s="12" t="e">
        <f t="shared" si="641"/>
        <v>#REF!</v>
      </c>
      <c r="AY2927" s="12" t="e">
        <f t="shared" si="642"/>
        <v>#REF!</v>
      </c>
      <c r="AZ2927" s="12">
        <f t="shared" si="636"/>
        <v>-168852846.48</v>
      </c>
      <c r="BA2927" s="12">
        <f t="shared" si="637"/>
        <v>19412673.61</v>
      </c>
      <c r="BB2927" s="12" t="e">
        <f t="shared" si="643"/>
        <v>#REF!</v>
      </c>
    </row>
    <row r="2928" spans="1:54">
      <c r="A2928" s="5" t="s">
        <v>5905</v>
      </c>
      <c r="B2928" s="5" t="s">
        <v>5906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644"/>
        <v>166211888.59</v>
      </c>
      <c r="AF2928" s="9">
        <f t="shared" si="645"/>
        <v>125244495.73</v>
      </c>
      <c r="AG2928" s="9">
        <f t="shared" si="646"/>
        <v>32345893.42</v>
      </c>
      <c r="AH2928" s="9">
        <f t="shared" si="647"/>
        <v>32350917.61</v>
      </c>
      <c r="AI2928" s="9">
        <f t="shared" si="648"/>
        <v>31865929.87</v>
      </c>
      <c r="AJ2928" s="12" t="e">
        <f>#REF!-A2928</f>
        <v>#REF!</v>
      </c>
      <c r="AK2928" s="16"/>
      <c r="AL2928" s="9">
        <f t="shared" si="638"/>
        <v>41737548.4</v>
      </c>
      <c r="AM2928" s="16"/>
      <c r="AN2928" s="16"/>
      <c r="AO2928" s="16"/>
      <c r="AP2928" s="16"/>
      <c r="AQ2928" s="12" t="e">
        <f>#REF!+#REF!+#REF!</f>
        <v>#REF!</v>
      </c>
      <c r="AR2928" s="12">
        <f t="shared" si="635"/>
        <v>-5024.19</v>
      </c>
      <c r="AS2928" s="12" t="e">
        <f>#REF!-AU2928+#REF!+#REF!</f>
        <v>#REF!</v>
      </c>
      <c r="AT2928" s="12" t="e">
        <f>AS2928-VLOOKUP(A2928,[1]选股结果!$A$2:$BJ$3005,48,FALSE)*0.08</f>
        <v>#REF!</v>
      </c>
      <c r="AU2928" s="12">
        <f t="shared" si="639"/>
        <v>484987.739999998</v>
      </c>
      <c r="AV2928" s="12" t="e">
        <f>#REF!+S2928+H2928</f>
        <v>#REF!</v>
      </c>
      <c r="AW2928" s="12" t="e">
        <f t="shared" si="640"/>
        <v>#REF!</v>
      </c>
      <c r="AX2928" s="12" t="e">
        <f t="shared" si="641"/>
        <v>#REF!</v>
      </c>
      <c r="AY2928" s="12" t="e">
        <f t="shared" si="642"/>
        <v>#REF!</v>
      </c>
      <c r="AZ2928" s="12">
        <f t="shared" si="636"/>
        <v>-164626250.83</v>
      </c>
      <c r="BA2928" s="12">
        <f t="shared" si="637"/>
        <v>32345893.42</v>
      </c>
      <c r="BB2928" s="12" t="e">
        <f t="shared" si="643"/>
        <v>#REF!</v>
      </c>
    </row>
    <row r="2929" spans="1:54">
      <c r="A2929" s="5" t="s">
        <v>5907</v>
      </c>
      <c r="B2929" s="5" t="s">
        <v>5908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644"/>
        <v>162200410.68</v>
      </c>
      <c r="AF2929" s="9">
        <f t="shared" si="645"/>
        <v>124619268.12</v>
      </c>
      <c r="AG2929" s="9">
        <f t="shared" si="646"/>
        <v>12327441.3</v>
      </c>
      <c r="AH2929" s="9">
        <f t="shared" si="647"/>
        <v>12226413.89</v>
      </c>
      <c r="AI2929" s="9">
        <f t="shared" si="648"/>
        <v>7575734.11</v>
      </c>
      <c r="AJ2929" s="12" t="e">
        <f>#REF!-A2929</f>
        <v>#REF!</v>
      </c>
      <c r="AK2929" s="16"/>
      <c r="AL2929" s="9">
        <f t="shared" si="638"/>
        <v>47014013.74</v>
      </c>
      <c r="AM2929" s="16"/>
      <c r="AN2929" s="16"/>
      <c r="AO2929" s="16"/>
      <c r="AP2929" s="16"/>
      <c r="AQ2929" s="12" t="e">
        <f>#REF!+#REF!+#REF!</f>
        <v>#REF!</v>
      </c>
      <c r="AR2929" s="12">
        <f t="shared" si="635"/>
        <v>-24066.03</v>
      </c>
      <c r="AS2929" s="12" t="e">
        <f>#REF!-AU2929+#REF!+#REF!</f>
        <v>#REF!</v>
      </c>
      <c r="AT2929" s="12" t="e">
        <f>AS2929-VLOOKUP(A2929,[1]选股结果!$A$2:$BJ$3005,48,FALSE)*0.08</f>
        <v>#REF!</v>
      </c>
      <c r="AU2929" s="12">
        <f t="shared" si="639"/>
        <v>4650679.78</v>
      </c>
      <c r="AV2929" s="12" t="e">
        <f>#REF!+S2929+H2929</f>
        <v>#REF!</v>
      </c>
      <c r="AW2929" s="12" t="e">
        <f t="shared" si="640"/>
        <v>#REF!</v>
      </c>
      <c r="AX2929" s="12" t="e">
        <f t="shared" si="641"/>
        <v>#REF!</v>
      </c>
      <c r="AY2929" s="12" t="e">
        <f t="shared" si="642"/>
        <v>#REF!</v>
      </c>
      <c r="AZ2929" s="12">
        <f t="shared" si="636"/>
        <v>-161561954.29</v>
      </c>
      <c r="BA2929" s="12">
        <f t="shared" si="637"/>
        <v>12327441.3</v>
      </c>
      <c r="BB2929" s="12" t="e">
        <f t="shared" si="643"/>
        <v>#REF!</v>
      </c>
    </row>
    <row r="2930" spans="1:54">
      <c r="A2930" s="5" t="s">
        <v>5909</v>
      </c>
      <c r="B2930" s="5" t="s">
        <v>5910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644"/>
        <v>159065551.73</v>
      </c>
      <c r="AF2930" s="9">
        <f t="shared" si="645"/>
        <v>473586498.42</v>
      </c>
      <c r="AG2930" s="9">
        <f t="shared" si="646"/>
        <v>-354631770.23</v>
      </c>
      <c r="AH2930" s="9">
        <f t="shared" si="647"/>
        <v>-355144443.79</v>
      </c>
      <c r="AI2930" s="9">
        <f t="shared" si="648"/>
        <v>-348173298.48</v>
      </c>
      <c r="AJ2930" s="12" t="e">
        <f>#REF!-A2930</f>
        <v>#REF!</v>
      </c>
      <c r="AK2930" s="16"/>
      <c r="AL2930" s="9">
        <f t="shared" si="638"/>
        <v>161049955.85</v>
      </c>
      <c r="AM2930" s="16"/>
      <c r="AN2930" s="16"/>
      <c r="AO2930" s="16"/>
      <c r="AP2930" s="16"/>
      <c r="AQ2930" s="12" t="e">
        <f>#REF!+#REF!+#REF!</f>
        <v>#REF!</v>
      </c>
      <c r="AR2930" s="12">
        <f t="shared" si="635"/>
        <v>-636063.08</v>
      </c>
      <c r="AS2930" s="12" t="e">
        <f>#REF!-AU2930+#REF!+#REF!</f>
        <v>#REF!</v>
      </c>
      <c r="AT2930" s="12" t="e">
        <f>AS2930-VLOOKUP(A2930,[1]选股结果!$A$2:$BJ$3005,48,FALSE)*0.08</f>
        <v>#REF!</v>
      </c>
      <c r="AU2930" s="12">
        <f t="shared" si="639"/>
        <v>-6971145.31</v>
      </c>
      <c r="AV2930" s="12" t="e">
        <f>#REF!+S2930+H2930</f>
        <v>#REF!</v>
      </c>
      <c r="AW2930" s="12" t="e">
        <f t="shared" si="640"/>
        <v>#REF!</v>
      </c>
      <c r="AX2930" s="12" t="e">
        <f t="shared" si="641"/>
        <v>#REF!</v>
      </c>
      <c r="AY2930" s="12" t="e">
        <f t="shared" si="642"/>
        <v>#REF!</v>
      </c>
      <c r="AZ2930" s="12">
        <f t="shared" si="636"/>
        <v>-382188289.41</v>
      </c>
      <c r="BA2930" s="12">
        <f t="shared" si="637"/>
        <v>-354631770.23</v>
      </c>
      <c r="BB2930" s="12" t="e">
        <f t="shared" si="643"/>
        <v>#REF!</v>
      </c>
    </row>
    <row r="2931" spans="1:54">
      <c r="A2931" s="5" t="s">
        <v>5911</v>
      </c>
      <c r="B2931" s="5" t="s">
        <v>5912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644"/>
        <v>158849248.72</v>
      </c>
      <c r="AF2931" s="9">
        <f t="shared" si="645"/>
        <v>188096412.51</v>
      </c>
      <c r="AG2931" s="9">
        <f t="shared" si="646"/>
        <v>-25815971.64</v>
      </c>
      <c r="AH2931" s="9">
        <f t="shared" si="647"/>
        <v>-24413557.48</v>
      </c>
      <c r="AI2931" s="9">
        <f t="shared" si="648"/>
        <v>-18024787.43</v>
      </c>
      <c r="AJ2931" s="12" t="e">
        <f>#REF!-A2931</f>
        <v>#REF!</v>
      </c>
      <c r="AK2931" s="16"/>
      <c r="AL2931" s="9">
        <f t="shared" si="638"/>
        <v>55072245.13</v>
      </c>
      <c r="AM2931" s="16"/>
      <c r="AN2931" s="16"/>
      <c r="AO2931" s="16"/>
      <c r="AP2931" s="16"/>
      <c r="AQ2931" s="12" t="e">
        <f>#REF!+#REF!+#REF!</f>
        <v>#REF!</v>
      </c>
      <c r="AR2931" s="12">
        <f t="shared" si="635"/>
        <v>-1403645.12</v>
      </c>
      <c r="AS2931" s="12" t="e">
        <f>#REF!-AU2931+#REF!+#REF!</f>
        <v>#REF!</v>
      </c>
      <c r="AT2931" s="12" t="e">
        <f>AS2931-VLOOKUP(A2931,[1]选股结果!$A$2:$BJ$3005,48,FALSE)*0.08</f>
        <v>#REF!</v>
      </c>
      <c r="AU2931" s="12">
        <f t="shared" si="639"/>
        <v>-6388770.05</v>
      </c>
      <c r="AV2931" s="12" t="e">
        <f>#REF!+S2931+H2931</f>
        <v>#REF!</v>
      </c>
      <c r="AW2931" s="12" t="e">
        <f t="shared" si="640"/>
        <v>#REF!</v>
      </c>
      <c r="AX2931" s="12" t="e">
        <f t="shared" si="641"/>
        <v>#REF!</v>
      </c>
      <c r="AY2931" s="12" t="e">
        <f t="shared" si="642"/>
        <v>#REF!</v>
      </c>
      <c r="AZ2931" s="12">
        <f t="shared" si="636"/>
        <v>-148386852.24</v>
      </c>
      <c r="BA2931" s="12">
        <f t="shared" si="637"/>
        <v>-25815971.64</v>
      </c>
      <c r="BB2931" s="12" t="e">
        <f t="shared" si="643"/>
        <v>#REF!</v>
      </c>
    </row>
    <row r="2932" spans="1:54">
      <c r="A2932" s="5" t="s">
        <v>5913</v>
      </c>
      <c r="B2932" s="5" t="s">
        <v>5914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644"/>
        <v>158630883.61</v>
      </c>
      <c r="AF2932" s="9">
        <f t="shared" si="645"/>
        <v>157346351.45</v>
      </c>
      <c r="AG2932" s="9">
        <f t="shared" si="646"/>
        <v>7149267.01</v>
      </c>
      <c r="AH2932" s="9">
        <f t="shared" si="647"/>
        <v>-3817590.14</v>
      </c>
      <c r="AI2932" s="9">
        <f t="shared" si="648"/>
        <v>-4835201.37</v>
      </c>
      <c r="AJ2932" s="12" t="e">
        <f>#REF!-A2932</f>
        <v>#REF!</v>
      </c>
      <c r="AK2932" s="16"/>
      <c r="AL2932" s="9">
        <f t="shared" si="638"/>
        <v>103792705.03</v>
      </c>
      <c r="AM2932" s="16"/>
      <c r="AN2932" s="16"/>
      <c r="AO2932" s="16"/>
      <c r="AP2932" s="16"/>
      <c r="AQ2932" s="12" t="e">
        <f>#REF!+#REF!+#REF!</f>
        <v>#REF!</v>
      </c>
      <c r="AR2932" s="12">
        <f t="shared" si="635"/>
        <v>-1030385.35</v>
      </c>
      <c r="AS2932" s="12" t="e">
        <f>#REF!-AU2932+#REF!+#REF!</f>
        <v>#REF!</v>
      </c>
      <c r="AT2932" s="12" t="e">
        <f>AS2932-VLOOKUP(A2932,[1]选股结果!$A$2:$BJ$3005,48,FALSE)*0.08</f>
        <v>#REF!</v>
      </c>
      <c r="AU2932" s="12">
        <f t="shared" si="639"/>
        <v>1017611.23</v>
      </c>
      <c r="AV2932" s="12" t="e">
        <f>#REF!+S2932+H2932</f>
        <v>#REF!</v>
      </c>
      <c r="AW2932" s="12" t="e">
        <f t="shared" si="640"/>
        <v>#REF!</v>
      </c>
      <c r="AX2932" s="12" t="e">
        <f t="shared" si="641"/>
        <v>#REF!</v>
      </c>
      <c r="AY2932" s="12" t="e">
        <f t="shared" si="642"/>
        <v>#REF!</v>
      </c>
      <c r="AZ2932" s="12">
        <f t="shared" si="636"/>
        <v>-178253666.25</v>
      </c>
      <c r="BA2932" s="12">
        <f t="shared" si="637"/>
        <v>7149267.01</v>
      </c>
      <c r="BB2932" s="12" t="e">
        <f t="shared" si="643"/>
        <v>#REF!</v>
      </c>
    </row>
    <row r="2933" spans="1:54">
      <c r="A2933" s="5" t="s">
        <v>5915</v>
      </c>
      <c r="B2933" s="5" t="s">
        <v>5916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644"/>
        <v>158307299.38</v>
      </c>
      <c r="AF2933" s="9">
        <f t="shared" si="645"/>
        <v>190498187.2</v>
      </c>
      <c r="AG2933" s="9">
        <f t="shared" si="646"/>
        <v>-31237999.04</v>
      </c>
      <c r="AH2933" s="9">
        <f t="shared" si="647"/>
        <v>-31400405.32</v>
      </c>
      <c r="AI2933" s="9">
        <f t="shared" si="648"/>
        <v>-31592927.51</v>
      </c>
      <c r="AJ2933" s="12" t="e">
        <f>#REF!-A2933</f>
        <v>#REF!</v>
      </c>
      <c r="AK2933" s="16"/>
      <c r="AL2933" s="9">
        <f t="shared" si="638"/>
        <v>37905770.65</v>
      </c>
      <c r="AM2933" s="16"/>
      <c r="AN2933" s="16"/>
      <c r="AO2933" s="16"/>
      <c r="AP2933" s="16"/>
      <c r="AQ2933" s="12" t="e">
        <f>#REF!+#REF!+#REF!</f>
        <v>#REF!</v>
      </c>
      <c r="AR2933" s="12">
        <f t="shared" si="635"/>
        <v>-22797.84</v>
      </c>
      <c r="AS2933" s="12" t="e">
        <f>#REF!-AU2933+#REF!+#REF!</f>
        <v>#REF!</v>
      </c>
      <c r="AT2933" s="12" t="e">
        <f>AS2933-VLOOKUP(A2933,[1]选股结果!$A$2:$BJ$3005,48,FALSE)*0.08</f>
        <v>#REF!</v>
      </c>
      <c r="AU2933" s="12">
        <f t="shared" si="639"/>
        <v>192522.190000001</v>
      </c>
      <c r="AV2933" s="12" t="e">
        <f>#REF!+S2933+H2933</f>
        <v>#REF!</v>
      </c>
      <c r="AW2933" s="12" t="e">
        <f t="shared" si="640"/>
        <v>#REF!</v>
      </c>
      <c r="AX2933" s="12" t="e">
        <f t="shared" si="641"/>
        <v>#REF!</v>
      </c>
      <c r="AY2933" s="12" t="e">
        <f t="shared" si="642"/>
        <v>#REF!</v>
      </c>
      <c r="AZ2933" s="12">
        <f t="shared" si="636"/>
        <v>-157871733.62</v>
      </c>
      <c r="BA2933" s="12">
        <f t="shared" si="637"/>
        <v>-31237999.04</v>
      </c>
      <c r="BB2933" s="12" t="e">
        <f t="shared" si="643"/>
        <v>#REF!</v>
      </c>
    </row>
    <row r="2934" spans="1:54">
      <c r="A2934" s="5" t="s">
        <v>5917</v>
      </c>
      <c r="B2934" s="5" t="s">
        <v>5918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644"/>
        <v>155359369.02</v>
      </c>
      <c r="AF2934" s="9">
        <f t="shared" si="645"/>
        <v>133223930.72</v>
      </c>
      <c r="AG2934" s="9">
        <f t="shared" si="646"/>
        <v>22221803.99</v>
      </c>
      <c r="AH2934" s="9">
        <f t="shared" si="647"/>
        <v>25273698.6</v>
      </c>
      <c r="AI2934" s="9">
        <f t="shared" si="648"/>
        <v>25273698.6</v>
      </c>
      <c r="AJ2934" s="12" t="e">
        <f>#REF!-A2934</f>
        <v>#REF!</v>
      </c>
      <c r="AK2934" s="16"/>
      <c r="AL2934" s="9">
        <f t="shared" si="638"/>
        <v>38492090.05</v>
      </c>
      <c r="AM2934" s="16"/>
      <c r="AN2934" s="16"/>
      <c r="AO2934" s="16"/>
      <c r="AP2934" s="16"/>
      <c r="AQ2934" s="12" t="e">
        <f>#REF!+#REF!+#REF!</f>
        <v>#REF!</v>
      </c>
      <c r="AR2934" s="12">
        <f t="shared" si="635"/>
        <v>-3521587.08</v>
      </c>
      <c r="AS2934" s="12" t="e">
        <f>#REF!-AU2934+#REF!+#REF!</f>
        <v>#REF!</v>
      </c>
      <c r="AT2934" s="12" t="e">
        <f>AS2934-VLOOKUP(A2934,[1]选股结果!$A$2:$BJ$3005,48,FALSE)*0.08</f>
        <v>#REF!</v>
      </c>
      <c r="AU2934" s="12">
        <f t="shared" si="639"/>
        <v>0</v>
      </c>
      <c r="AV2934" s="12" t="e">
        <f>#REF!+S2934+H2934</f>
        <v>#REF!</v>
      </c>
      <c r="AW2934" s="12" t="e">
        <f t="shared" si="640"/>
        <v>#REF!</v>
      </c>
      <c r="AX2934" s="12" t="e">
        <f t="shared" si="641"/>
        <v>#REF!</v>
      </c>
      <c r="AY2934" s="12" t="e">
        <f t="shared" si="642"/>
        <v>#REF!</v>
      </c>
      <c r="AZ2934" s="12">
        <f t="shared" si="636"/>
        <v>-156218447.32</v>
      </c>
      <c r="BA2934" s="12">
        <f t="shared" si="637"/>
        <v>22221803.99</v>
      </c>
      <c r="BB2934" s="12" t="e">
        <f t="shared" si="643"/>
        <v>#REF!</v>
      </c>
    </row>
    <row r="2935" spans="1:54">
      <c r="A2935" s="5" t="s">
        <v>5919</v>
      </c>
      <c r="B2935" s="5" t="s">
        <v>5920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644"/>
        <v>147304724.69</v>
      </c>
      <c r="AF2935" s="9">
        <f t="shared" si="645"/>
        <v>151986902.5</v>
      </c>
      <c r="AG2935" s="9">
        <f t="shared" si="646"/>
        <v>-4348048.00000003</v>
      </c>
      <c r="AH2935" s="9">
        <f t="shared" si="647"/>
        <v>-4371496.95000003</v>
      </c>
      <c r="AI2935" s="9">
        <f t="shared" si="648"/>
        <v>-4371496.95000003</v>
      </c>
      <c r="AJ2935" s="12" t="e">
        <f>#REF!-A2935</f>
        <v>#REF!</v>
      </c>
      <c r="AK2935" s="16"/>
      <c r="AL2935" s="9">
        <f t="shared" si="638"/>
        <v>28959223.3</v>
      </c>
      <c r="AM2935" s="16"/>
      <c r="AN2935" s="16"/>
      <c r="AO2935" s="16"/>
      <c r="AP2935" s="16"/>
      <c r="AQ2935" s="12" t="e">
        <f>#REF!+#REF!+#REF!</f>
        <v>#REF!</v>
      </c>
      <c r="AR2935" s="12">
        <f t="shared" si="635"/>
        <v>-201117.15</v>
      </c>
      <c r="AS2935" s="12" t="e">
        <f>#REF!-AU2935+#REF!+#REF!</f>
        <v>#REF!</v>
      </c>
      <c r="AT2935" s="12" t="e">
        <f>AS2935-VLOOKUP(A2935,[1]选股结果!$A$2:$BJ$3005,48,FALSE)*0.08</f>
        <v>#REF!</v>
      </c>
      <c r="AU2935" s="12">
        <f t="shared" si="639"/>
        <v>0</v>
      </c>
      <c r="AV2935" s="12" t="e">
        <f>#REF!+S2935+H2935</f>
        <v>#REF!</v>
      </c>
      <c r="AW2935" s="12" t="e">
        <f t="shared" si="640"/>
        <v>#REF!</v>
      </c>
      <c r="AX2935" s="12" t="e">
        <f t="shared" si="641"/>
        <v>#REF!</v>
      </c>
      <c r="AY2935" s="12" t="e">
        <f t="shared" si="642"/>
        <v>#REF!</v>
      </c>
      <c r="AZ2935" s="12">
        <f t="shared" si="636"/>
        <v>-148240466.62</v>
      </c>
      <c r="BA2935" s="12">
        <f t="shared" si="637"/>
        <v>-4348048.00000003</v>
      </c>
      <c r="BB2935" s="12" t="e">
        <f t="shared" si="643"/>
        <v>#REF!</v>
      </c>
    </row>
    <row r="2936" spans="1:54">
      <c r="A2936" s="5" t="s">
        <v>5921</v>
      </c>
      <c r="B2936" s="5" t="s">
        <v>5922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644"/>
        <v>145799784.76</v>
      </c>
      <c r="AF2936" s="9">
        <f t="shared" si="645"/>
        <v>258409478.84</v>
      </c>
      <c r="AG2936" s="9">
        <f t="shared" si="646"/>
        <v>-100433367.54</v>
      </c>
      <c r="AH2936" s="9">
        <f t="shared" si="647"/>
        <v>-96458071.63</v>
      </c>
      <c r="AI2936" s="9">
        <f t="shared" si="648"/>
        <v>-100535311.56</v>
      </c>
      <c r="AJ2936" s="12" t="e">
        <f>#REF!-A2936</f>
        <v>#REF!</v>
      </c>
      <c r="AK2936" s="16"/>
      <c r="AL2936" s="9">
        <f t="shared" si="638"/>
        <v>59774137.39</v>
      </c>
      <c r="AM2936" s="16"/>
      <c r="AN2936" s="16"/>
      <c r="AO2936" s="16"/>
      <c r="AP2936" s="16"/>
      <c r="AQ2936" s="12" t="e">
        <f>#REF!+#REF!+#REF!</f>
        <v>#REF!</v>
      </c>
      <c r="AR2936" s="12">
        <f t="shared" si="635"/>
        <v>-4034405.19</v>
      </c>
      <c r="AS2936" s="12" t="e">
        <f>#REF!-AU2936+#REF!+#REF!</f>
        <v>#REF!</v>
      </c>
      <c r="AT2936" s="12" t="e">
        <f>AS2936-VLOOKUP(A2936,[1]选股结果!$A$2:$BJ$3005,48,FALSE)*0.08</f>
        <v>#REF!</v>
      </c>
      <c r="AU2936" s="12">
        <f t="shared" si="639"/>
        <v>4077239.93000001</v>
      </c>
      <c r="AV2936" s="12" t="e">
        <f>#REF!+S2936+H2936</f>
        <v>#REF!</v>
      </c>
      <c r="AW2936" s="12" t="e">
        <f t="shared" si="640"/>
        <v>#REF!</v>
      </c>
      <c r="AX2936" s="12" t="e">
        <f t="shared" si="641"/>
        <v>#REF!</v>
      </c>
      <c r="AY2936" s="12" t="e">
        <f t="shared" si="642"/>
        <v>#REF!</v>
      </c>
      <c r="AZ2936" s="12">
        <f t="shared" si="636"/>
        <v>-150249751.41</v>
      </c>
      <c r="BA2936" s="12">
        <f t="shared" si="637"/>
        <v>-100433367.54</v>
      </c>
      <c r="BB2936" s="12" t="e">
        <f t="shared" si="643"/>
        <v>#REF!</v>
      </c>
    </row>
    <row r="2937" spans="1:54">
      <c r="A2937" s="5" t="s">
        <v>5923</v>
      </c>
      <c r="B2937" s="5" t="s">
        <v>5924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644"/>
        <v>143171050.98</v>
      </c>
      <c r="AF2937" s="9">
        <f t="shared" si="645"/>
        <v>182278260.36</v>
      </c>
      <c r="AG2937" s="9">
        <f t="shared" si="646"/>
        <v>-24413598.4</v>
      </c>
      <c r="AH2937" s="9">
        <f t="shared" si="647"/>
        <v>-24187401.14</v>
      </c>
      <c r="AI2937" s="9">
        <f t="shared" si="648"/>
        <v>-26189176.92</v>
      </c>
      <c r="AJ2937" s="12" t="e">
        <f>#REF!-A2937</f>
        <v>#REF!</v>
      </c>
      <c r="AK2937" s="16"/>
      <c r="AL2937" s="9">
        <f t="shared" si="638"/>
        <v>34377534.22</v>
      </c>
      <c r="AM2937" s="16"/>
      <c r="AN2937" s="16"/>
      <c r="AO2937" s="16"/>
      <c r="AP2937" s="16"/>
      <c r="AQ2937" s="12" t="e">
        <f>#REF!+#REF!+#REF!</f>
        <v>#REF!</v>
      </c>
      <c r="AR2937" s="12">
        <f t="shared" si="635"/>
        <v>-919870.14</v>
      </c>
      <c r="AS2937" s="12" t="e">
        <f>#REF!-AU2937+#REF!+#REF!</f>
        <v>#REF!</v>
      </c>
      <c r="AT2937" s="12" t="e">
        <f>AS2937-VLOOKUP(A2937,[1]选股结果!$A$2:$BJ$3005,48,FALSE)*0.08</f>
        <v>#REF!</v>
      </c>
      <c r="AU2937" s="12">
        <f t="shared" si="639"/>
        <v>2001775.78</v>
      </c>
      <c r="AV2937" s="12" t="e">
        <f>#REF!+S2937+H2937</f>
        <v>#REF!</v>
      </c>
      <c r="AW2937" s="12" t="e">
        <f t="shared" si="640"/>
        <v>#REF!</v>
      </c>
      <c r="AX2937" s="12" t="e">
        <f t="shared" si="641"/>
        <v>#REF!</v>
      </c>
      <c r="AY2937" s="12" t="e">
        <f t="shared" si="642"/>
        <v>#REF!</v>
      </c>
      <c r="AZ2937" s="12">
        <f t="shared" si="636"/>
        <v>-159935593.58</v>
      </c>
      <c r="BA2937" s="12">
        <f t="shared" si="637"/>
        <v>-24413598.4</v>
      </c>
      <c r="BB2937" s="12" t="e">
        <f t="shared" si="643"/>
        <v>#REF!</v>
      </c>
    </row>
    <row r="2938" spans="1:54">
      <c r="A2938" s="5" t="s">
        <v>5925</v>
      </c>
      <c r="B2938" s="5" t="s">
        <v>5926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644"/>
        <v>142836764.58</v>
      </c>
      <c r="AF2938" s="9">
        <f t="shared" si="645"/>
        <v>120926207.79</v>
      </c>
      <c r="AG2938" s="9">
        <f t="shared" si="646"/>
        <v>24224124.56</v>
      </c>
      <c r="AH2938" s="9">
        <f t="shared" si="647"/>
        <v>24022434.46</v>
      </c>
      <c r="AI2938" s="9">
        <f t="shared" si="648"/>
        <v>20607179.91</v>
      </c>
      <c r="AJ2938" s="12" t="e">
        <f>#REF!-A2938</f>
        <v>#REF!</v>
      </c>
      <c r="AK2938" s="16"/>
      <c r="AL2938" s="9">
        <f t="shared" si="638"/>
        <v>31198008.26</v>
      </c>
      <c r="AM2938" s="16"/>
      <c r="AN2938" s="16"/>
      <c r="AO2938" s="16"/>
      <c r="AP2938" s="16"/>
      <c r="AQ2938" s="12" t="e">
        <f>#REF!+#REF!+#REF!</f>
        <v>#REF!</v>
      </c>
      <c r="AR2938" s="12">
        <f t="shared" si="635"/>
        <v>-13063.93</v>
      </c>
      <c r="AS2938" s="12" t="e">
        <f>#REF!-AU2938+#REF!+#REF!</f>
        <v>#REF!</v>
      </c>
      <c r="AT2938" s="12" t="e">
        <f>AS2938-VLOOKUP(A2938,[1]选股结果!$A$2:$BJ$3005,48,FALSE)*0.08</f>
        <v>#REF!</v>
      </c>
      <c r="AU2938" s="12">
        <f t="shared" si="639"/>
        <v>3415254.55</v>
      </c>
      <c r="AV2938" s="12" t="e">
        <f>#REF!+S2938+H2938</f>
        <v>#REF!</v>
      </c>
      <c r="AW2938" s="12" t="e">
        <f t="shared" si="640"/>
        <v>#REF!</v>
      </c>
      <c r="AX2938" s="12" t="e">
        <f t="shared" si="641"/>
        <v>#REF!</v>
      </c>
      <c r="AY2938" s="12" t="e">
        <f t="shared" si="642"/>
        <v>#REF!</v>
      </c>
      <c r="AZ2938" s="12">
        <f t="shared" si="636"/>
        <v>-143336521.06</v>
      </c>
      <c r="BA2938" s="12">
        <f t="shared" si="637"/>
        <v>24224124.56</v>
      </c>
      <c r="BB2938" s="12" t="e">
        <f t="shared" si="643"/>
        <v>#REF!</v>
      </c>
    </row>
    <row r="2939" spans="1:54">
      <c r="A2939" s="5" t="s">
        <v>5927</v>
      </c>
      <c r="B2939" s="5" t="s">
        <v>5928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644"/>
        <v>141415391.3</v>
      </c>
      <c r="AF2939" s="9">
        <f t="shared" si="645"/>
        <v>146179106.88</v>
      </c>
      <c r="AG2939" s="9">
        <f t="shared" si="646"/>
        <v>-63734242.8</v>
      </c>
      <c r="AH2939" s="9">
        <f t="shared" si="647"/>
        <v>-63736442.8</v>
      </c>
      <c r="AI2939" s="9">
        <f t="shared" si="648"/>
        <v>-53367185.39</v>
      </c>
      <c r="AJ2939" s="12" t="e">
        <f>#REF!-A2939</f>
        <v>#REF!</v>
      </c>
      <c r="AK2939" s="16"/>
      <c r="AL2939" s="9">
        <f t="shared" si="638"/>
        <v>32768489.14</v>
      </c>
      <c r="AM2939" s="16"/>
      <c r="AN2939" s="16"/>
      <c r="AO2939" s="16"/>
      <c r="AP2939" s="16"/>
      <c r="AQ2939" s="12" t="e">
        <f>#REF!+#REF!+#REF!</f>
        <v>#REF!</v>
      </c>
      <c r="AR2939" s="12">
        <f t="shared" si="635"/>
        <v>0</v>
      </c>
      <c r="AS2939" s="12" t="e">
        <f>#REF!-AU2939+#REF!+#REF!</f>
        <v>#REF!</v>
      </c>
      <c r="AT2939" s="12" t="e">
        <f>AS2939-VLOOKUP(A2939,[1]选股结果!$A$2:$BJ$3005,48,FALSE)*0.08</f>
        <v>#REF!</v>
      </c>
      <c r="AU2939" s="12">
        <f t="shared" si="639"/>
        <v>-10369257.41</v>
      </c>
      <c r="AV2939" s="12" t="e">
        <f>#REF!+S2939+H2939</f>
        <v>#REF!</v>
      </c>
      <c r="AW2939" s="12" t="e">
        <f t="shared" si="640"/>
        <v>#REF!</v>
      </c>
      <c r="AX2939" s="12" t="e">
        <f t="shared" si="641"/>
        <v>#REF!</v>
      </c>
      <c r="AY2939" s="12" t="e">
        <f t="shared" si="642"/>
        <v>#REF!</v>
      </c>
      <c r="AZ2939" s="12">
        <f t="shared" si="636"/>
        <v>-131393531.8</v>
      </c>
      <c r="BA2939" s="12">
        <f t="shared" si="637"/>
        <v>-63734242.8</v>
      </c>
      <c r="BB2939" s="12" t="e">
        <f t="shared" si="643"/>
        <v>#REF!</v>
      </c>
    </row>
    <row r="2940" spans="1:54">
      <c r="A2940" s="5" t="s">
        <v>5929</v>
      </c>
      <c r="B2940" s="5" t="s">
        <v>5930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644"/>
        <v>140415409.71</v>
      </c>
      <c r="AF2940" s="9">
        <f t="shared" si="645"/>
        <v>156063040.05</v>
      </c>
      <c r="AG2940" s="9">
        <f t="shared" si="646"/>
        <v>71963548.66</v>
      </c>
      <c r="AH2940" s="9">
        <f t="shared" si="647"/>
        <v>71939603.9</v>
      </c>
      <c r="AI2940" s="9">
        <f t="shared" si="648"/>
        <v>61868111.5</v>
      </c>
      <c r="AJ2940" s="12" t="e">
        <f>#REF!-A2940</f>
        <v>#REF!</v>
      </c>
      <c r="AK2940" s="16"/>
      <c r="AL2940" s="9">
        <f t="shared" si="638"/>
        <v>128483342.21</v>
      </c>
      <c r="AM2940" s="16"/>
      <c r="AN2940" s="16"/>
      <c r="AO2940" s="16"/>
      <c r="AP2940" s="16"/>
      <c r="AQ2940" s="12" t="e">
        <f>#REF!+#REF!+#REF!</f>
        <v>#REF!</v>
      </c>
      <c r="AR2940" s="12">
        <f t="shared" si="635"/>
        <v>0</v>
      </c>
      <c r="AS2940" s="12" t="e">
        <f>#REF!-AU2940+#REF!+#REF!</f>
        <v>#REF!</v>
      </c>
      <c r="AT2940" s="12" t="e">
        <f>AS2940-VLOOKUP(A2940,[1]选股结果!$A$2:$BJ$3005,48,FALSE)*0.08</f>
        <v>#REF!</v>
      </c>
      <c r="AU2940" s="12">
        <f t="shared" si="639"/>
        <v>10071492.4</v>
      </c>
      <c r="AV2940" s="12" t="e">
        <f>#REF!+S2940+H2940</f>
        <v>#REF!</v>
      </c>
      <c r="AW2940" s="12" t="e">
        <f t="shared" si="640"/>
        <v>#REF!</v>
      </c>
      <c r="AX2940" s="12" t="e">
        <f t="shared" si="641"/>
        <v>#REF!</v>
      </c>
      <c r="AY2940" s="12" t="e">
        <f t="shared" si="642"/>
        <v>#REF!</v>
      </c>
      <c r="AZ2940" s="12">
        <f t="shared" si="636"/>
        <v>-169351567.83</v>
      </c>
      <c r="BA2940" s="12">
        <f t="shared" si="637"/>
        <v>71963548.66</v>
      </c>
      <c r="BB2940" s="12" t="e">
        <f t="shared" si="643"/>
        <v>#REF!</v>
      </c>
    </row>
    <row r="2941" spans="1:54">
      <c r="A2941" s="5" t="s">
        <v>5931</v>
      </c>
      <c r="B2941" s="5" t="s">
        <v>5932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644"/>
        <v>139384465.39</v>
      </c>
      <c r="AF2941" s="9">
        <f t="shared" si="645"/>
        <v>132126114.49</v>
      </c>
      <c r="AG2941" s="9">
        <f t="shared" si="646"/>
        <v>7844013.04999999</v>
      </c>
      <c r="AH2941" s="9">
        <f t="shared" si="647"/>
        <v>7859508.10999999</v>
      </c>
      <c r="AI2941" s="9">
        <f t="shared" si="648"/>
        <v>6596941.15999999</v>
      </c>
      <c r="AJ2941" s="12" t="e">
        <f>#REF!-A2941</f>
        <v>#REF!</v>
      </c>
      <c r="AK2941" s="16"/>
      <c r="AL2941" s="9">
        <f t="shared" si="638"/>
        <v>55452496.64</v>
      </c>
      <c r="AM2941" s="16"/>
      <c r="AN2941" s="16"/>
      <c r="AO2941" s="16"/>
      <c r="AP2941" s="16"/>
      <c r="AQ2941" s="12" t="e">
        <f>#REF!+#REF!+#REF!</f>
        <v>#REF!</v>
      </c>
      <c r="AR2941" s="12">
        <f t="shared" si="635"/>
        <v>-51884.45</v>
      </c>
      <c r="AS2941" s="12" t="e">
        <f>#REF!-AU2941+#REF!+#REF!</f>
        <v>#REF!</v>
      </c>
      <c r="AT2941" s="12" t="e">
        <f>AS2941-VLOOKUP(A2941,[1]选股结果!$A$2:$BJ$3005,48,FALSE)*0.08</f>
        <v>#REF!</v>
      </c>
      <c r="AU2941" s="12">
        <f t="shared" si="639"/>
        <v>1262566.95</v>
      </c>
      <c r="AV2941" s="12" t="e">
        <f>#REF!+S2941+H2941</f>
        <v>#REF!</v>
      </c>
      <c r="AW2941" s="12" t="e">
        <f t="shared" si="640"/>
        <v>#REF!</v>
      </c>
      <c r="AX2941" s="12" t="e">
        <f t="shared" si="641"/>
        <v>#REF!</v>
      </c>
      <c r="AY2941" s="12" t="e">
        <f t="shared" si="642"/>
        <v>#REF!</v>
      </c>
      <c r="AZ2941" s="12">
        <f t="shared" si="636"/>
        <v>-139811834.36</v>
      </c>
      <c r="BA2941" s="12">
        <f t="shared" si="637"/>
        <v>7844013.04999999</v>
      </c>
      <c r="BB2941" s="12" t="e">
        <f t="shared" si="643"/>
        <v>#REF!</v>
      </c>
    </row>
    <row r="2942" spans="1:54">
      <c r="A2942" s="5" t="s">
        <v>5933</v>
      </c>
      <c r="B2942" s="5" t="s">
        <v>5934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644"/>
        <v>136657610.54</v>
      </c>
      <c r="AF2942" s="9">
        <f t="shared" si="645"/>
        <v>150902675.76</v>
      </c>
      <c r="AG2942" s="9">
        <f t="shared" si="646"/>
        <v>-17619551.77</v>
      </c>
      <c r="AH2942" s="9">
        <f t="shared" si="647"/>
        <v>-17600907.73</v>
      </c>
      <c r="AI2942" s="9">
        <f t="shared" si="648"/>
        <v>-17399342.86</v>
      </c>
      <c r="AJ2942" s="12" t="e">
        <f>#REF!-A2942</f>
        <v>#REF!</v>
      </c>
      <c r="AK2942" s="16"/>
      <c r="AL2942" s="9">
        <f t="shared" si="638"/>
        <v>29656774.9</v>
      </c>
      <c r="AM2942" s="16"/>
      <c r="AN2942" s="16"/>
      <c r="AO2942" s="16"/>
      <c r="AP2942" s="16"/>
      <c r="AQ2942" s="12" t="e">
        <f>#REF!+#REF!+#REF!</f>
        <v>#REF!</v>
      </c>
      <c r="AR2942" s="12">
        <f t="shared" si="635"/>
        <v>-19809.82</v>
      </c>
      <c r="AS2942" s="12" t="e">
        <f>#REF!-AU2942+#REF!+#REF!</f>
        <v>#REF!</v>
      </c>
      <c r="AT2942" s="12" t="e">
        <f>AS2942-VLOOKUP(A2942,[1]选股结果!$A$2:$BJ$3005,48,FALSE)*0.08</f>
        <v>#REF!</v>
      </c>
      <c r="AU2942" s="12">
        <f t="shared" si="639"/>
        <v>-201564.870000001</v>
      </c>
      <c r="AV2942" s="12" t="e">
        <f>#REF!+S2942+H2942</f>
        <v>#REF!</v>
      </c>
      <c r="AW2942" s="12" t="e">
        <f t="shared" si="640"/>
        <v>#REF!</v>
      </c>
      <c r="AX2942" s="12" t="e">
        <f t="shared" si="641"/>
        <v>#REF!</v>
      </c>
      <c r="AY2942" s="12" t="e">
        <f t="shared" si="642"/>
        <v>#REF!</v>
      </c>
      <c r="AZ2942" s="12">
        <f t="shared" si="636"/>
        <v>-135161969.2</v>
      </c>
      <c r="BA2942" s="12">
        <f t="shared" si="637"/>
        <v>-17619551.77</v>
      </c>
      <c r="BB2942" s="12" t="e">
        <f t="shared" si="643"/>
        <v>#REF!</v>
      </c>
    </row>
    <row r="2943" spans="1:54">
      <c r="A2943" s="5" t="s">
        <v>5935</v>
      </c>
      <c r="B2943" s="5" t="s">
        <v>5936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644"/>
        <v>134285927.3</v>
      </c>
      <c r="AF2943" s="9">
        <f t="shared" si="645"/>
        <v>195405966.98</v>
      </c>
      <c r="AG2943" s="9">
        <f t="shared" si="646"/>
        <v>-63085802.49</v>
      </c>
      <c r="AH2943" s="9">
        <f t="shared" si="647"/>
        <v>-57953532.66</v>
      </c>
      <c r="AI2943" s="9">
        <f t="shared" si="648"/>
        <v>-56147437.75</v>
      </c>
      <c r="AJ2943" s="12" t="e">
        <f>#REF!-A2943</f>
        <v>#REF!</v>
      </c>
      <c r="AK2943" s="16"/>
      <c r="AL2943" s="9">
        <f t="shared" si="638"/>
        <v>44415778.51</v>
      </c>
      <c r="AM2943" s="16"/>
      <c r="AN2943" s="16"/>
      <c r="AO2943" s="16"/>
      <c r="AP2943" s="16"/>
      <c r="AQ2943" s="12" t="e">
        <f>#REF!+#REF!+#REF!</f>
        <v>#REF!</v>
      </c>
      <c r="AR2943" s="12">
        <f t="shared" si="635"/>
        <v>-6088533.18</v>
      </c>
      <c r="AS2943" s="12" t="e">
        <f>#REF!-AU2943+#REF!+#REF!</f>
        <v>#REF!</v>
      </c>
      <c r="AT2943" s="12" t="e">
        <f>AS2943-VLOOKUP(A2943,[1]选股结果!$A$2:$BJ$3005,48,FALSE)*0.08</f>
        <v>#REF!</v>
      </c>
      <c r="AU2943" s="12">
        <f t="shared" si="639"/>
        <v>-1806094.91</v>
      </c>
      <c r="AV2943" s="12" t="e">
        <f>#REF!+S2943+H2943</f>
        <v>#REF!</v>
      </c>
      <c r="AW2943" s="12" t="e">
        <f t="shared" si="640"/>
        <v>#REF!</v>
      </c>
      <c r="AX2943" s="12" t="e">
        <f t="shared" si="641"/>
        <v>#REF!</v>
      </c>
      <c r="AY2943" s="12" t="e">
        <f t="shared" si="642"/>
        <v>#REF!</v>
      </c>
      <c r="AZ2943" s="12">
        <f t="shared" si="636"/>
        <v>-137898156.22</v>
      </c>
      <c r="BA2943" s="12">
        <f t="shared" si="637"/>
        <v>-63085802.49</v>
      </c>
      <c r="BB2943" s="12" t="e">
        <f t="shared" si="643"/>
        <v>#REF!</v>
      </c>
    </row>
    <row r="2944" spans="1:54">
      <c r="A2944" s="5" t="s">
        <v>5937</v>
      </c>
      <c r="B2944" s="5" t="s">
        <v>5938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644"/>
        <v>133894837.9</v>
      </c>
      <c r="AF2944" s="9">
        <f t="shared" si="645"/>
        <v>181145749.82</v>
      </c>
      <c r="AG2944" s="9">
        <f t="shared" si="646"/>
        <v>-47890684.76</v>
      </c>
      <c r="AH2944" s="9">
        <f t="shared" si="647"/>
        <v>-47884430.85</v>
      </c>
      <c r="AI2944" s="9">
        <f t="shared" si="648"/>
        <v>-47924071.29</v>
      </c>
      <c r="AJ2944" s="12" t="e">
        <f>#REF!-A2944</f>
        <v>#REF!</v>
      </c>
      <c r="AK2944" s="16"/>
      <c r="AL2944" s="9">
        <f t="shared" si="638"/>
        <v>62563684.48</v>
      </c>
      <c r="AM2944" s="16"/>
      <c r="AN2944" s="16"/>
      <c r="AO2944" s="16"/>
      <c r="AP2944" s="16"/>
      <c r="AQ2944" s="12" t="e">
        <f>#REF!+#REF!+#REF!</f>
        <v>#REF!</v>
      </c>
      <c r="AR2944" s="12">
        <f t="shared" si="635"/>
        <v>-8420.42</v>
      </c>
      <c r="AS2944" s="12" t="e">
        <f>#REF!-AU2944+#REF!+#REF!</f>
        <v>#REF!</v>
      </c>
      <c r="AT2944" s="12" t="e">
        <f>AS2944-VLOOKUP(A2944,[1]选股结果!$A$2:$BJ$3005,48,FALSE)*0.08</f>
        <v>#REF!</v>
      </c>
      <c r="AU2944" s="12">
        <f t="shared" si="639"/>
        <v>39640.4399999976</v>
      </c>
      <c r="AV2944" s="12" t="e">
        <f>#REF!+S2944+H2944</f>
        <v>#REF!</v>
      </c>
      <c r="AW2944" s="12" t="e">
        <f t="shared" si="640"/>
        <v>#REF!</v>
      </c>
      <c r="AX2944" s="12" t="e">
        <f t="shared" si="641"/>
        <v>#REF!</v>
      </c>
      <c r="AY2944" s="12" t="e">
        <f t="shared" si="642"/>
        <v>#REF!</v>
      </c>
      <c r="AZ2944" s="12">
        <f t="shared" si="636"/>
        <v>-148472287.92</v>
      </c>
      <c r="BA2944" s="12">
        <f t="shared" si="637"/>
        <v>-47890684.76</v>
      </c>
      <c r="BB2944" s="12" t="e">
        <f t="shared" si="643"/>
        <v>#REF!</v>
      </c>
    </row>
    <row r="2945" spans="1:54">
      <c r="A2945" s="5" t="s">
        <v>5939</v>
      </c>
      <c r="B2945" s="5" t="s">
        <v>5940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644"/>
        <v>133381231.81</v>
      </c>
      <c r="AF2945" s="9">
        <f t="shared" si="645"/>
        <v>131518124.41</v>
      </c>
      <c r="AG2945" s="9">
        <f t="shared" si="646"/>
        <v>3477886.04999999</v>
      </c>
      <c r="AH2945" s="9">
        <f t="shared" si="647"/>
        <v>3184871.96999999</v>
      </c>
      <c r="AI2945" s="9">
        <f t="shared" si="648"/>
        <v>2623428.02999999</v>
      </c>
      <c r="AJ2945" s="12" t="e">
        <f>#REF!-A2945</f>
        <v>#REF!</v>
      </c>
      <c r="AK2945" s="16"/>
      <c r="AL2945" s="9">
        <f t="shared" si="638"/>
        <v>16603566.41</v>
      </c>
      <c r="AM2945" s="16"/>
      <c r="AN2945" s="16"/>
      <c r="AO2945" s="16"/>
      <c r="AP2945" s="16"/>
      <c r="AQ2945" s="12" t="e">
        <f>#REF!+#REF!+#REF!</f>
        <v>#REF!</v>
      </c>
      <c r="AR2945" s="12">
        <f t="shared" si="635"/>
        <v>-1000.08</v>
      </c>
      <c r="AS2945" s="12" t="e">
        <f>#REF!-AU2945+#REF!+#REF!</f>
        <v>#REF!</v>
      </c>
      <c r="AT2945" s="12" t="e">
        <f>AS2945-VLOOKUP(A2945,[1]选股结果!$A$2:$BJ$3005,48,FALSE)*0.08</f>
        <v>#REF!</v>
      </c>
      <c r="AU2945" s="12">
        <f t="shared" si="639"/>
        <v>561443.94</v>
      </c>
      <c r="AV2945" s="12" t="e">
        <f>#REF!+S2945+H2945</f>
        <v>#REF!</v>
      </c>
      <c r="AW2945" s="12" t="e">
        <f t="shared" si="640"/>
        <v>#REF!</v>
      </c>
      <c r="AX2945" s="12" t="e">
        <f t="shared" si="641"/>
        <v>#REF!</v>
      </c>
      <c r="AY2945" s="12" t="e">
        <f t="shared" si="642"/>
        <v>#REF!</v>
      </c>
      <c r="AZ2945" s="12">
        <f t="shared" si="636"/>
        <v>-136838138.6</v>
      </c>
      <c r="BA2945" s="12">
        <f t="shared" si="637"/>
        <v>3477886.04999999</v>
      </c>
      <c r="BB2945" s="12" t="e">
        <f t="shared" si="643"/>
        <v>#REF!</v>
      </c>
    </row>
    <row r="2946" spans="1:54">
      <c r="A2946" s="5" t="s">
        <v>5941</v>
      </c>
      <c r="B2946" s="5" t="s">
        <v>5942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644"/>
        <v>133231188.51</v>
      </c>
      <c r="AF2946" s="9">
        <f t="shared" si="645"/>
        <v>110708579.71</v>
      </c>
      <c r="AG2946" s="9">
        <f t="shared" si="646"/>
        <v>5170695.74</v>
      </c>
      <c r="AH2946" s="9">
        <f t="shared" si="647"/>
        <v>5188870.46</v>
      </c>
      <c r="AI2946" s="9">
        <f t="shared" si="648"/>
        <v>3324591.02</v>
      </c>
      <c r="AJ2946" s="12" t="e">
        <f>#REF!-A2946</f>
        <v>#REF!</v>
      </c>
      <c r="AK2946" s="16"/>
      <c r="AL2946" s="9">
        <f t="shared" si="638"/>
        <v>88677919.63</v>
      </c>
      <c r="AM2946" s="16"/>
      <c r="AN2946" s="16"/>
      <c r="AO2946" s="16"/>
      <c r="AP2946" s="16"/>
      <c r="AQ2946" s="12" t="e">
        <f>#REF!+#REF!+#REF!</f>
        <v>#REF!</v>
      </c>
      <c r="AR2946" s="12">
        <f t="shared" ref="AR2946:AR3005" si="649">AA2946-AB2946</f>
        <v>-143410.55</v>
      </c>
      <c r="AS2946" s="12" t="e">
        <f>#REF!-AU2946+#REF!+#REF!</f>
        <v>#REF!</v>
      </c>
      <c r="AT2946" s="12" t="e">
        <f>AS2946-VLOOKUP(A2946,[1]选股结果!$A$2:$BJ$3005,48,FALSE)*0.08</f>
        <v>#REF!</v>
      </c>
      <c r="AU2946" s="12">
        <f t="shared" si="639"/>
        <v>1864279.44</v>
      </c>
      <c r="AV2946" s="12" t="e">
        <f>#REF!+S2946+H2946</f>
        <v>#REF!</v>
      </c>
      <c r="AW2946" s="12" t="e">
        <f t="shared" si="640"/>
        <v>#REF!</v>
      </c>
      <c r="AX2946" s="12" t="e">
        <f t="shared" si="641"/>
        <v>#REF!</v>
      </c>
      <c r="AY2946" s="12" t="e">
        <f t="shared" si="642"/>
        <v>#REF!</v>
      </c>
      <c r="AZ2946" s="12">
        <f t="shared" ref="AZ2946:AZ3005" si="650">O2946-S2946-AA2946-AB2946-AC2946-AD2946+AK2946-AE2946</f>
        <v>-131986691.37</v>
      </c>
      <c r="BA2946" s="12">
        <f t="shared" ref="BA2946:BA3005" si="651">AG2946</f>
        <v>5170695.74</v>
      </c>
      <c r="BB2946" s="12" t="e">
        <f t="shared" si="643"/>
        <v>#REF!</v>
      </c>
    </row>
    <row r="2947" spans="1:54">
      <c r="A2947" s="5" t="s">
        <v>5943</v>
      </c>
      <c r="B2947" s="5" t="s">
        <v>5944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644"/>
        <v>129395714.25</v>
      </c>
      <c r="AF2947" s="9">
        <f t="shared" si="645"/>
        <v>163258595.72</v>
      </c>
      <c r="AG2947" s="9">
        <f t="shared" si="646"/>
        <v>-21642355.82</v>
      </c>
      <c r="AH2947" s="9">
        <f t="shared" si="647"/>
        <v>-22940293.14</v>
      </c>
      <c r="AI2947" s="9">
        <f t="shared" si="648"/>
        <v>-22953201.38</v>
      </c>
      <c r="AJ2947" s="12" t="e">
        <f>#REF!-A2947</f>
        <v>#REF!</v>
      </c>
      <c r="AK2947" s="16"/>
      <c r="AL2947" s="9">
        <f t="shared" ref="AL2947:AL3005" si="652">O2947+P2947+Q2947+Y2947-AB2947+AC2947</f>
        <v>15182811.56</v>
      </c>
      <c r="AM2947" s="16"/>
      <c r="AN2947" s="16"/>
      <c r="AO2947" s="16"/>
      <c r="AP2947" s="16"/>
      <c r="AQ2947" s="12" t="e">
        <f>#REF!+#REF!+#REF!</f>
        <v>#REF!</v>
      </c>
      <c r="AR2947" s="12">
        <f t="shared" si="649"/>
        <v>-200042.84</v>
      </c>
      <c r="AS2947" s="12" t="e">
        <f>#REF!-AU2947+#REF!+#REF!</f>
        <v>#REF!</v>
      </c>
      <c r="AT2947" s="12" t="e">
        <f>AS2947-VLOOKUP(A2947,[1]选股结果!$A$2:$BJ$3005,48,FALSE)*0.08</f>
        <v>#REF!</v>
      </c>
      <c r="AU2947" s="12">
        <f t="shared" ref="AU2947:AU3005" si="653">AH2947-AI2947</f>
        <v>12908.2399999984</v>
      </c>
      <c r="AV2947" s="12" t="e">
        <f>#REF!+S2947+H2947</f>
        <v>#REF!</v>
      </c>
      <c r="AW2947" s="12" t="e">
        <f t="shared" ref="AW2947:AW3005" si="654">AV2947-AU2947</f>
        <v>#REF!</v>
      </c>
      <c r="AX2947" s="12" t="e">
        <f t="shared" ref="AX2947:AX3005" si="655">AV2947-H2947</f>
        <v>#REF!</v>
      </c>
      <c r="AY2947" s="12" t="e">
        <f t="shared" ref="AY2947:AY3005" si="656">AV2947-H2947-AU2947</f>
        <v>#REF!</v>
      </c>
      <c r="AZ2947" s="12">
        <f t="shared" si="650"/>
        <v>-133090822.54</v>
      </c>
      <c r="BA2947" s="12">
        <f t="shared" si="651"/>
        <v>-21642355.82</v>
      </c>
      <c r="BB2947" s="12" t="e">
        <f t="shared" ref="BB2947:BB3005" si="657">AF2947-AG2947+AH2947+AI2947-AJ2947+AL2947+AM2947-AO2947+AN2947</f>
        <v>#REF!</v>
      </c>
    </row>
    <row r="2948" spans="1:54">
      <c r="A2948" s="5" t="s">
        <v>5945</v>
      </c>
      <c r="B2948" s="5" t="s">
        <v>5946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644"/>
        <v>129143153.72</v>
      </c>
      <c r="AF2948" s="9">
        <f t="shared" si="645"/>
        <v>139351496.73</v>
      </c>
      <c r="AG2948" s="9">
        <f t="shared" si="646"/>
        <v>-5383701.45999999</v>
      </c>
      <c r="AH2948" s="9">
        <f t="shared" si="647"/>
        <v>-6434385.92999999</v>
      </c>
      <c r="AI2948" s="9">
        <f t="shared" si="648"/>
        <v>-6337534.53999999</v>
      </c>
      <c r="AJ2948" s="12" t="e">
        <f>#REF!-A2948</f>
        <v>#REF!</v>
      </c>
      <c r="AK2948" s="16"/>
      <c r="AL2948" s="9">
        <f t="shared" si="652"/>
        <v>107367558.06</v>
      </c>
      <c r="AM2948" s="16"/>
      <c r="AN2948" s="16"/>
      <c r="AO2948" s="16"/>
      <c r="AP2948" s="16"/>
      <c r="AQ2948" s="12" t="e">
        <f>#REF!+#REF!+#REF!</f>
        <v>#REF!</v>
      </c>
      <c r="AR2948" s="12">
        <f t="shared" si="649"/>
        <v>-18090.22</v>
      </c>
      <c r="AS2948" s="12" t="e">
        <f>#REF!-AU2948+#REF!+#REF!</f>
        <v>#REF!</v>
      </c>
      <c r="AT2948" s="12" t="e">
        <f>AS2948-VLOOKUP(A2948,[1]选股结果!$A$2:$BJ$3005,48,FALSE)*0.08</f>
        <v>#REF!</v>
      </c>
      <c r="AU2948" s="12">
        <f t="shared" si="653"/>
        <v>-96851.3900000006</v>
      </c>
      <c r="AV2948" s="12" t="e">
        <f>#REF!+S2948+H2948</f>
        <v>#REF!</v>
      </c>
      <c r="AW2948" s="12" t="e">
        <f t="shared" si="654"/>
        <v>#REF!</v>
      </c>
      <c r="AX2948" s="12" t="e">
        <f t="shared" si="655"/>
        <v>#REF!</v>
      </c>
      <c r="AY2948" s="12" t="e">
        <f t="shared" si="656"/>
        <v>#REF!</v>
      </c>
      <c r="AZ2948" s="12">
        <f t="shared" si="650"/>
        <v>-127400371.23</v>
      </c>
      <c r="BA2948" s="12">
        <f t="shared" si="651"/>
        <v>-5383701.45999999</v>
      </c>
      <c r="BB2948" s="12" t="e">
        <f t="shared" si="657"/>
        <v>#REF!</v>
      </c>
    </row>
    <row r="2949" spans="1:54">
      <c r="A2949" s="5" t="s">
        <v>5947</v>
      </c>
      <c r="B2949" s="5" t="s">
        <v>5948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644"/>
        <v>123247398.04</v>
      </c>
      <c r="AF2949" s="9">
        <f t="shared" si="645"/>
        <v>67119546.44</v>
      </c>
      <c r="AG2949" s="9">
        <f t="shared" si="646"/>
        <v>239109987.35</v>
      </c>
      <c r="AH2949" s="9">
        <f t="shared" si="647"/>
        <v>239079987.35</v>
      </c>
      <c r="AI2949" s="9">
        <f t="shared" si="648"/>
        <v>229057555.08</v>
      </c>
      <c r="AJ2949" s="12" t="e">
        <f>#REF!-A2949</f>
        <v>#REF!</v>
      </c>
      <c r="AK2949" s="16"/>
      <c r="AL2949" s="9">
        <f t="shared" si="652"/>
        <v>19266957.6</v>
      </c>
      <c r="AM2949" s="16"/>
      <c r="AN2949" s="16"/>
      <c r="AO2949" s="16"/>
      <c r="AP2949" s="16"/>
      <c r="AQ2949" s="12" t="e">
        <f>#REF!+#REF!+#REF!</f>
        <v>#REF!</v>
      </c>
      <c r="AR2949" s="12">
        <f t="shared" si="649"/>
        <v>0</v>
      </c>
      <c r="AS2949" s="12" t="e">
        <f>#REF!-AU2949+#REF!+#REF!</f>
        <v>#REF!</v>
      </c>
      <c r="AT2949" s="12" t="e">
        <f>AS2949-VLOOKUP(A2949,[1]选股结果!$A$2:$BJ$3005,48,FALSE)*0.08</f>
        <v>#REF!</v>
      </c>
      <c r="AU2949" s="12">
        <f t="shared" si="653"/>
        <v>10022432.27</v>
      </c>
      <c r="AV2949" s="12" t="e">
        <f>#REF!+S2949+H2949</f>
        <v>#REF!</v>
      </c>
      <c r="AW2949" s="12" t="e">
        <f t="shared" si="654"/>
        <v>#REF!</v>
      </c>
      <c r="AX2949" s="12" t="e">
        <f t="shared" si="655"/>
        <v>#REF!</v>
      </c>
      <c r="AY2949" s="12" t="e">
        <f t="shared" si="656"/>
        <v>#REF!</v>
      </c>
      <c r="AZ2949" s="12">
        <f t="shared" si="650"/>
        <v>-161725445.47</v>
      </c>
      <c r="BA2949" s="12">
        <f t="shared" si="651"/>
        <v>239109987.35</v>
      </c>
      <c r="BB2949" s="12" t="e">
        <f t="shared" si="657"/>
        <v>#REF!</v>
      </c>
    </row>
    <row r="2950" spans="1:54">
      <c r="A2950" s="5" t="s">
        <v>5949</v>
      </c>
      <c r="B2950" s="5" t="s">
        <v>5950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644"/>
        <v>120927396.93</v>
      </c>
      <c r="AF2950" s="9">
        <f t="shared" si="645"/>
        <v>86876721.19</v>
      </c>
      <c r="AG2950" s="9">
        <f t="shared" si="646"/>
        <v>14087792.01</v>
      </c>
      <c r="AH2950" s="9">
        <f t="shared" si="647"/>
        <v>2352239.92</v>
      </c>
      <c r="AI2950" s="9">
        <f t="shared" si="648"/>
        <v>-17844317.25</v>
      </c>
      <c r="AJ2950" s="12" t="e">
        <f>#REF!-A2950</f>
        <v>#REF!</v>
      </c>
      <c r="AK2950" s="16"/>
      <c r="AL2950" s="9">
        <f t="shared" si="652"/>
        <v>77473528.57</v>
      </c>
      <c r="AM2950" s="16"/>
      <c r="AN2950" s="16"/>
      <c r="AO2950" s="16"/>
      <c r="AP2950" s="16"/>
      <c r="AQ2950" s="12" t="e">
        <f>#REF!+#REF!+#REF!</f>
        <v>#REF!</v>
      </c>
      <c r="AR2950" s="12">
        <f t="shared" si="649"/>
        <v>-20712.3</v>
      </c>
      <c r="AS2950" s="12" t="e">
        <f>#REF!-AU2950+#REF!+#REF!</f>
        <v>#REF!</v>
      </c>
      <c r="AT2950" s="12" t="e">
        <f>AS2950-VLOOKUP(A2950,[1]选股结果!$A$2:$BJ$3005,48,FALSE)*0.08</f>
        <v>#REF!</v>
      </c>
      <c r="AU2950" s="12">
        <f t="shared" si="653"/>
        <v>20196557.17</v>
      </c>
      <c r="AV2950" s="12" t="e">
        <f>#REF!+S2950+H2950</f>
        <v>#REF!</v>
      </c>
      <c r="AW2950" s="12" t="e">
        <f t="shared" si="654"/>
        <v>#REF!</v>
      </c>
      <c r="AX2950" s="12" t="e">
        <f t="shared" si="655"/>
        <v>#REF!</v>
      </c>
      <c r="AY2950" s="12" t="e">
        <f t="shared" si="656"/>
        <v>#REF!</v>
      </c>
      <c r="AZ2950" s="12">
        <f t="shared" si="650"/>
        <v>-142955133.35</v>
      </c>
      <c r="BA2950" s="12">
        <f t="shared" si="651"/>
        <v>14087792.01</v>
      </c>
      <c r="BB2950" s="12" t="e">
        <f t="shared" si="657"/>
        <v>#REF!</v>
      </c>
    </row>
    <row r="2951" spans="1:54">
      <c r="A2951" s="5" t="s">
        <v>5951</v>
      </c>
      <c r="B2951" s="5" t="s">
        <v>5952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644"/>
        <v>119266959.01</v>
      </c>
      <c r="AF2951" s="9">
        <f t="shared" si="645"/>
        <v>108594245.6</v>
      </c>
      <c r="AG2951" s="9">
        <f t="shared" si="646"/>
        <v>16104251.12</v>
      </c>
      <c r="AH2951" s="9">
        <f t="shared" si="647"/>
        <v>19291133.4</v>
      </c>
      <c r="AI2951" s="9">
        <f t="shared" si="648"/>
        <v>17213202.39</v>
      </c>
      <c r="AJ2951" s="12" t="e">
        <f>#REF!-A2951</f>
        <v>#REF!</v>
      </c>
      <c r="AK2951" s="16"/>
      <c r="AL2951" s="9">
        <f t="shared" si="652"/>
        <v>30924780.19</v>
      </c>
      <c r="AM2951" s="16"/>
      <c r="AN2951" s="16"/>
      <c r="AO2951" s="16"/>
      <c r="AP2951" s="16"/>
      <c r="AQ2951" s="12" t="e">
        <f>#REF!+#REF!+#REF!</f>
        <v>#REF!</v>
      </c>
      <c r="AR2951" s="12">
        <f t="shared" si="649"/>
        <v>-3210707.76</v>
      </c>
      <c r="AS2951" s="12" t="e">
        <f>#REF!-AU2951+#REF!+#REF!</f>
        <v>#REF!</v>
      </c>
      <c r="AT2951" s="12" t="e">
        <f>AS2951-VLOOKUP(A2951,[1]选股结果!$A$2:$BJ$3005,48,FALSE)*0.08</f>
        <v>#REF!</v>
      </c>
      <c r="AU2951" s="12">
        <f t="shared" si="653"/>
        <v>2077931.01</v>
      </c>
      <c r="AV2951" s="12" t="e">
        <f>#REF!+S2951+H2951</f>
        <v>#REF!</v>
      </c>
      <c r="AW2951" s="12" t="e">
        <f t="shared" si="654"/>
        <v>#REF!</v>
      </c>
      <c r="AX2951" s="12" t="e">
        <f t="shared" si="655"/>
        <v>#REF!</v>
      </c>
      <c r="AY2951" s="12" t="e">
        <f t="shared" si="656"/>
        <v>#REF!</v>
      </c>
      <c r="AZ2951" s="12">
        <f t="shared" si="650"/>
        <v>-122508008.8</v>
      </c>
      <c r="BA2951" s="12">
        <f t="shared" si="651"/>
        <v>16104251.12</v>
      </c>
      <c r="BB2951" s="12" t="e">
        <f t="shared" si="657"/>
        <v>#REF!</v>
      </c>
    </row>
    <row r="2952" spans="1:54">
      <c r="A2952" s="5" t="s">
        <v>5953</v>
      </c>
      <c r="B2952" s="5" t="s">
        <v>5954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644"/>
        <v>118851024.78</v>
      </c>
      <c r="AF2952" s="9">
        <f t="shared" si="645"/>
        <v>133176367.86</v>
      </c>
      <c r="AG2952" s="9">
        <f t="shared" si="646"/>
        <v>-17571358.94</v>
      </c>
      <c r="AH2952" s="9">
        <f t="shared" si="647"/>
        <v>-17669520.95</v>
      </c>
      <c r="AI2952" s="9">
        <f t="shared" si="648"/>
        <v>-17404353.26</v>
      </c>
      <c r="AJ2952" s="12" t="e">
        <f>#REF!-A2952</f>
        <v>#REF!</v>
      </c>
      <c r="AK2952" s="16"/>
      <c r="AL2952" s="9">
        <f t="shared" si="652"/>
        <v>20281988.86</v>
      </c>
      <c r="AM2952" s="16"/>
      <c r="AN2952" s="16"/>
      <c r="AO2952" s="16"/>
      <c r="AP2952" s="16"/>
      <c r="AQ2952" s="12" t="e">
        <f>#REF!+#REF!+#REF!</f>
        <v>#REF!</v>
      </c>
      <c r="AR2952" s="12">
        <f t="shared" si="649"/>
        <v>-6242.08</v>
      </c>
      <c r="AS2952" s="12" t="e">
        <f>#REF!-AU2952+#REF!+#REF!</f>
        <v>#REF!</v>
      </c>
      <c r="AT2952" s="12" t="e">
        <f>AS2952-VLOOKUP(A2952,[1]选股结果!$A$2:$BJ$3005,48,FALSE)*0.08</f>
        <v>#REF!</v>
      </c>
      <c r="AU2952" s="12">
        <f t="shared" si="653"/>
        <v>-265167.689999998</v>
      </c>
      <c r="AV2952" s="12" t="e">
        <f>#REF!+S2952+H2952</f>
        <v>#REF!</v>
      </c>
      <c r="AW2952" s="12" t="e">
        <f t="shared" si="654"/>
        <v>#REF!</v>
      </c>
      <c r="AX2952" s="12" t="e">
        <f t="shared" si="655"/>
        <v>#REF!</v>
      </c>
      <c r="AY2952" s="12" t="e">
        <f t="shared" si="656"/>
        <v>#REF!</v>
      </c>
      <c r="AZ2952" s="12">
        <f t="shared" si="650"/>
        <v>-117931945.25</v>
      </c>
      <c r="BA2952" s="12">
        <f t="shared" si="651"/>
        <v>-17571358.94</v>
      </c>
      <c r="BB2952" s="12" t="e">
        <f t="shared" si="657"/>
        <v>#REF!</v>
      </c>
    </row>
    <row r="2953" spans="1:54">
      <c r="A2953" s="5" t="s">
        <v>5955</v>
      </c>
      <c r="B2953" s="5" t="s">
        <v>5956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644"/>
        <v>112044337.11</v>
      </c>
      <c r="AF2953" s="9">
        <f t="shared" si="645"/>
        <v>108185795.18</v>
      </c>
      <c r="AG2953" s="9">
        <f t="shared" si="646"/>
        <v>2030089.13999999</v>
      </c>
      <c r="AH2953" s="9">
        <f t="shared" si="647"/>
        <v>2037516.93999999</v>
      </c>
      <c r="AI2953" s="9">
        <f t="shared" si="648"/>
        <v>1493376.17999999</v>
      </c>
      <c r="AJ2953" s="12" t="e">
        <f>#REF!-A2953</f>
        <v>#REF!</v>
      </c>
      <c r="AK2953" s="16"/>
      <c r="AL2953" s="9">
        <f t="shared" si="652"/>
        <v>14788632.15</v>
      </c>
      <c r="AM2953" s="16"/>
      <c r="AN2953" s="16"/>
      <c r="AO2953" s="16"/>
      <c r="AP2953" s="16"/>
      <c r="AQ2953" s="12" t="e">
        <f>#REF!+#REF!+#REF!</f>
        <v>#REF!</v>
      </c>
      <c r="AR2953" s="12">
        <f t="shared" si="649"/>
        <v>-7427.8</v>
      </c>
      <c r="AS2953" s="12" t="e">
        <f>#REF!-AU2953+#REF!+#REF!</f>
        <v>#REF!</v>
      </c>
      <c r="AT2953" s="12" t="e">
        <f>AS2953-VLOOKUP(A2953,[1]选股结果!$A$2:$BJ$3005,48,FALSE)*0.08</f>
        <v>#REF!</v>
      </c>
      <c r="AU2953" s="12">
        <f t="shared" si="653"/>
        <v>544140.76</v>
      </c>
      <c r="AV2953" s="12" t="e">
        <f>#REF!+S2953+H2953</f>
        <v>#REF!</v>
      </c>
      <c r="AW2953" s="12" t="e">
        <f t="shared" si="654"/>
        <v>#REF!</v>
      </c>
      <c r="AX2953" s="12" t="e">
        <f t="shared" si="655"/>
        <v>#REF!</v>
      </c>
      <c r="AY2953" s="12" t="e">
        <f t="shared" si="656"/>
        <v>#REF!</v>
      </c>
      <c r="AZ2953" s="12">
        <f t="shared" si="650"/>
        <v>-108315613.52</v>
      </c>
      <c r="BA2953" s="12">
        <f t="shared" si="651"/>
        <v>2030089.13999999</v>
      </c>
      <c r="BB2953" s="12" t="e">
        <f t="shared" si="657"/>
        <v>#REF!</v>
      </c>
    </row>
    <row r="2954" spans="1:54">
      <c r="A2954" s="5" t="s">
        <v>5957</v>
      </c>
      <c r="B2954" s="5" t="s">
        <v>5958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644"/>
        <v>109453704.52</v>
      </c>
      <c r="AF2954" s="9">
        <f t="shared" si="645"/>
        <v>101678726.39</v>
      </c>
      <c r="AG2954" s="9">
        <f t="shared" si="646"/>
        <v>8028531.75</v>
      </c>
      <c r="AH2954" s="9">
        <f t="shared" si="647"/>
        <v>8022674.84</v>
      </c>
      <c r="AI2954" s="9">
        <f t="shared" si="648"/>
        <v>7638558.37</v>
      </c>
      <c r="AJ2954" s="12" t="e">
        <f>#REF!-A2954</f>
        <v>#REF!</v>
      </c>
      <c r="AK2954" s="16"/>
      <c r="AL2954" s="9">
        <f t="shared" si="652"/>
        <v>21631529.9</v>
      </c>
      <c r="AM2954" s="16"/>
      <c r="AN2954" s="16"/>
      <c r="AO2954" s="16"/>
      <c r="AP2954" s="16"/>
      <c r="AQ2954" s="12" t="e">
        <f>#REF!+#REF!+#REF!</f>
        <v>#REF!</v>
      </c>
      <c r="AR2954" s="12">
        <f t="shared" si="649"/>
        <v>-0.37</v>
      </c>
      <c r="AS2954" s="12" t="e">
        <f>#REF!-AU2954+#REF!+#REF!</f>
        <v>#REF!</v>
      </c>
      <c r="AT2954" s="12" t="e">
        <f>AS2954-VLOOKUP(A2954,[1]选股结果!$A$2:$BJ$3005,48,FALSE)*0.08</f>
        <v>#REF!</v>
      </c>
      <c r="AU2954" s="12">
        <f t="shared" si="653"/>
        <v>384116.47</v>
      </c>
      <c r="AV2954" s="12" t="e">
        <f>#REF!+S2954+H2954</f>
        <v>#REF!</v>
      </c>
      <c r="AW2954" s="12" t="e">
        <f t="shared" si="654"/>
        <v>#REF!</v>
      </c>
      <c r="AX2954" s="12" t="e">
        <f t="shared" si="655"/>
        <v>#REF!</v>
      </c>
      <c r="AY2954" s="12" t="e">
        <f t="shared" si="656"/>
        <v>#REF!</v>
      </c>
      <c r="AZ2954" s="12">
        <f t="shared" si="650"/>
        <v>-108292060.93</v>
      </c>
      <c r="BA2954" s="12">
        <f t="shared" si="651"/>
        <v>8028531.75</v>
      </c>
      <c r="BB2954" s="12" t="e">
        <f t="shared" si="657"/>
        <v>#REF!</v>
      </c>
    </row>
    <row r="2955" spans="1:54">
      <c r="A2955" s="5" t="s">
        <v>5959</v>
      </c>
      <c r="B2955" s="5" t="s">
        <v>5960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658">C2955</f>
        <v>107396370.26</v>
      </c>
      <c r="AF2955" s="9">
        <f t="shared" ref="AF2955:AF3005" si="659">(G2955+O2955+P2955+Q2955+R2955)+S2955</f>
        <v>175481085.03</v>
      </c>
      <c r="AG2955" s="9">
        <f t="shared" ref="AG2955:AG3005" si="660">AE2955-AF2955+T2955+V2955+W2955-X2955-Y2955+Z2955+AA2955</f>
        <v>-70120310.08</v>
      </c>
      <c r="AH2955" s="9">
        <f t="shared" ref="AH2955:AH3005" si="661">AG2955+AB2955-AC2955</f>
        <v>-70472929.68</v>
      </c>
      <c r="AI2955" s="9">
        <f t="shared" ref="AI2955:AI3005" si="662">AH2955-AD2955</f>
        <v>-73986230.45</v>
      </c>
      <c r="AJ2955" s="12" t="e">
        <f>#REF!-A2955</f>
        <v>#REF!</v>
      </c>
      <c r="AK2955" s="16"/>
      <c r="AL2955" s="9">
        <f t="shared" si="652"/>
        <v>45671560.93</v>
      </c>
      <c r="AM2955" s="16"/>
      <c r="AN2955" s="16"/>
      <c r="AO2955" s="16"/>
      <c r="AP2955" s="16"/>
      <c r="AQ2955" s="12" t="e">
        <f>#REF!+#REF!+#REF!</f>
        <v>#REF!</v>
      </c>
      <c r="AR2955" s="12">
        <f t="shared" si="649"/>
        <v>-168747.87</v>
      </c>
      <c r="AS2955" s="12" t="e">
        <f>#REF!-AU2955+#REF!+#REF!</f>
        <v>#REF!</v>
      </c>
      <c r="AT2955" s="12" t="e">
        <f>AS2955-VLOOKUP(A2955,[1]选股结果!$A$2:$BJ$3005,48,FALSE)*0.08</f>
        <v>#REF!</v>
      </c>
      <c r="AU2955" s="12">
        <f t="shared" si="653"/>
        <v>3513300.77</v>
      </c>
      <c r="AV2955" s="12" t="e">
        <f>#REF!+S2955+H2955</f>
        <v>#REF!</v>
      </c>
      <c r="AW2955" s="12" t="e">
        <f t="shared" si="654"/>
        <v>#REF!</v>
      </c>
      <c r="AX2955" s="12" t="e">
        <f t="shared" si="655"/>
        <v>#REF!</v>
      </c>
      <c r="AY2955" s="12" t="e">
        <f t="shared" si="656"/>
        <v>#REF!</v>
      </c>
      <c r="AZ2955" s="12">
        <f t="shared" si="650"/>
        <v>-138616895.98</v>
      </c>
      <c r="BA2955" s="12">
        <f t="shared" si="651"/>
        <v>-70120310.08</v>
      </c>
      <c r="BB2955" s="12" t="e">
        <f t="shared" si="657"/>
        <v>#REF!</v>
      </c>
    </row>
    <row r="2956" spans="1:54">
      <c r="A2956" s="5" t="s">
        <v>5961</v>
      </c>
      <c r="B2956" s="5" t="s">
        <v>5962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658"/>
        <v>103217649.09</v>
      </c>
      <c r="AF2956" s="9">
        <f t="shared" si="659"/>
        <v>121473403.34</v>
      </c>
      <c r="AG2956" s="9">
        <f t="shared" si="660"/>
        <v>-18861380.18</v>
      </c>
      <c r="AH2956" s="9">
        <f t="shared" si="661"/>
        <v>-18651858.11</v>
      </c>
      <c r="AI2956" s="9">
        <f t="shared" si="662"/>
        <v>-18678172.35</v>
      </c>
      <c r="AJ2956" s="12" t="e">
        <f>#REF!-A2956</f>
        <v>#REF!</v>
      </c>
      <c r="AK2956" s="16"/>
      <c r="AL2956" s="9">
        <f t="shared" si="652"/>
        <v>15639592.28</v>
      </c>
      <c r="AM2956" s="16"/>
      <c r="AN2956" s="16"/>
      <c r="AO2956" s="16"/>
      <c r="AP2956" s="16"/>
      <c r="AQ2956" s="12" t="e">
        <f>#REF!+#REF!+#REF!</f>
        <v>#REF!</v>
      </c>
      <c r="AR2956" s="12">
        <f t="shared" si="649"/>
        <v>-365637.07</v>
      </c>
      <c r="AS2956" s="12" t="e">
        <f>#REF!-AU2956+#REF!+#REF!</f>
        <v>#REF!</v>
      </c>
      <c r="AT2956" s="12" t="e">
        <f>AS2956-VLOOKUP(A2956,[1]选股结果!$A$2:$BJ$3005,48,FALSE)*0.08</f>
        <v>#REF!</v>
      </c>
      <c r="AU2956" s="12">
        <f t="shared" si="653"/>
        <v>26314.2400000021</v>
      </c>
      <c r="AV2956" s="12" t="e">
        <f>#REF!+S2956+H2956</f>
        <v>#REF!</v>
      </c>
      <c r="AW2956" s="12" t="e">
        <f t="shared" si="654"/>
        <v>#REF!</v>
      </c>
      <c r="AX2956" s="12" t="e">
        <f t="shared" si="655"/>
        <v>#REF!</v>
      </c>
      <c r="AY2956" s="12" t="e">
        <f t="shared" si="656"/>
        <v>#REF!</v>
      </c>
      <c r="AZ2956" s="12">
        <f t="shared" si="650"/>
        <v>-105940251.26</v>
      </c>
      <c r="BA2956" s="12">
        <f t="shared" si="651"/>
        <v>-18861380.18</v>
      </c>
      <c r="BB2956" s="12" t="e">
        <f t="shared" si="657"/>
        <v>#REF!</v>
      </c>
    </row>
    <row r="2957" spans="1:54">
      <c r="A2957" s="5" t="s">
        <v>5963</v>
      </c>
      <c r="B2957" s="5" t="s">
        <v>5964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658"/>
        <v>103021820.19</v>
      </c>
      <c r="AF2957" s="9">
        <f t="shared" si="659"/>
        <v>135733543.94</v>
      </c>
      <c r="AG2957" s="9">
        <f t="shared" si="660"/>
        <v>-32245086.97</v>
      </c>
      <c r="AH2957" s="9">
        <f t="shared" si="661"/>
        <v>-32237163.15</v>
      </c>
      <c r="AI2957" s="9">
        <f t="shared" si="662"/>
        <v>-30839732.93</v>
      </c>
      <c r="AJ2957" s="12" t="e">
        <f>#REF!-A2957</f>
        <v>#REF!</v>
      </c>
      <c r="AK2957" s="16"/>
      <c r="AL2957" s="9">
        <f t="shared" si="652"/>
        <v>74462025.48</v>
      </c>
      <c r="AM2957" s="16"/>
      <c r="AN2957" s="16"/>
      <c r="AO2957" s="16"/>
      <c r="AP2957" s="16"/>
      <c r="AQ2957" s="12" t="e">
        <f>#REF!+#REF!+#REF!</f>
        <v>#REF!</v>
      </c>
      <c r="AR2957" s="12">
        <f t="shared" si="649"/>
        <v>-7944.44</v>
      </c>
      <c r="AS2957" s="12" t="e">
        <f>#REF!-AU2957+#REF!+#REF!</f>
        <v>#REF!</v>
      </c>
      <c r="AT2957" s="12" t="e">
        <f>AS2957-VLOOKUP(A2957,[1]选股结果!$A$2:$BJ$3005,48,FALSE)*0.08</f>
        <v>#REF!</v>
      </c>
      <c r="AU2957" s="12">
        <f t="shared" si="653"/>
        <v>-1397430.22</v>
      </c>
      <c r="AV2957" s="12" t="e">
        <f>#REF!+S2957+H2957</f>
        <v>#REF!</v>
      </c>
      <c r="AW2957" s="12" t="e">
        <f t="shared" si="654"/>
        <v>#REF!</v>
      </c>
      <c r="AX2957" s="12" t="e">
        <f t="shared" si="655"/>
        <v>#REF!</v>
      </c>
      <c r="AY2957" s="12" t="e">
        <f t="shared" si="656"/>
        <v>#REF!</v>
      </c>
      <c r="AZ2957" s="12">
        <f t="shared" si="650"/>
        <v>-91576370.57</v>
      </c>
      <c r="BA2957" s="12">
        <f t="shared" si="651"/>
        <v>-32245086.97</v>
      </c>
      <c r="BB2957" s="12" t="e">
        <f t="shared" si="657"/>
        <v>#REF!</v>
      </c>
    </row>
    <row r="2958" spans="1:54">
      <c r="A2958" s="5" t="s">
        <v>5965</v>
      </c>
      <c r="B2958" s="5" t="s">
        <v>5966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658"/>
        <v>102630862.82</v>
      </c>
      <c r="AF2958" s="9">
        <f t="shared" si="659"/>
        <v>108336750.17</v>
      </c>
      <c r="AG2958" s="9">
        <f t="shared" si="660"/>
        <v>-6970756.16000001</v>
      </c>
      <c r="AH2958" s="9">
        <f t="shared" si="661"/>
        <v>-4063007.21000001</v>
      </c>
      <c r="AI2958" s="9">
        <f t="shared" si="662"/>
        <v>-6184004.39000001</v>
      </c>
      <c r="AJ2958" s="12" t="e">
        <f>#REF!-A2958</f>
        <v>#REF!</v>
      </c>
      <c r="AK2958" s="16"/>
      <c r="AL2958" s="9">
        <f t="shared" si="652"/>
        <v>72977243.16</v>
      </c>
      <c r="AM2958" s="16"/>
      <c r="AN2958" s="16"/>
      <c r="AO2958" s="16"/>
      <c r="AP2958" s="16"/>
      <c r="AQ2958" s="12" t="e">
        <f>#REF!+#REF!+#REF!</f>
        <v>#REF!</v>
      </c>
      <c r="AR2958" s="12">
        <f t="shared" si="649"/>
        <v>-3247680.81</v>
      </c>
      <c r="AS2958" s="12" t="e">
        <f>#REF!-AU2958+#REF!+#REF!</f>
        <v>#REF!</v>
      </c>
      <c r="AT2958" s="12" t="e">
        <f>AS2958-VLOOKUP(A2958,[1]选股结果!$A$2:$BJ$3005,48,FALSE)*0.08</f>
        <v>#REF!</v>
      </c>
      <c r="AU2958" s="12">
        <f t="shared" si="653"/>
        <v>2120997.18</v>
      </c>
      <c r="AV2958" s="12" t="e">
        <f>#REF!+S2958+H2958</f>
        <v>#REF!</v>
      </c>
      <c r="AW2958" s="12" t="e">
        <f t="shared" si="654"/>
        <v>#REF!</v>
      </c>
      <c r="AX2958" s="12" t="e">
        <f t="shared" si="655"/>
        <v>#REF!</v>
      </c>
      <c r="AY2958" s="12" t="e">
        <f t="shared" si="656"/>
        <v>#REF!</v>
      </c>
      <c r="AZ2958" s="12">
        <f t="shared" si="650"/>
        <v>-117475100.62</v>
      </c>
      <c r="BA2958" s="12">
        <f t="shared" si="651"/>
        <v>-6970756.16000001</v>
      </c>
      <c r="BB2958" s="12" t="e">
        <f t="shared" si="657"/>
        <v>#REF!</v>
      </c>
    </row>
    <row r="2959" spans="1:54">
      <c r="A2959" s="5" t="s">
        <v>5967</v>
      </c>
      <c r="B2959" s="5" t="s">
        <v>5968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658"/>
        <v>101789615.66</v>
      </c>
      <c r="AF2959" s="9">
        <f t="shared" si="659"/>
        <v>232718054.41</v>
      </c>
      <c r="AG2959" s="9">
        <f t="shared" si="660"/>
        <v>-127418011.36</v>
      </c>
      <c r="AH2959" s="9">
        <f t="shared" si="661"/>
        <v>-127893260.34</v>
      </c>
      <c r="AI2959" s="9">
        <f t="shared" si="662"/>
        <v>-127780882.04</v>
      </c>
      <c r="AJ2959" s="12" t="e">
        <f>#REF!-A2959</f>
        <v>#REF!</v>
      </c>
      <c r="AK2959" s="16"/>
      <c r="AL2959" s="9">
        <f t="shared" si="652"/>
        <v>90623009.18</v>
      </c>
      <c r="AM2959" s="16"/>
      <c r="AN2959" s="16"/>
      <c r="AO2959" s="16"/>
      <c r="AP2959" s="16"/>
      <c r="AQ2959" s="12" t="e">
        <f>#REF!+#REF!+#REF!</f>
        <v>#REF!</v>
      </c>
      <c r="AR2959" s="12">
        <f t="shared" si="649"/>
        <v>-114727.56</v>
      </c>
      <c r="AS2959" s="12" t="e">
        <f>#REF!-AU2959+#REF!+#REF!</f>
        <v>#REF!</v>
      </c>
      <c r="AT2959" s="12" t="e">
        <f>AS2959-VLOOKUP(A2959,[1]选股结果!$A$2:$BJ$3005,48,FALSE)*0.08</f>
        <v>#REF!</v>
      </c>
      <c r="AU2959" s="12">
        <f t="shared" si="653"/>
        <v>-112378.299999997</v>
      </c>
      <c r="AV2959" s="12" t="e">
        <f>#REF!+S2959+H2959</f>
        <v>#REF!</v>
      </c>
      <c r="AW2959" s="12" t="e">
        <f t="shared" si="654"/>
        <v>#REF!</v>
      </c>
      <c r="AX2959" s="12" t="e">
        <f t="shared" si="655"/>
        <v>#REF!</v>
      </c>
      <c r="AY2959" s="12" t="e">
        <f t="shared" si="656"/>
        <v>#REF!</v>
      </c>
      <c r="AZ2959" s="12">
        <f t="shared" si="650"/>
        <v>-101677273.57</v>
      </c>
      <c r="BA2959" s="12">
        <f t="shared" si="651"/>
        <v>-127418011.36</v>
      </c>
      <c r="BB2959" s="12" t="e">
        <f t="shared" si="657"/>
        <v>#REF!</v>
      </c>
    </row>
    <row r="2960" spans="1:54">
      <c r="A2960" s="5" t="s">
        <v>5969</v>
      </c>
      <c r="B2960" s="5" t="s">
        <v>5970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658"/>
        <v>98980648.41</v>
      </c>
      <c r="AF2960" s="9">
        <f t="shared" si="659"/>
        <v>51527457.59</v>
      </c>
      <c r="AG2960" s="9">
        <f t="shared" si="660"/>
        <v>56152522.62</v>
      </c>
      <c r="AH2960" s="9">
        <f t="shared" si="661"/>
        <v>56400433.77</v>
      </c>
      <c r="AI2960" s="9">
        <f t="shared" si="662"/>
        <v>47730089.2</v>
      </c>
      <c r="AJ2960" s="12" t="e">
        <f>#REF!-A2960</f>
        <v>#REF!</v>
      </c>
      <c r="AK2960" s="16"/>
      <c r="AL2960" s="9">
        <f t="shared" si="652"/>
        <v>18746448.14</v>
      </c>
      <c r="AM2960" s="16"/>
      <c r="AN2960" s="16"/>
      <c r="AO2960" s="16"/>
      <c r="AP2960" s="16"/>
      <c r="AQ2960" s="12" t="e">
        <f>#REF!+#REF!+#REF!</f>
        <v>#REF!</v>
      </c>
      <c r="AR2960" s="12">
        <f t="shared" si="649"/>
        <v>-555910.1</v>
      </c>
      <c r="AS2960" s="12" t="e">
        <f>#REF!-AU2960+#REF!+#REF!</f>
        <v>#REF!</v>
      </c>
      <c r="AT2960" s="12" t="e">
        <f>AS2960-VLOOKUP(A2960,[1]选股结果!$A$2:$BJ$3005,48,FALSE)*0.08</f>
        <v>#REF!</v>
      </c>
      <c r="AU2960" s="12">
        <f t="shared" si="653"/>
        <v>8670344.57</v>
      </c>
      <c r="AV2960" s="12" t="e">
        <f>#REF!+S2960+H2960</f>
        <v>#REF!</v>
      </c>
      <c r="AW2960" s="12" t="e">
        <f t="shared" si="654"/>
        <v>#REF!</v>
      </c>
      <c r="AX2960" s="12" t="e">
        <f t="shared" si="655"/>
        <v>#REF!</v>
      </c>
      <c r="AY2960" s="12" t="e">
        <f t="shared" si="656"/>
        <v>#REF!</v>
      </c>
      <c r="AZ2960" s="12">
        <f t="shared" si="650"/>
        <v>-103045625.91</v>
      </c>
      <c r="BA2960" s="12">
        <f t="shared" si="651"/>
        <v>56152522.62</v>
      </c>
      <c r="BB2960" s="12" t="e">
        <f t="shared" si="657"/>
        <v>#REF!</v>
      </c>
    </row>
    <row r="2961" spans="1:54">
      <c r="A2961" s="5" t="s">
        <v>5971</v>
      </c>
      <c r="B2961" s="5" t="s">
        <v>5972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658"/>
        <v>98872478.34</v>
      </c>
      <c r="AF2961" s="9">
        <f t="shared" si="659"/>
        <v>150514989.7</v>
      </c>
      <c r="AG2961" s="9">
        <f t="shared" si="660"/>
        <v>561785057.53</v>
      </c>
      <c r="AH2961" s="9">
        <f t="shared" si="661"/>
        <v>577745835.34</v>
      </c>
      <c r="AI2961" s="9">
        <f t="shared" si="662"/>
        <v>420946394.1</v>
      </c>
      <c r="AJ2961" s="12" t="e">
        <f>#REF!-A2961</f>
        <v>#REF!</v>
      </c>
      <c r="AK2961" s="16"/>
      <c r="AL2961" s="9">
        <f t="shared" si="652"/>
        <v>43441787.06</v>
      </c>
      <c r="AM2961" s="16"/>
      <c r="AN2961" s="16"/>
      <c r="AO2961" s="16"/>
      <c r="AP2961" s="16"/>
      <c r="AQ2961" s="12" t="e">
        <f>#REF!+#REF!+#REF!</f>
        <v>#REF!</v>
      </c>
      <c r="AR2961" s="12">
        <f t="shared" si="649"/>
        <v>-18266023.69</v>
      </c>
      <c r="AS2961" s="12" t="e">
        <f>#REF!-AU2961+#REF!+#REF!</f>
        <v>#REF!</v>
      </c>
      <c r="AT2961" s="12" t="e">
        <f>AS2961-VLOOKUP(A2961,[1]选股结果!$A$2:$BJ$3005,48,FALSE)*0.08</f>
        <v>#REF!</v>
      </c>
      <c r="AU2961" s="12">
        <f t="shared" si="653"/>
        <v>156799441.24</v>
      </c>
      <c r="AV2961" s="12" t="e">
        <f>#REF!+S2961+H2961</f>
        <v>#REF!</v>
      </c>
      <c r="AW2961" s="12" t="e">
        <f t="shared" si="654"/>
        <v>#REF!</v>
      </c>
      <c r="AX2961" s="12" t="e">
        <f t="shared" si="655"/>
        <v>#REF!</v>
      </c>
      <c r="AY2961" s="12" t="e">
        <f t="shared" si="656"/>
        <v>#REF!</v>
      </c>
      <c r="AZ2961" s="12">
        <f t="shared" si="650"/>
        <v>-274842975.49</v>
      </c>
      <c r="BA2961" s="12">
        <f t="shared" si="651"/>
        <v>561785057.53</v>
      </c>
      <c r="BB2961" s="12" t="e">
        <f t="shared" si="657"/>
        <v>#REF!</v>
      </c>
    </row>
    <row r="2962" spans="1:54">
      <c r="A2962" s="5" t="s">
        <v>5973</v>
      </c>
      <c r="B2962" s="5" t="s">
        <v>5974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658"/>
        <v>96390822.55</v>
      </c>
      <c r="AF2962" s="9">
        <f t="shared" si="659"/>
        <v>103140384.48</v>
      </c>
      <c r="AG2962" s="9">
        <f t="shared" si="660"/>
        <v>-6286035.64999999</v>
      </c>
      <c r="AH2962" s="9">
        <f t="shared" si="661"/>
        <v>-6467990.95999999</v>
      </c>
      <c r="AI2962" s="9">
        <f t="shared" si="662"/>
        <v>-8416430.01999999</v>
      </c>
      <c r="AJ2962" s="12" t="e">
        <f>#REF!-A2962</f>
        <v>#REF!</v>
      </c>
      <c r="AK2962" s="16"/>
      <c r="AL2962" s="9">
        <f t="shared" si="652"/>
        <v>21378267.3</v>
      </c>
      <c r="AM2962" s="16"/>
      <c r="AN2962" s="16"/>
      <c r="AO2962" s="16"/>
      <c r="AP2962" s="16"/>
      <c r="AQ2962" s="12" t="e">
        <f>#REF!+#REF!+#REF!</f>
        <v>#REF!</v>
      </c>
      <c r="AR2962" s="12">
        <f t="shared" si="649"/>
        <v>-2000</v>
      </c>
      <c r="AS2962" s="12" t="e">
        <f>#REF!-AU2962+#REF!+#REF!</f>
        <v>#REF!</v>
      </c>
      <c r="AT2962" s="12" t="e">
        <f>AS2962-VLOOKUP(A2962,[1]选股结果!$A$2:$BJ$3005,48,FALSE)*0.08</f>
        <v>#REF!</v>
      </c>
      <c r="AU2962" s="12">
        <f t="shared" si="653"/>
        <v>1948439.06</v>
      </c>
      <c r="AV2962" s="12" t="e">
        <f>#REF!+S2962+H2962</f>
        <v>#REF!</v>
      </c>
      <c r="AW2962" s="12" t="e">
        <f t="shared" si="654"/>
        <v>#REF!</v>
      </c>
      <c r="AX2962" s="12" t="e">
        <f t="shared" si="655"/>
        <v>#REF!</v>
      </c>
      <c r="AY2962" s="12" t="e">
        <f t="shared" si="656"/>
        <v>#REF!</v>
      </c>
      <c r="AZ2962" s="12">
        <f t="shared" si="650"/>
        <v>-97230880.64</v>
      </c>
      <c r="BA2962" s="12">
        <f t="shared" si="651"/>
        <v>-6286035.64999999</v>
      </c>
      <c r="BB2962" s="12" t="e">
        <f t="shared" si="657"/>
        <v>#REF!</v>
      </c>
    </row>
    <row r="2963" spans="1:54">
      <c r="A2963" s="5" t="s">
        <v>5975</v>
      </c>
      <c r="B2963" s="5" t="s">
        <v>5976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658"/>
        <v>93734843.69</v>
      </c>
      <c r="AF2963" s="9">
        <f t="shared" si="659"/>
        <v>96591717.44</v>
      </c>
      <c r="AG2963" s="9">
        <f t="shared" si="660"/>
        <v>-5940960.76000001</v>
      </c>
      <c r="AH2963" s="9">
        <f t="shared" si="661"/>
        <v>-5732962.50000001</v>
      </c>
      <c r="AI2963" s="9">
        <f t="shared" si="662"/>
        <v>-4786548.58000001</v>
      </c>
      <c r="AJ2963" s="12" t="e">
        <f>#REF!-A2963</f>
        <v>#REF!</v>
      </c>
      <c r="AK2963" s="16"/>
      <c r="AL2963" s="9">
        <f t="shared" si="652"/>
        <v>10215470.65</v>
      </c>
      <c r="AM2963" s="16"/>
      <c r="AN2963" s="16"/>
      <c r="AO2963" s="16"/>
      <c r="AP2963" s="16"/>
      <c r="AQ2963" s="12" t="e">
        <f>#REF!+#REF!+#REF!</f>
        <v>#REF!</v>
      </c>
      <c r="AR2963" s="12">
        <f t="shared" si="649"/>
        <v>-375583.03</v>
      </c>
      <c r="AS2963" s="12" t="e">
        <f>#REF!-AU2963+#REF!+#REF!</f>
        <v>#REF!</v>
      </c>
      <c r="AT2963" s="12" t="e">
        <f>AS2963-VLOOKUP(A2963,[1]选股结果!$A$2:$BJ$3005,48,FALSE)*0.08</f>
        <v>#REF!</v>
      </c>
      <c r="AU2963" s="12">
        <f t="shared" si="653"/>
        <v>-946413.92</v>
      </c>
      <c r="AV2963" s="12" t="e">
        <f>#REF!+S2963+H2963</f>
        <v>#REF!</v>
      </c>
      <c r="AW2963" s="12" t="e">
        <f t="shared" si="654"/>
        <v>#REF!</v>
      </c>
      <c r="AX2963" s="12" t="e">
        <f t="shared" si="655"/>
        <v>#REF!</v>
      </c>
      <c r="AY2963" s="12" t="e">
        <f t="shared" si="656"/>
        <v>#REF!</v>
      </c>
      <c r="AZ2963" s="12">
        <f t="shared" si="650"/>
        <v>-93717956.08</v>
      </c>
      <c r="BA2963" s="12">
        <f t="shared" si="651"/>
        <v>-5940960.76000001</v>
      </c>
      <c r="BB2963" s="12" t="e">
        <f t="shared" si="657"/>
        <v>#REF!</v>
      </c>
    </row>
    <row r="2964" spans="1:54">
      <c r="A2964" s="5" t="s">
        <v>5977</v>
      </c>
      <c r="B2964" s="5" t="s">
        <v>5978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658"/>
        <v>91985780.09</v>
      </c>
      <c r="AF2964" s="9">
        <f t="shared" si="659"/>
        <v>114896460.67</v>
      </c>
      <c r="AG2964" s="9">
        <f t="shared" si="660"/>
        <v>76040233.51</v>
      </c>
      <c r="AH2964" s="9">
        <f t="shared" si="661"/>
        <v>76040233.51</v>
      </c>
      <c r="AI2964" s="9">
        <f t="shared" si="662"/>
        <v>76040233.51</v>
      </c>
      <c r="AJ2964" s="12" t="e">
        <f>#REF!-A2964</f>
        <v>#REF!</v>
      </c>
      <c r="AK2964" s="16"/>
      <c r="AL2964" s="9">
        <f t="shared" si="652"/>
        <v>27814407.82</v>
      </c>
      <c r="AM2964" s="16"/>
      <c r="AN2964" s="16"/>
      <c r="AO2964" s="16"/>
      <c r="AP2964" s="16"/>
      <c r="AQ2964" s="12" t="e">
        <f>#REF!+#REF!+#REF!</f>
        <v>#REF!</v>
      </c>
      <c r="AR2964" s="12">
        <f t="shared" si="649"/>
        <v>0</v>
      </c>
      <c r="AS2964" s="12" t="e">
        <f>#REF!-AU2964+#REF!+#REF!</f>
        <v>#REF!</v>
      </c>
      <c r="AT2964" s="12" t="e">
        <f>AS2964-VLOOKUP(A2964,[1]选股结果!$A$2:$BJ$3005,48,FALSE)*0.08</f>
        <v>#REF!</v>
      </c>
      <c r="AU2964" s="12">
        <f t="shared" si="653"/>
        <v>0</v>
      </c>
      <c r="AV2964" s="12" t="e">
        <f>#REF!+S2964+H2964</f>
        <v>#REF!</v>
      </c>
      <c r="AW2964" s="12" t="e">
        <f t="shared" si="654"/>
        <v>#REF!</v>
      </c>
      <c r="AX2964" s="12" t="e">
        <f t="shared" si="655"/>
        <v>#REF!</v>
      </c>
      <c r="AY2964" s="12" t="e">
        <f t="shared" si="656"/>
        <v>#REF!</v>
      </c>
      <c r="AZ2964" s="12">
        <f t="shared" si="650"/>
        <v>-89781427.26</v>
      </c>
      <c r="BA2964" s="12">
        <f t="shared" si="651"/>
        <v>76040233.51</v>
      </c>
      <c r="BB2964" s="12" t="e">
        <f t="shared" si="657"/>
        <v>#REF!</v>
      </c>
    </row>
    <row r="2965" spans="1:54">
      <c r="A2965" s="5" t="s">
        <v>5979</v>
      </c>
      <c r="B2965" s="5" t="s">
        <v>5980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658"/>
        <v>90979323.55</v>
      </c>
      <c r="AF2965" s="9">
        <f t="shared" si="659"/>
        <v>105915687.59</v>
      </c>
      <c r="AG2965" s="9">
        <f t="shared" si="660"/>
        <v>-5697374.23000001</v>
      </c>
      <c r="AH2965" s="9">
        <f t="shared" si="661"/>
        <v>-8467948.35000001</v>
      </c>
      <c r="AI2965" s="9">
        <f t="shared" si="662"/>
        <v>-8456497.03000001</v>
      </c>
      <c r="AJ2965" s="12" t="e">
        <f>#REF!-A2965</f>
        <v>#REF!</v>
      </c>
      <c r="AK2965" s="16"/>
      <c r="AL2965" s="9">
        <f t="shared" si="652"/>
        <v>23213515.1</v>
      </c>
      <c r="AM2965" s="16"/>
      <c r="AN2965" s="16"/>
      <c r="AO2965" s="16"/>
      <c r="AP2965" s="16"/>
      <c r="AQ2965" s="12" t="e">
        <f>#REF!+#REF!+#REF!</f>
        <v>#REF!</v>
      </c>
      <c r="AR2965" s="12">
        <f t="shared" si="649"/>
        <v>-206059.73</v>
      </c>
      <c r="AS2965" s="12" t="e">
        <f>#REF!-AU2965+#REF!+#REF!</f>
        <v>#REF!</v>
      </c>
      <c r="AT2965" s="12" t="e">
        <f>AS2965-VLOOKUP(A2965,[1]选股结果!$A$2:$BJ$3005,48,FALSE)*0.08</f>
        <v>#REF!</v>
      </c>
      <c r="AU2965" s="12">
        <f t="shared" si="653"/>
        <v>-11451.3200000003</v>
      </c>
      <c r="AV2965" s="12" t="e">
        <f>#REF!+S2965+H2965</f>
        <v>#REF!</v>
      </c>
      <c r="AW2965" s="12" t="e">
        <f t="shared" si="654"/>
        <v>#REF!</v>
      </c>
      <c r="AX2965" s="12" t="e">
        <f t="shared" si="655"/>
        <v>#REF!</v>
      </c>
      <c r="AY2965" s="12" t="e">
        <f t="shared" si="656"/>
        <v>#REF!</v>
      </c>
      <c r="AZ2965" s="12">
        <f t="shared" si="650"/>
        <v>-96740192.28</v>
      </c>
      <c r="BA2965" s="12">
        <f t="shared" si="651"/>
        <v>-5697374.23000001</v>
      </c>
      <c r="BB2965" s="12" t="e">
        <f t="shared" si="657"/>
        <v>#REF!</v>
      </c>
    </row>
    <row r="2966" spans="1:54">
      <c r="A2966" s="5" t="s">
        <v>5981</v>
      </c>
      <c r="B2966" s="5" t="s">
        <v>5982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658"/>
        <v>90351775.26</v>
      </c>
      <c r="AF2966" s="9">
        <f t="shared" si="659"/>
        <v>65819132.76</v>
      </c>
      <c r="AG2966" s="9">
        <f t="shared" si="660"/>
        <v>24796591.98</v>
      </c>
      <c r="AH2966" s="9">
        <f t="shared" si="661"/>
        <v>25292573.88</v>
      </c>
      <c r="AI2966" s="9">
        <f t="shared" si="662"/>
        <v>25292573.88</v>
      </c>
      <c r="AJ2966" s="12" t="e">
        <f>#REF!-A2966</f>
        <v>#REF!</v>
      </c>
      <c r="AK2966" s="16"/>
      <c r="AL2966" s="9">
        <f t="shared" si="652"/>
        <v>6282979.29</v>
      </c>
      <c r="AM2966" s="16"/>
      <c r="AN2966" s="16"/>
      <c r="AO2966" s="16"/>
      <c r="AP2966" s="16"/>
      <c r="AQ2966" s="12" t="e">
        <f>#REF!+#REF!+#REF!</f>
        <v>#REF!</v>
      </c>
      <c r="AR2966" s="12">
        <f t="shared" si="649"/>
        <v>-507713.96</v>
      </c>
      <c r="AS2966" s="12" t="e">
        <f>#REF!-AU2966+#REF!+#REF!</f>
        <v>#REF!</v>
      </c>
      <c r="AT2966" s="12" t="e">
        <f>AS2966-VLOOKUP(A2966,[1]选股结果!$A$2:$BJ$3005,48,FALSE)*0.08</f>
        <v>#REF!</v>
      </c>
      <c r="AU2966" s="12">
        <f t="shared" si="653"/>
        <v>0</v>
      </c>
      <c r="AV2966" s="12" t="e">
        <f>#REF!+S2966+H2966</f>
        <v>#REF!</v>
      </c>
      <c r="AW2966" s="12" t="e">
        <f t="shared" si="654"/>
        <v>#REF!</v>
      </c>
      <c r="AX2966" s="12" t="e">
        <f t="shared" si="655"/>
        <v>#REF!</v>
      </c>
      <c r="AY2966" s="12" t="e">
        <f t="shared" si="656"/>
        <v>#REF!</v>
      </c>
      <c r="AZ2966" s="12">
        <f t="shared" si="650"/>
        <v>-80379456.16</v>
      </c>
      <c r="BA2966" s="12">
        <f t="shared" si="651"/>
        <v>24796591.98</v>
      </c>
      <c r="BB2966" s="12" t="e">
        <f t="shared" si="657"/>
        <v>#REF!</v>
      </c>
    </row>
    <row r="2967" spans="1:54">
      <c r="A2967" s="5" t="s">
        <v>5983</v>
      </c>
      <c r="B2967" s="5" t="s">
        <v>5984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658"/>
        <v>87401596.57</v>
      </c>
      <c r="AF2967" s="9">
        <f t="shared" si="659"/>
        <v>196149367.67</v>
      </c>
      <c r="AG2967" s="9">
        <f t="shared" si="660"/>
        <v>208587481.79</v>
      </c>
      <c r="AH2967" s="9">
        <f t="shared" si="661"/>
        <v>208665189.11</v>
      </c>
      <c r="AI2967" s="9">
        <f t="shared" si="662"/>
        <v>210666373.94</v>
      </c>
      <c r="AJ2967" s="12" t="e">
        <f>#REF!-A2967</f>
        <v>#REF!</v>
      </c>
      <c r="AK2967" s="16"/>
      <c r="AL2967" s="9">
        <f t="shared" si="652"/>
        <v>49341787.35</v>
      </c>
      <c r="AM2967" s="16"/>
      <c r="AN2967" s="16"/>
      <c r="AO2967" s="16"/>
      <c r="AP2967" s="16"/>
      <c r="AQ2967" s="12" t="e">
        <f>#REF!+#REF!+#REF!</f>
        <v>#REF!</v>
      </c>
      <c r="AR2967" s="12">
        <f t="shared" si="649"/>
        <v>-104167.26</v>
      </c>
      <c r="AS2967" s="12" t="e">
        <f>#REF!-AU2967+#REF!+#REF!</f>
        <v>#REF!</v>
      </c>
      <c r="AT2967" s="12" t="e">
        <f>AS2967-VLOOKUP(A2967,[1]选股结果!$A$2:$BJ$3005,48,FALSE)*0.08</f>
        <v>#REF!</v>
      </c>
      <c r="AU2967" s="12">
        <f t="shared" si="653"/>
        <v>-2001184.82999998</v>
      </c>
      <c r="AV2967" s="12" t="e">
        <f>#REF!+S2967+H2967</f>
        <v>#REF!</v>
      </c>
      <c r="AW2967" s="12" t="e">
        <f t="shared" si="654"/>
        <v>#REF!</v>
      </c>
      <c r="AX2967" s="12" t="e">
        <f t="shared" si="655"/>
        <v>#REF!</v>
      </c>
      <c r="AY2967" s="12" t="e">
        <f t="shared" si="656"/>
        <v>#REF!</v>
      </c>
      <c r="AZ2967" s="12">
        <f t="shared" si="650"/>
        <v>-159692480.01</v>
      </c>
      <c r="BA2967" s="12">
        <f t="shared" si="651"/>
        <v>208587481.79</v>
      </c>
      <c r="BB2967" s="12" t="e">
        <f t="shared" si="657"/>
        <v>#REF!</v>
      </c>
    </row>
    <row r="2968" spans="1:54">
      <c r="A2968" s="5" t="s">
        <v>5985</v>
      </c>
      <c r="B2968" s="5" t="s">
        <v>5986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658"/>
        <v>84203370.24</v>
      </c>
      <c r="AF2968" s="9">
        <f t="shared" si="659"/>
        <v>63992929.45</v>
      </c>
      <c r="AG2968" s="9">
        <f t="shared" si="660"/>
        <v>19703819.24</v>
      </c>
      <c r="AH2968" s="9">
        <f t="shared" si="661"/>
        <v>68480788.55</v>
      </c>
      <c r="AI2968" s="9">
        <f t="shared" si="662"/>
        <v>51219188.93</v>
      </c>
      <c r="AJ2968" s="12" t="e">
        <f>#REF!-A2968</f>
        <v>#REF!</v>
      </c>
      <c r="AK2968" s="16"/>
      <c r="AL2968" s="9">
        <f t="shared" si="652"/>
        <v>-15521597.05</v>
      </c>
      <c r="AM2968" s="16"/>
      <c r="AN2968" s="16"/>
      <c r="AO2968" s="16"/>
      <c r="AP2968" s="16"/>
      <c r="AQ2968" s="12" t="e">
        <f>#REF!+#REF!+#REF!</f>
        <v>#REF!</v>
      </c>
      <c r="AR2968" s="12">
        <f t="shared" si="649"/>
        <v>-51484783.12</v>
      </c>
      <c r="AS2968" s="12" t="e">
        <f>#REF!-AU2968+#REF!+#REF!</f>
        <v>#REF!</v>
      </c>
      <c r="AT2968" s="12" t="e">
        <f>AS2968-VLOOKUP(A2968,[1]选股结果!$A$2:$BJ$3005,48,FALSE)*0.08</f>
        <v>#REF!</v>
      </c>
      <c r="AU2968" s="12">
        <f t="shared" si="653"/>
        <v>17261599.62</v>
      </c>
      <c r="AV2968" s="12" t="e">
        <f>#REF!+S2968+H2968</f>
        <v>#REF!</v>
      </c>
      <c r="AW2968" s="12" t="e">
        <f t="shared" si="654"/>
        <v>#REF!</v>
      </c>
      <c r="AX2968" s="12" t="e">
        <f t="shared" si="655"/>
        <v>#REF!</v>
      </c>
      <c r="AY2968" s="12" t="e">
        <f t="shared" si="656"/>
        <v>#REF!</v>
      </c>
      <c r="AZ2968" s="12">
        <f t="shared" si="650"/>
        <v>-158474791.96</v>
      </c>
      <c r="BA2968" s="12">
        <f t="shared" si="651"/>
        <v>19703819.24</v>
      </c>
      <c r="BB2968" s="12" t="e">
        <f t="shared" si="657"/>
        <v>#REF!</v>
      </c>
    </row>
    <row r="2969" spans="1:54">
      <c r="A2969" s="5" t="s">
        <v>5987</v>
      </c>
      <c r="B2969" s="5" t="s">
        <v>5988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658"/>
        <v>83762851.47</v>
      </c>
      <c r="AF2969" s="9">
        <f t="shared" si="659"/>
        <v>104315088.63</v>
      </c>
      <c r="AG2969" s="9">
        <f t="shared" si="660"/>
        <v>35180083.79</v>
      </c>
      <c r="AH2969" s="9">
        <f t="shared" si="661"/>
        <v>35178770.56</v>
      </c>
      <c r="AI2969" s="9">
        <f t="shared" si="662"/>
        <v>28429559.36</v>
      </c>
      <c r="AJ2969" s="12" t="e">
        <f>#REF!-A2969</f>
        <v>#REF!</v>
      </c>
      <c r="AK2969" s="16"/>
      <c r="AL2969" s="9">
        <f t="shared" si="652"/>
        <v>38178527.14</v>
      </c>
      <c r="AM2969" s="16"/>
      <c r="AN2969" s="16"/>
      <c r="AO2969" s="16"/>
      <c r="AP2969" s="16"/>
      <c r="AQ2969" s="12" t="e">
        <f>#REF!+#REF!+#REF!</f>
        <v>#REF!</v>
      </c>
      <c r="AR2969" s="12">
        <f t="shared" si="649"/>
        <v>-173055.56</v>
      </c>
      <c r="AS2969" s="12" t="e">
        <f>#REF!-AU2969+#REF!+#REF!</f>
        <v>#REF!</v>
      </c>
      <c r="AT2969" s="12" t="e">
        <f>AS2969-VLOOKUP(A2969,[1]选股结果!$A$2:$BJ$3005,48,FALSE)*0.08</f>
        <v>#REF!</v>
      </c>
      <c r="AU2969" s="12">
        <f t="shared" si="653"/>
        <v>6749211.2</v>
      </c>
      <c r="AV2969" s="12" t="e">
        <f>#REF!+S2969+H2969</f>
        <v>#REF!</v>
      </c>
      <c r="AW2969" s="12" t="e">
        <f t="shared" si="654"/>
        <v>#REF!</v>
      </c>
      <c r="AX2969" s="12" t="e">
        <f t="shared" si="655"/>
        <v>#REF!</v>
      </c>
      <c r="AY2969" s="12" t="e">
        <f t="shared" si="656"/>
        <v>#REF!</v>
      </c>
      <c r="AZ2969" s="12">
        <f t="shared" si="650"/>
        <v>-89804374.04</v>
      </c>
      <c r="BA2969" s="12">
        <f t="shared" si="651"/>
        <v>35180083.79</v>
      </c>
      <c r="BB2969" s="12" t="e">
        <f t="shared" si="657"/>
        <v>#REF!</v>
      </c>
    </row>
    <row r="2970" spans="1:54">
      <c r="A2970" s="5" t="s">
        <v>5989</v>
      </c>
      <c r="B2970" s="5" t="s">
        <v>5990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658"/>
        <v>83243710.49</v>
      </c>
      <c r="AF2970" s="9">
        <f t="shared" si="659"/>
        <v>82925156.41</v>
      </c>
      <c r="AG2970" s="9">
        <f t="shared" si="660"/>
        <v>1735074.79000001</v>
      </c>
      <c r="AH2970" s="9">
        <f t="shared" si="661"/>
        <v>2377244.59000001</v>
      </c>
      <c r="AI2970" s="9">
        <f t="shared" si="662"/>
        <v>2200144.68000001</v>
      </c>
      <c r="AJ2970" s="12" t="e">
        <f>#REF!-A2970</f>
        <v>#REF!</v>
      </c>
      <c r="AK2970" s="16"/>
      <c r="AL2970" s="9">
        <f t="shared" si="652"/>
        <v>4505092.03</v>
      </c>
      <c r="AM2970" s="16"/>
      <c r="AN2970" s="16"/>
      <c r="AO2970" s="16"/>
      <c r="AP2970" s="16"/>
      <c r="AQ2970" s="12" t="e">
        <f>#REF!+#REF!+#REF!</f>
        <v>#REF!</v>
      </c>
      <c r="AR2970" s="12">
        <f t="shared" si="649"/>
        <v>-724960.8</v>
      </c>
      <c r="AS2970" s="12" t="e">
        <f>#REF!-AU2970+#REF!+#REF!</f>
        <v>#REF!</v>
      </c>
      <c r="AT2970" s="12" t="e">
        <f>AS2970-VLOOKUP(A2970,[1]选股结果!$A$2:$BJ$3005,48,FALSE)*0.08</f>
        <v>#REF!</v>
      </c>
      <c r="AU2970" s="12">
        <f t="shared" si="653"/>
        <v>177099.91</v>
      </c>
      <c r="AV2970" s="12" t="e">
        <f>#REF!+S2970+H2970</f>
        <v>#REF!</v>
      </c>
      <c r="AW2970" s="12" t="e">
        <f t="shared" si="654"/>
        <v>#REF!</v>
      </c>
      <c r="AX2970" s="12" t="e">
        <f t="shared" si="655"/>
        <v>#REF!</v>
      </c>
      <c r="AY2970" s="12" t="e">
        <f t="shared" si="656"/>
        <v>#REF!</v>
      </c>
      <c r="AZ2970" s="12">
        <f t="shared" si="650"/>
        <v>-84100798.6</v>
      </c>
      <c r="BA2970" s="12">
        <f t="shared" si="651"/>
        <v>1735074.79000001</v>
      </c>
      <c r="BB2970" s="12" t="e">
        <f t="shared" si="657"/>
        <v>#REF!</v>
      </c>
    </row>
    <row r="2971" spans="1:54">
      <c r="A2971" s="5" t="s">
        <v>5991</v>
      </c>
      <c r="B2971" s="5" t="s">
        <v>5992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658"/>
        <v>82785958.51</v>
      </c>
      <c r="AF2971" s="9">
        <f t="shared" si="659"/>
        <v>88993647.71</v>
      </c>
      <c r="AG2971" s="9">
        <f t="shared" si="660"/>
        <v>-6881972.64</v>
      </c>
      <c r="AH2971" s="9">
        <f t="shared" si="661"/>
        <v>-6845192.16</v>
      </c>
      <c r="AI2971" s="9">
        <f t="shared" si="662"/>
        <v>-7306300.2</v>
      </c>
      <c r="AJ2971" s="12" t="e">
        <f>#REF!-A2971</f>
        <v>#REF!</v>
      </c>
      <c r="AK2971" s="16"/>
      <c r="AL2971" s="9">
        <f t="shared" si="652"/>
        <v>33126034.59</v>
      </c>
      <c r="AM2971" s="16"/>
      <c r="AN2971" s="16"/>
      <c r="AO2971" s="16"/>
      <c r="AP2971" s="16"/>
      <c r="AQ2971" s="12" t="e">
        <f>#REF!+#REF!+#REF!</f>
        <v>#REF!</v>
      </c>
      <c r="AR2971" s="12">
        <f t="shared" si="649"/>
        <v>-45038.44</v>
      </c>
      <c r="AS2971" s="12" t="e">
        <f>#REF!-AU2971+#REF!+#REF!</f>
        <v>#REF!</v>
      </c>
      <c r="AT2971" s="12" t="e">
        <f>AS2971-VLOOKUP(A2971,[1]选股结果!$A$2:$BJ$3005,48,FALSE)*0.08</f>
        <v>#REF!</v>
      </c>
      <c r="AU2971" s="12">
        <f t="shared" si="653"/>
        <v>461108.04</v>
      </c>
      <c r="AV2971" s="12" t="e">
        <f>#REF!+S2971+H2971</f>
        <v>#REF!</v>
      </c>
      <c r="AW2971" s="12" t="e">
        <f t="shared" si="654"/>
        <v>#REF!</v>
      </c>
      <c r="AX2971" s="12" t="e">
        <f t="shared" si="655"/>
        <v>#REF!</v>
      </c>
      <c r="AY2971" s="12" t="e">
        <f t="shared" si="656"/>
        <v>#REF!</v>
      </c>
      <c r="AZ2971" s="12">
        <f t="shared" si="650"/>
        <v>-77551006.67</v>
      </c>
      <c r="BA2971" s="12">
        <f t="shared" si="651"/>
        <v>-6881972.64</v>
      </c>
      <c r="BB2971" s="12" t="e">
        <f t="shared" si="657"/>
        <v>#REF!</v>
      </c>
    </row>
    <row r="2972" spans="1:54">
      <c r="A2972" s="5" t="s">
        <v>5993</v>
      </c>
      <c r="B2972" s="5" t="s">
        <v>5994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658"/>
        <v>81702336.89</v>
      </c>
      <c r="AF2972" s="9">
        <f t="shared" si="659"/>
        <v>87845523.24</v>
      </c>
      <c r="AG2972" s="9">
        <f t="shared" si="660"/>
        <v>-1724812.24000001</v>
      </c>
      <c r="AH2972" s="9">
        <f t="shared" si="661"/>
        <v>-907035.83000001</v>
      </c>
      <c r="AI2972" s="9">
        <f t="shared" si="662"/>
        <v>-413876.67000001</v>
      </c>
      <c r="AJ2972" s="12" t="e">
        <f>#REF!-A2972</f>
        <v>#REF!</v>
      </c>
      <c r="AK2972" s="16"/>
      <c r="AL2972" s="9">
        <f t="shared" si="652"/>
        <v>31108235.1</v>
      </c>
      <c r="AM2972" s="16"/>
      <c r="AN2972" s="16"/>
      <c r="AO2972" s="16"/>
      <c r="AP2972" s="16"/>
      <c r="AQ2972" s="12" t="e">
        <f>#REF!+#REF!+#REF!</f>
        <v>#REF!</v>
      </c>
      <c r="AR2972" s="12">
        <f t="shared" si="649"/>
        <v>-1174693.34</v>
      </c>
      <c r="AS2972" s="12" t="e">
        <f>#REF!-AU2972+#REF!+#REF!</f>
        <v>#REF!</v>
      </c>
      <c r="AT2972" s="12" t="e">
        <f>AS2972-VLOOKUP(A2972,[1]选股结果!$A$2:$BJ$3005,48,FALSE)*0.08</f>
        <v>#REF!</v>
      </c>
      <c r="AU2972" s="12">
        <f t="shared" si="653"/>
        <v>-493159.16</v>
      </c>
      <c r="AV2972" s="12" t="e">
        <f>#REF!+S2972+H2972</f>
        <v>#REF!</v>
      </c>
      <c r="AW2972" s="12" t="e">
        <f t="shared" si="654"/>
        <v>#REF!</v>
      </c>
      <c r="AX2972" s="12" t="e">
        <f t="shared" si="655"/>
        <v>#REF!</v>
      </c>
      <c r="AY2972" s="12" t="e">
        <f t="shared" si="656"/>
        <v>#REF!</v>
      </c>
      <c r="AZ2972" s="12">
        <f t="shared" si="650"/>
        <v>-79640421.35</v>
      </c>
      <c r="BA2972" s="12">
        <f t="shared" si="651"/>
        <v>-1724812.24000001</v>
      </c>
      <c r="BB2972" s="12" t="e">
        <f t="shared" si="657"/>
        <v>#REF!</v>
      </c>
    </row>
    <row r="2973" spans="1:54">
      <c r="A2973" s="5" t="s">
        <v>5995</v>
      </c>
      <c r="B2973" s="5" t="s">
        <v>5996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658"/>
        <v>81674017.47</v>
      </c>
      <c r="AF2973" s="9">
        <f t="shared" si="659"/>
        <v>113137809.73</v>
      </c>
      <c r="AG2973" s="9">
        <f t="shared" si="660"/>
        <v>-35583360.09</v>
      </c>
      <c r="AH2973" s="9">
        <f t="shared" si="661"/>
        <v>-36220267.07</v>
      </c>
      <c r="AI2973" s="9">
        <f t="shared" si="662"/>
        <v>-36220345.75</v>
      </c>
      <c r="AJ2973" s="12" t="e">
        <f>#REF!-A2973</f>
        <v>#REF!</v>
      </c>
      <c r="AK2973" s="16"/>
      <c r="AL2973" s="9">
        <f t="shared" si="652"/>
        <v>30509130.02</v>
      </c>
      <c r="AM2973" s="16"/>
      <c r="AN2973" s="16"/>
      <c r="AO2973" s="16"/>
      <c r="AP2973" s="16"/>
      <c r="AQ2973" s="12" t="e">
        <f>#REF!+#REF!+#REF!</f>
        <v>#REF!</v>
      </c>
      <c r="AR2973" s="12">
        <f t="shared" si="649"/>
        <v>-49312.2</v>
      </c>
      <c r="AS2973" s="12" t="e">
        <f>#REF!-AU2973+#REF!+#REF!</f>
        <v>#REF!</v>
      </c>
      <c r="AT2973" s="12" t="e">
        <f>AS2973-VLOOKUP(A2973,[1]选股结果!$A$2:$BJ$3005,48,FALSE)*0.08</f>
        <v>#REF!</v>
      </c>
      <c r="AU2973" s="12">
        <f t="shared" si="653"/>
        <v>78.679999999702</v>
      </c>
      <c r="AV2973" s="12" t="e">
        <f>#REF!+S2973+H2973</f>
        <v>#REF!</v>
      </c>
      <c r="AW2973" s="12" t="e">
        <f t="shared" si="654"/>
        <v>#REF!</v>
      </c>
      <c r="AX2973" s="12" t="e">
        <f t="shared" si="655"/>
        <v>#REF!</v>
      </c>
      <c r="AY2973" s="12" t="e">
        <f t="shared" si="656"/>
        <v>#REF!</v>
      </c>
      <c r="AZ2973" s="12">
        <f t="shared" si="650"/>
        <v>-119931477.27</v>
      </c>
      <c r="BA2973" s="12">
        <f t="shared" si="651"/>
        <v>-35583360.09</v>
      </c>
      <c r="BB2973" s="12" t="e">
        <f t="shared" si="657"/>
        <v>#REF!</v>
      </c>
    </row>
    <row r="2974" spans="1:54">
      <c r="A2974" s="5" t="s">
        <v>5997</v>
      </c>
      <c r="B2974" s="5" t="s">
        <v>5998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658"/>
        <v>81475583.78</v>
      </c>
      <c r="AF2974" s="9">
        <f t="shared" si="659"/>
        <v>123708792.53</v>
      </c>
      <c r="AG2974" s="9">
        <f t="shared" si="660"/>
        <v>-61292144.4</v>
      </c>
      <c r="AH2974" s="9">
        <f t="shared" si="661"/>
        <v>-61294814</v>
      </c>
      <c r="AI2974" s="9">
        <f t="shared" si="662"/>
        <v>-61093545.57</v>
      </c>
      <c r="AJ2974" s="12" t="e">
        <f>#REF!-A2974</f>
        <v>#REF!</v>
      </c>
      <c r="AK2974" s="16"/>
      <c r="AL2974" s="9">
        <f t="shared" si="652"/>
        <v>71646380.44</v>
      </c>
      <c r="AM2974" s="16"/>
      <c r="AN2974" s="16"/>
      <c r="AO2974" s="16"/>
      <c r="AP2974" s="16"/>
      <c r="AQ2974" s="12" t="e">
        <f>#REF!+#REF!+#REF!</f>
        <v>#REF!</v>
      </c>
      <c r="AR2974" s="12">
        <f t="shared" si="649"/>
        <v>-2712.91</v>
      </c>
      <c r="AS2974" s="12" t="e">
        <f>#REF!-AU2974+#REF!+#REF!</f>
        <v>#REF!</v>
      </c>
      <c r="AT2974" s="12" t="e">
        <f>AS2974-VLOOKUP(A2974,[1]选股结果!$A$2:$BJ$3005,48,FALSE)*0.08</f>
        <v>#REF!</v>
      </c>
      <c r="AU2974" s="12">
        <f t="shared" si="653"/>
        <v>-201268.43</v>
      </c>
      <c r="AV2974" s="12" t="e">
        <f>#REF!+S2974+H2974</f>
        <v>#REF!</v>
      </c>
      <c r="AW2974" s="12" t="e">
        <f t="shared" si="654"/>
        <v>#REF!</v>
      </c>
      <c r="AX2974" s="12" t="e">
        <f t="shared" si="655"/>
        <v>#REF!</v>
      </c>
      <c r="AY2974" s="12" t="e">
        <f t="shared" si="656"/>
        <v>#REF!</v>
      </c>
      <c r="AZ2974" s="12">
        <f t="shared" si="650"/>
        <v>-77233335.46</v>
      </c>
      <c r="BA2974" s="12">
        <f t="shared" si="651"/>
        <v>-61292144.4</v>
      </c>
      <c r="BB2974" s="12" t="e">
        <f t="shared" si="657"/>
        <v>#REF!</v>
      </c>
    </row>
    <row r="2975" spans="1:54">
      <c r="A2975" s="5" t="s">
        <v>5999</v>
      </c>
      <c r="B2975" s="5" t="s">
        <v>6000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658"/>
        <v>79737627.62</v>
      </c>
      <c r="AF2975" s="9">
        <f t="shared" si="659"/>
        <v>80543949.02</v>
      </c>
      <c r="AG2975" s="9">
        <f t="shared" si="660"/>
        <v>28624123.57</v>
      </c>
      <c r="AH2975" s="9">
        <f t="shared" si="661"/>
        <v>22068867.89</v>
      </c>
      <c r="AI2975" s="9">
        <f t="shared" si="662"/>
        <v>16682310.98</v>
      </c>
      <c r="AJ2975" s="12" t="e">
        <f>#REF!-A2975</f>
        <v>#REF!</v>
      </c>
      <c r="AK2975" s="16"/>
      <c r="AL2975" s="9">
        <f t="shared" si="652"/>
        <v>55932344.81</v>
      </c>
      <c r="AM2975" s="16"/>
      <c r="AN2975" s="16"/>
      <c r="AO2975" s="16"/>
      <c r="AP2975" s="16"/>
      <c r="AQ2975" s="12" t="e">
        <f>#REF!+#REF!+#REF!</f>
        <v>#REF!</v>
      </c>
      <c r="AR2975" s="12">
        <f t="shared" si="649"/>
        <v>-620482.87</v>
      </c>
      <c r="AS2975" s="12" t="e">
        <f>#REF!-AU2975+#REF!+#REF!</f>
        <v>#REF!</v>
      </c>
      <c r="AT2975" s="12" t="e">
        <f>AS2975-VLOOKUP(A2975,[1]选股结果!$A$2:$BJ$3005,48,FALSE)*0.08</f>
        <v>#REF!</v>
      </c>
      <c r="AU2975" s="12">
        <f t="shared" si="653"/>
        <v>5386556.91</v>
      </c>
      <c r="AV2975" s="12" t="e">
        <f>#REF!+S2975+H2975</f>
        <v>#REF!</v>
      </c>
      <c r="AW2975" s="12" t="e">
        <f t="shared" si="654"/>
        <v>#REF!</v>
      </c>
      <c r="AX2975" s="12" t="e">
        <f t="shared" si="655"/>
        <v>#REF!</v>
      </c>
      <c r="AY2975" s="12" t="e">
        <f t="shared" si="656"/>
        <v>#REF!</v>
      </c>
      <c r="AZ2975" s="12">
        <f t="shared" si="650"/>
        <v>-89906166.82</v>
      </c>
      <c r="BA2975" s="12">
        <f t="shared" si="651"/>
        <v>28624123.57</v>
      </c>
      <c r="BB2975" s="12" t="e">
        <f t="shared" si="657"/>
        <v>#REF!</v>
      </c>
    </row>
    <row r="2976" spans="1:54">
      <c r="A2976" s="5" t="s">
        <v>6001</v>
      </c>
      <c r="B2976" s="5" t="s">
        <v>6002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658"/>
        <v>78776870.81</v>
      </c>
      <c r="AF2976" s="9">
        <f t="shared" si="659"/>
        <v>68650140.31</v>
      </c>
      <c r="AG2976" s="9">
        <f t="shared" si="660"/>
        <v>1321545.61000001</v>
      </c>
      <c r="AH2976" s="9">
        <f t="shared" si="661"/>
        <v>1439177.02000001</v>
      </c>
      <c r="AI2976" s="9">
        <f t="shared" si="662"/>
        <v>2753193.85000001</v>
      </c>
      <c r="AJ2976" s="12" t="e">
        <f>#REF!-A2976</f>
        <v>#REF!</v>
      </c>
      <c r="AK2976" s="16"/>
      <c r="AL2976" s="9">
        <f t="shared" si="652"/>
        <v>23839665.81</v>
      </c>
      <c r="AM2976" s="16"/>
      <c r="AN2976" s="16"/>
      <c r="AO2976" s="16"/>
      <c r="AP2976" s="16"/>
      <c r="AQ2976" s="12" t="e">
        <f>#REF!+#REF!+#REF!</f>
        <v>#REF!</v>
      </c>
      <c r="AR2976" s="12">
        <f t="shared" si="649"/>
        <v>-130380.8</v>
      </c>
      <c r="AS2976" s="12" t="e">
        <f>#REF!-AU2976+#REF!+#REF!</f>
        <v>#REF!</v>
      </c>
      <c r="AT2976" s="12" t="e">
        <f>AS2976-VLOOKUP(A2976,[1]选股结果!$A$2:$BJ$3005,48,FALSE)*0.08</f>
        <v>#REF!</v>
      </c>
      <c r="AU2976" s="12">
        <f t="shared" si="653"/>
        <v>-1314016.83</v>
      </c>
      <c r="AV2976" s="12" t="e">
        <f>#REF!+S2976+H2976</f>
        <v>#REF!</v>
      </c>
      <c r="AW2976" s="12" t="e">
        <f t="shared" si="654"/>
        <v>#REF!</v>
      </c>
      <c r="AX2976" s="12" t="e">
        <f t="shared" si="655"/>
        <v>#REF!</v>
      </c>
      <c r="AY2976" s="12" t="e">
        <f t="shared" si="656"/>
        <v>#REF!</v>
      </c>
      <c r="AZ2976" s="12">
        <f t="shared" si="650"/>
        <v>-76232105.04</v>
      </c>
      <c r="BA2976" s="12">
        <f t="shared" si="651"/>
        <v>1321545.61000001</v>
      </c>
      <c r="BB2976" s="12" t="e">
        <f t="shared" si="657"/>
        <v>#REF!</v>
      </c>
    </row>
    <row r="2977" spans="1:54">
      <c r="A2977" s="5" t="s">
        <v>6003</v>
      </c>
      <c r="B2977" s="5" t="s">
        <v>6004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658"/>
        <v>77426671.18</v>
      </c>
      <c r="AF2977" s="9">
        <f t="shared" si="659"/>
        <v>94701644.79</v>
      </c>
      <c r="AG2977" s="9">
        <f t="shared" si="660"/>
        <v>84785901.39</v>
      </c>
      <c r="AH2977" s="9">
        <f t="shared" si="661"/>
        <v>84177284.19</v>
      </c>
      <c r="AI2977" s="9">
        <f t="shared" si="662"/>
        <v>84177284.19</v>
      </c>
      <c r="AJ2977" s="12" t="e">
        <f>#REF!-A2977</f>
        <v>#REF!</v>
      </c>
      <c r="AK2977" s="16"/>
      <c r="AL2977" s="9">
        <f t="shared" si="652"/>
        <v>37305450.34</v>
      </c>
      <c r="AM2977" s="16"/>
      <c r="AN2977" s="16"/>
      <c r="AO2977" s="16"/>
      <c r="AP2977" s="16"/>
      <c r="AQ2977" s="12" t="e">
        <f>#REF!+#REF!+#REF!</f>
        <v>#REF!</v>
      </c>
      <c r="AR2977" s="12">
        <f t="shared" si="649"/>
        <v>-119955.23</v>
      </c>
      <c r="AS2977" s="12" t="e">
        <f>#REF!-AU2977+#REF!+#REF!</f>
        <v>#REF!</v>
      </c>
      <c r="AT2977" s="12" t="e">
        <f>AS2977-VLOOKUP(A2977,[1]选股结果!$A$2:$BJ$3005,48,FALSE)*0.08</f>
        <v>#REF!</v>
      </c>
      <c r="AU2977" s="12">
        <f t="shared" si="653"/>
        <v>0</v>
      </c>
      <c r="AV2977" s="12" t="e">
        <f>#REF!+S2977+H2977</f>
        <v>#REF!</v>
      </c>
      <c r="AW2977" s="12" t="e">
        <f t="shared" si="654"/>
        <v>#REF!</v>
      </c>
      <c r="AX2977" s="12" t="e">
        <f t="shared" si="655"/>
        <v>#REF!</v>
      </c>
      <c r="AY2977" s="12" t="e">
        <f t="shared" si="656"/>
        <v>#REF!</v>
      </c>
      <c r="AZ2977" s="12">
        <f t="shared" si="650"/>
        <v>-75765894.19</v>
      </c>
      <c r="BA2977" s="12">
        <f t="shared" si="651"/>
        <v>84785901.39</v>
      </c>
      <c r="BB2977" s="12" t="e">
        <f t="shared" si="657"/>
        <v>#REF!</v>
      </c>
    </row>
    <row r="2978" spans="1:54">
      <c r="A2978" s="5" t="s">
        <v>6005</v>
      </c>
      <c r="B2978" s="5" t="s">
        <v>6006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658"/>
        <v>76394047.11</v>
      </c>
      <c r="AF2978" s="9">
        <f t="shared" si="659"/>
        <v>103105749.93</v>
      </c>
      <c r="AG2978" s="9">
        <f t="shared" si="660"/>
        <v>-3551168.88000001</v>
      </c>
      <c r="AH2978" s="9">
        <f t="shared" si="661"/>
        <v>-3236353.35000001</v>
      </c>
      <c r="AI2978" s="9">
        <f t="shared" si="662"/>
        <v>-3433487.48000001</v>
      </c>
      <c r="AJ2978" s="12" t="e">
        <f>#REF!-A2978</f>
        <v>#REF!</v>
      </c>
      <c r="AK2978" s="16"/>
      <c r="AL2978" s="9">
        <f t="shared" si="652"/>
        <v>29258715.69</v>
      </c>
      <c r="AM2978" s="16"/>
      <c r="AN2978" s="16"/>
      <c r="AO2978" s="16"/>
      <c r="AP2978" s="16"/>
      <c r="AQ2978" s="12" t="e">
        <f>#REF!+#REF!+#REF!</f>
        <v>#REF!</v>
      </c>
      <c r="AR2978" s="12">
        <f t="shared" si="649"/>
        <v>-317915.53</v>
      </c>
      <c r="AS2978" s="12" t="e">
        <f>#REF!-AU2978+#REF!+#REF!</f>
        <v>#REF!</v>
      </c>
      <c r="AT2978" s="12" t="e">
        <f>AS2978-VLOOKUP(A2978,[1]选股结果!$A$2:$BJ$3005,48,FALSE)*0.08</f>
        <v>#REF!</v>
      </c>
      <c r="AU2978" s="12">
        <f t="shared" si="653"/>
        <v>197134.13</v>
      </c>
      <c r="AV2978" s="12" t="e">
        <f>#REF!+S2978+H2978</f>
        <v>#REF!</v>
      </c>
      <c r="AW2978" s="12" t="e">
        <f t="shared" si="654"/>
        <v>#REF!</v>
      </c>
      <c r="AX2978" s="12" t="e">
        <f t="shared" si="655"/>
        <v>#REF!</v>
      </c>
      <c r="AY2978" s="12" t="e">
        <f t="shared" si="656"/>
        <v>#REF!</v>
      </c>
      <c r="AZ2978" s="12">
        <f t="shared" si="650"/>
        <v>-104298484.34</v>
      </c>
      <c r="BA2978" s="12">
        <f t="shared" si="651"/>
        <v>-3551168.88000001</v>
      </c>
      <c r="BB2978" s="12" t="e">
        <f t="shared" si="657"/>
        <v>#REF!</v>
      </c>
    </row>
    <row r="2979" spans="1:54">
      <c r="A2979" s="5" t="s">
        <v>6007</v>
      </c>
      <c r="B2979" s="5" t="s">
        <v>6008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658"/>
        <v>59282442.38</v>
      </c>
      <c r="AF2979" s="9">
        <f t="shared" si="659"/>
        <v>71462492.25</v>
      </c>
      <c r="AG2979" s="9">
        <f t="shared" si="660"/>
        <v>-81797362.6</v>
      </c>
      <c r="AH2979" s="9">
        <f t="shared" si="661"/>
        <v>-86758370.03</v>
      </c>
      <c r="AI2979" s="9">
        <f t="shared" si="662"/>
        <v>-73682723.35</v>
      </c>
      <c r="AJ2979" s="12" t="e">
        <f>#REF!-A2979</f>
        <v>#REF!</v>
      </c>
      <c r="AK2979" s="16"/>
      <c r="AL2979" s="9">
        <f t="shared" si="652"/>
        <v>33641689.2</v>
      </c>
      <c r="AM2979" s="16"/>
      <c r="AN2979" s="16"/>
      <c r="AO2979" s="16"/>
      <c r="AP2979" s="16"/>
      <c r="AQ2979" s="12" t="e">
        <f>#REF!+#REF!+#REF!</f>
        <v>#REF!</v>
      </c>
      <c r="AR2979" s="12">
        <f t="shared" si="649"/>
        <v>-804385.94</v>
      </c>
      <c r="AS2979" s="12" t="e">
        <f>#REF!-AU2979+#REF!+#REF!</f>
        <v>#REF!</v>
      </c>
      <c r="AT2979" s="12" t="e">
        <f>AS2979-VLOOKUP(A2979,[1]选股结果!$A$2:$BJ$3005,48,FALSE)*0.08</f>
        <v>#REF!</v>
      </c>
      <c r="AU2979" s="12">
        <f t="shared" si="653"/>
        <v>-13075646.68</v>
      </c>
      <c r="AV2979" s="12" t="e">
        <f>#REF!+S2979+H2979</f>
        <v>#REF!</v>
      </c>
      <c r="AW2979" s="12" t="e">
        <f t="shared" si="654"/>
        <v>#REF!</v>
      </c>
      <c r="AX2979" s="12" t="e">
        <f t="shared" si="655"/>
        <v>#REF!</v>
      </c>
      <c r="AY2979" s="12" t="e">
        <f t="shared" si="656"/>
        <v>#REF!</v>
      </c>
      <c r="AZ2979" s="12">
        <f t="shared" si="650"/>
        <v>-48978966.24</v>
      </c>
      <c r="BA2979" s="12">
        <f t="shared" si="651"/>
        <v>-81797362.6</v>
      </c>
      <c r="BB2979" s="12" t="e">
        <f t="shared" si="657"/>
        <v>#REF!</v>
      </c>
    </row>
    <row r="2980" spans="1:54">
      <c r="A2980" s="5" t="s">
        <v>6009</v>
      </c>
      <c r="B2980" s="5" t="s">
        <v>6010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658"/>
        <v>57147027.62</v>
      </c>
      <c r="AF2980" s="9">
        <f t="shared" si="659"/>
        <v>41096287.27</v>
      </c>
      <c r="AG2980" s="9">
        <f t="shared" si="660"/>
        <v>-53070469.34</v>
      </c>
      <c r="AH2980" s="9">
        <f t="shared" si="661"/>
        <v>-47325561.4</v>
      </c>
      <c r="AI2980" s="9">
        <f t="shared" si="662"/>
        <v>21720880.64</v>
      </c>
      <c r="AJ2980" s="12" t="e">
        <f>#REF!-A2980</f>
        <v>#REF!</v>
      </c>
      <c r="AK2980" s="16"/>
      <c r="AL2980" s="9">
        <f t="shared" si="652"/>
        <v>26795960.91</v>
      </c>
      <c r="AM2980" s="16"/>
      <c r="AN2980" s="16"/>
      <c r="AO2980" s="16"/>
      <c r="AP2980" s="16"/>
      <c r="AQ2980" s="12" t="e">
        <f>#REF!+#REF!+#REF!</f>
        <v>#REF!</v>
      </c>
      <c r="AR2980" s="12">
        <f t="shared" si="649"/>
        <v>-10199288.84</v>
      </c>
      <c r="AS2980" s="12" t="e">
        <f>#REF!-AU2980+#REF!+#REF!</f>
        <v>#REF!</v>
      </c>
      <c r="AT2980" s="12" t="e">
        <f>AS2980-VLOOKUP(A2980,[1]选股结果!$A$2:$BJ$3005,48,FALSE)*0.08</f>
        <v>#REF!</v>
      </c>
      <c r="AU2980" s="12">
        <f t="shared" si="653"/>
        <v>-69046442.04</v>
      </c>
      <c r="AV2980" s="12" t="e">
        <f>#REF!+S2980+H2980</f>
        <v>#REF!</v>
      </c>
      <c r="AW2980" s="12" t="e">
        <f t="shared" si="654"/>
        <v>#REF!</v>
      </c>
      <c r="AX2980" s="12" t="e">
        <f t="shared" si="655"/>
        <v>#REF!</v>
      </c>
      <c r="AY2980" s="12" t="e">
        <f t="shared" si="656"/>
        <v>#REF!</v>
      </c>
      <c r="AZ2980" s="12">
        <f t="shared" si="650"/>
        <v>26405830.78</v>
      </c>
      <c r="BA2980" s="12">
        <f t="shared" si="651"/>
        <v>-53070469.34</v>
      </c>
      <c r="BB2980" s="12" t="e">
        <f t="shared" si="657"/>
        <v>#REF!</v>
      </c>
    </row>
    <row r="2981" spans="1:54">
      <c r="A2981" s="5" t="s">
        <v>6011</v>
      </c>
      <c r="B2981" s="5" t="s">
        <v>6012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658"/>
        <v>51393605.88</v>
      </c>
      <c r="AF2981" s="9">
        <f t="shared" si="659"/>
        <v>114074545.02</v>
      </c>
      <c r="AG2981" s="9">
        <f t="shared" si="660"/>
        <v>-62461077.14</v>
      </c>
      <c r="AH2981" s="9">
        <f t="shared" si="661"/>
        <v>-63265664.55</v>
      </c>
      <c r="AI2981" s="9">
        <f t="shared" si="662"/>
        <v>-53348594.03</v>
      </c>
      <c r="AJ2981" s="12" t="e">
        <f>#REF!-A2981</f>
        <v>#REF!</v>
      </c>
      <c r="AK2981" s="16"/>
      <c r="AL2981" s="9">
        <f t="shared" si="652"/>
        <v>47962054.74</v>
      </c>
      <c r="AM2981" s="16"/>
      <c r="AN2981" s="16"/>
      <c r="AO2981" s="16"/>
      <c r="AP2981" s="16"/>
      <c r="AQ2981" s="12" t="e">
        <f>#REF!+#REF!+#REF!</f>
        <v>#REF!</v>
      </c>
      <c r="AR2981" s="12">
        <f t="shared" si="649"/>
        <v>-620896.32</v>
      </c>
      <c r="AS2981" s="12" t="e">
        <f>#REF!-AU2981+#REF!+#REF!</f>
        <v>#REF!</v>
      </c>
      <c r="AT2981" s="12" t="e">
        <f>AS2981-VLOOKUP(A2981,[1]选股结果!$A$2:$BJ$3005,48,FALSE)*0.08</f>
        <v>#REF!</v>
      </c>
      <c r="AU2981" s="12">
        <f t="shared" si="653"/>
        <v>-9917070.52</v>
      </c>
      <c r="AV2981" s="12" t="e">
        <f>#REF!+S2981+H2981</f>
        <v>#REF!</v>
      </c>
      <c r="AW2981" s="12" t="e">
        <f t="shared" si="654"/>
        <v>#REF!</v>
      </c>
      <c r="AX2981" s="12" t="e">
        <f t="shared" si="655"/>
        <v>#REF!</v>
      </c>
      <c r="AY2981" s="12" t="e">
        <f t="shared" si="656"/>
        <v>#REF!</v>
      </c>
      <c r="AZ2981" s="12">
        <f t="shared" si="650"/>
        <v>-57870844.94</v>
      </c>
      <c r="BA2981" s="12">
        <f t="shared" si="651"/>
        <v>-62461077.14</v>
      </c>
      <c r="BB2981" s="12" t="e">
        <f t="shared" si="657"/>
        <v>#REF!</v>
      </c>
    </row>
    <row r="2982" spans="1:54">
      <c r="A2982" s="5" t="s">
        <v>6013</v>
      </c>
      <c r="B2982" s="5" t="s">
        <v>6014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658"/>
        <v>45458141.19</v>
      </c>
      <c r="AF2982" s="9">
        <f t="shared" si="659"/>
        <v>68020430.18</v>
      </c>
      <c r="AG2982" s="9">
        <f t="shared" si="660"/>
        <v>86837727.18</v>
      </c>
      <c r="AH2982" s="9">
        <f t="shared" si="661"/>
        <v>83170857.42</v>
      </c>
      <c r="AI2982" s="9">
        <f t="shared" si="662"/>
        <v>61810866.64</v>
      </c>
      <c r="AJ2982" s="12" t="e">
        <f>#REF!-A2982</f>
        <v>#REF!</v>
      </c>
      <c r="AK2982" s="16"/>
      <c r="AL2982" s="9">
        <f t="shared" si="652"/>
        <v>78485015.23</v>
      </c>
      <c r="AM2982" s="16"/>
      <c r="AN2982" s="16"/>
      <c r="AO2982" s="16"/>
      <c r="AP2982" s="16"/>
      <c r="AQ2982" s="12" t="e">
        <f>#REF!+#REF!+#REF!</f>
        <v>#REF!</v>
      </c>
      <c r="AR2982" s="12">
        <f t="shared" si="649"/>
        <v>-332617.06</v>
      </c>
      <c r="AS2982" s="12" t="e">
        <f>#REF!-AU2982+#REF!+#REF!</f>
        <v>#REF!</v>
      </c>
      <c r="AT2982" s="12" t="e">
        <f>AS2982-VLOOKUP(A2982,[1]选股结果!$A$2:$BJ$3005,48,FALSE)*0.08</f>
        <v>#REF!</v>
      </c>
      <c r="AU2982" s="12">
        <f t="shared" si="653"/>
        <v>21359990.78</v>
      </c>
      <c r="AV2982" s="12" t="e">
        <f>#REF!+S2982+H2982</f>
        <v>#REF!</v>
      </c>
      <c r="AW2982" s="12" t="e">
        <f t="shared" si="654"/>
        <v>#REF!</v>
      </c>
      <c r="AX2982" s="12" t="e">
        <f t="shared" si="655"/>
        <v>#REF!</v>
      </c>
      <c r="AY2982" s="12" t="e">
        <f t="shared" si="656"/>
        <v>#REF!</v>
      </c>
      <c r="AZ2982" s="12">
        <f t="shared" si="650"/>
        <v>-35690354.75</v>
      </c>
      <c r="BA2982" s="12">
        <f t="shared" si="651"/>
        <v>86837727.18</v>
      </c>
      <c r="BB2982" s="12" t="e">
        <f t="shared" si="657"/>
        <v>#REF!</v>
      </c>
    </row>
    <row r="2983" spans="1:54">
      <c r="A2983" s="5" t="s">
        <v>6015</v>
      </c>
      <c r="B2983" s="5" t="s">
        <v>6016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658"/>
        <v>39146766.66</v>
      </c>
      <c r="AF2983" s="9">
        <f t="shared" si="659"/>
        <v>40023830.76</v>
      </c>
      <c r="AG2983" s="9">
        <f t="shared" si="660"/>
        <v>-720458.490000009</v>
      </c>
      <c r="AH2983" s="9">
        <f t="shared" si="661"/>
        <v>-720141.920000009</v>
      </c>
      <c r="AI2983" s="9">
        <f t="shared" si="662"/>
        <v>-902181.460000009</v>
      </c>
      <c r="AJ2983" s="12" t="e">
        <f>#REF!-A2983</f>
        <v>#REF!</v>
      </c>
      <c r="AK2983" s="16"/>
      <c r="AL2983" s="9">
        <f t="shared" si="652"/>
        <v>11088171.18</v>
      </c>
      <c r="AM2983" s="16"/>
      <c r="AN2983" s="16"/>
      <c r="AO2983" s="16"/>
      <c r="AP2983" s="16"/>
      <c r="AQ2983" s="12" t="e">
        <f>#REF!+#REF!+#REF!</f>
        <v>#REF!</v>
      </c>
      <c r="AR2983" s="12">
        <f t="shared" si="649"/>
        <v>-316.57</v>
      </c>
      <c r="AS2983" s="12" t="e">
        <f>#REF!-AU2983+#REF!+#REF!</f>
        <v>#REF!</v>
      </c>
      <c r="AT2983" s="12" t="e">
        <f>AS2983-VLOOKUP(A2983,[1]选股结果!$A$2:$BJ$3005,48,FALSE)*0.08</f>
        <v>#REF!</v>
      </c>
      <c r="AU2983" s="12">
        <f t="shared" si="653"/>
        <v>182039.54</v>
      </c>
      <c r="AV2983" s="12" t="e">
        <f>#REF!+S2983+H2983</f>
        <v>#REF!</v>
      </c>
      <c r="AW2983" s="12" t="e">
        <f t="shared" si="654"/>
        <v>#REF!</v>
      </c>
      <c r="AX2983" s="12" t="e">
        <f t="shared" si="655"/>
        <v>#REF!</v>
      </c>
      <c r="AY2983" s="12" t="e">
        <f t="shared" si="656"/>
        <v>#REF!</v>
      </c>
      <c r="AZ2983" s="12">
        <f t="shared" si="650"/>
        <v>-30930763.98</v>
      </c>
      <c r="BA2983" s="12">
        <f t="shared" si="651"/>
        <v>-720458.490000009</v>
      </c>
      <c r="BB2983" s="12" t="e">
        <f t="shared" si="657"/>
        <v>#REF!</v>
      </c>
    </row>
    <row r="2984" spans="1:54">
      <c r="A2984" s="5" t="s">
        <v>6017</v>
      </c>
      <c r="B2984" s="5" t="s">
        <v>6018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658"/>
        <v>38854728.75</v>
      </c>
      <c r="AF2984" s="9">
        <f t="shared" si="659"/>
        <v>30944210.68</v>
      </c>
      <c r="AG2984" s="9">
        <f t="shared" si="660"/>
        <v>6465373.17</v>
      </c>
      <c r="AH2984" s="9">
        <f t="shared" si="661"/>
        <v>6880615.6</v>
      </c>
      <c r="AI2984" s="9">
        <f t="shared" si="662"/>
        <v>5475615.46</v>
      </c>
      <c r="AJ2984" s="12" t="e">
        <f>#REF!-A2984</f>
        <v>#REF!</v>
      </c>
      <c r="AK2984" s="16"/>
      <c r="AL2984" s="9">
        <f t="shared" si="652"/>
        <v>3299871.1</v>
      </c>
      <c r="AM2984" s="16"/>
      <c r="AN2984" s="16"/>
      <c r="AO2984" s="16"/>
      <c r="AP2984" s="16"/>
      <c r="AQ2984" s="12" t="e">
        <f>#REF!+#REF!+#REF!</f>
        <v>#REF!</v>
      </c>
      <c r="AR2984" s="12">
        <f t="shared" si="649"/>
        <v>-415242.43</v>
      </c>
      <c r="AS2984" s="12" t="e">
        <f>#REF!-AU2984+#REF!+#REF!</f>
        <v>#REF!</v>
      </c>
      <c r="AT2984" s="12" t="e">
        <f>AS2984-VLOOKUP(A2984,[1]选股结果!$A$2:$BJ$3005,48,FALSE)*0.08</f>
        <v>#REF!</v>
      </c>
      <c r="AU2984" s="12">
        <f t="shared" si="653"/>
        <v>1405000.14</v>
      </c>
      <c r="AV2984" s="12" t="e">
        <f>#REF!+S2984+H2984</f>
        <v>#REF!</v>
      </c>
      <c r="AW2984" s="12" t="e">
        <f t="shared" si="654"/>
        <v>#REF!</v>
      </c>
      <c r="AX2984" s="12" t="e">
        <f t="shared" si="655"/>
        <v>#REF!</v>
      </c>
      <c r="AY2984" s="12" t="e">
        <f t="shared" si="656"/>
        <v>#REF!</v>
      </c>
      <c r="AZ2984" s="12">
        <f t="shared" si="650"/>
        <v>-40450396.29</v>
      </c>
      <c r="BA2984" s="12">
        <f t="shared" si="651"/>
        <v>6465373.17</v>
      </c>
      <c r="BB2984" s="12" t="e">
        <f t="shared" si="657"/>
        <v>#REF!</v>
      </c>
    </row>
    <row r="2985" spans="1:54">
      <c r="A2985" s="5" t="s">
        <v>6019</v>
      </c>
      <c r="B2985" s="5" t="s">
        <v>6020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658"/>
        <v>36600356.3</v>
      </c>
      <c r="AF2985" s="9">
        <f t="shared" si="659"/>
        <v>54548654.8</v>
      </c>
      <c r="AG2985" s="9">
        <f t="shared" si="660"/>
        <v>-17421221.93</v>
      </c>
      <c r="AH2985" s="9">
        <f t="shared" si="661"/>
        <v>-16629130.79</v>
      </c>
      <c r="AI2985" s="9">
        <f t="shared" si="662"/>
        <v>-16696650.31</v>
      </c>
      <c r="AJ2985" s="12" t="e">
        <f>#REF!-A2985</f>
        <v>#REF!</v>
      </c>
      <c r="AK2985" s="16"/>
      <c r="AL2985" s="9">
        <f t="shared" si="652"/>
        <v>35480867.4</v>
      </c>
      <c r="AM2985" s="16"/>
      <c r="AN2985" s="16"/>
      <c r="AO2985" s="16"/>
      <c r="AP2985" s="16"/>
      <c r="AQ2985" s="12" t="e">
        <f>#REF!+#REF!+#REF!</f>
        <v>#REF!</v>
      </c>
      <c r="AR2985" s="12">
        <f t="shared" si="649"/>
        <v>-1018219.37</v>
      </c>
      <c r="AS2985" s="12" t="e">
        <f>#REF!-AU2985+#REF!+#REF!</f>
        <v>#REF!</v>
      </c>
      <c r="AT2985" s="12" t="e">
        <f>AS2985-VLOOKUP(A2985,[1]选股结果!$A$2:$BJ$3005,48,FALSE)*0.08</f>
        <v>#REF!</v>
      </c>
      <c r="AU2985" s="12">
        <f t="shared" si="653"/>
        <v>67519.5200000014</v>
      </c>
      <c r="AV2985" s="12" t="e">
        <f>#REF!+S2985+H2985</f>
        <v>#REF!</v>
      </c>
      <c r="AW2985" s="12" t="e">
        <f t="shared" si="654"/>
        <v>#REF!</v>
      </c>
      <c r="AX2985" s="12" t="e">
        <f t="shared" si="655"/>
        <v>#REF!</v>
      </c>
      <c r="AY2985" s="12" t="e">
        <f t="shared" si="656"/>
        <v>#REF!</v>
      </c>
      <c r="AZ2985" s="12">
        <f t="shared" si="650"/>
        <v>-35091096.38</v>
      </c>
      <c r="BA2985" s="12">
        <f t="shared" si="651"/>
        <v>-17421221.93</v>
      </c>
      <c r="BB2985" s="12" t="e">
        <f t="shared" si="657"/>
        <v>#REF!</v>
      </c>
    </row>
    <row r="2986" spans="1:54">
      <c r="A2986" s="5" t="s">
        <v>6021</v>
      </c>
      <c r="B2986" s="5" t="s">
        <v>6022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658"/>
        <v>35355278.46</v>
      </c>
      <c r="AF2986" s="9">
        <f t="shared" si="659"/>
        <v>77924292.47</v>
      </c>
      <c r="AG2986" s="9">
        <f t="shared" si="660"/>
        <v>-38866138.43</v>
      </c>
      <c r="AH2986" s="9">
        <f t="shared" si="661"/>
        <v>-38715803.61</v>
      </c>
      <c r="AI2986" s="9">
        <f t="shared" si="662"/>
        <v>-38878940.57</v>
      </c>
      <c r="AJ2986" s="12" t="e">
        <f>#REF!-A2986</f>
        <v>#REF!</v>
      </c>
      <c r="AK2986" s="16"/>
      <c r="AL2986" s="9">
        <f t="shared" si="652"/>
        <v>39278024.24</v>
      </c>
      <c r="AM2986" s="16"/>
      <c r="AN2986" s="16"/>
      <c r="AO2986" s="16"/>
      <c r="AP2986" s="16"/>
      <c r="AQ2986" s="12" t="e">
        <f>#REF!+#REF!+#REF!</f>
        <v>#REF!</v>
      </c>
      <c r="AR2986" s="12">
        <f t="shared" si="649"/>
        <v>-150334.82</v>
      </c>
      <c r="AS2986" s="12" t="e">
        <f>#REF!-AU2986+#REF!+#REF!</f>
        <v>#REF!</v>
      </c>
      <c r="AT2986" s="12" t="e">
        <f>AS2986-VLOOKUP(A2986,[1]选股结果!$A$2:$BJ$3005,48,FALSE)*0.08</f>
        <v>#REF!</v>
      </c>
      <c r="AU2986" s="12">
        <f t="shared" si="653"/>
        <v>163136.960000001</v>
      </c>
      <c r="AV2986" s="12" t="e">
        <f>#REF!+S2986+H2986</f>
        <v>#REF!</v>
      </c>
      <c r="AW2986" s="12" t="e">
        <f t="shared" si="654"/>
        <v>#REF!</v>
      </c>
      <c r="AX2986" s="12" t="e">
        <f t="shared" si="655"/>
        <v>#REF!</v>
      </c>
      <c r="AY2986" s="12" t="e">
        <f t="shared" si="656"/>
        <v>#REF!</v>
      </c>
      <c r="AZ2986" s="12">
        <f t="shared" si="650"/>
        <v>-35415715.7</v>
      </c>
      <c r="BA2986" s="12">
        <f t="shared" si="651"/>
        <v>-38866138.43</v>
      </c>
      <c r="BB2986" s="12" t="e">
        <f t="shared" si="657"/>
        <v>#REF!</v>
      </c>
    </row>
    <row r="2987" spans="1:54">
      <c r="A2987" s="5" t="s">
        <v>6023</v>
      </c>
      <c r="B2987" s="5" t="s">
        <v>6024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658"/>
        <v>31983246.2</v>
      </c>
      <c r="AF2987" s="9">
        <f t="shared" si="659"/>
        <v>48654330.23</v>
      </c>
      <c r="AG2987" s="9">
        <f t="shared" si="660"/>
        <v>201813657.35</v>
      </c>
      <c r="AH2987" s="9">
        <f t="shared" si="661"/>
        <v>201959307.22</v>
      </c>
      <c r="AI2987" s="9">
        <f t="shared" si="662"/>
        <v>169075173.85</v>
      </c>
      <c r="AJ2987" s="12" t="e">
        <f>#REF!-A2987</f>
        <v>#REF!</v>
      </c>
      <c r="AK2987" s="16"/>
      <c r="AL2987" s="9">
        <f t="shared" si="652"/>
        <v>41969039.94</v>
      </c>
      <c r="AM2987" s="16"/>
      <c r="AN2987" s="16"/>
      <c r="AO2987" s="16"/>
      <c r="AP2987" s="16"/>
      <c r="AQ2987" s="12" t="e">
        <f>#REF!+#REF!+#REF!</f>
        <v>#REF!</v>
      </c>
      <c r="AR2987" s="12">
        <f t="shared" si="649"/>
        <v>-254198.61</v>
      </c>
      <c r="AS2987" s="12" t="e">
        <f>#REF!-AU2987+#REF!+#REF!</f>
        <v>#REF!</v>
      </c>
      <c r="AT2987" s="12" t="e">
        <f>AS2987-VLOOKUP(A2987,[1]选股结果!$A$2:$BJ$3005,48,FALSE)*0.08</f>
        <v>#REF!</v>
      </c>
      <c r="AU2987" s="12">
        <f t="shared" si="653"/>
        <v>32884133.37</v>
      </c>
      <c r="AV2987" s="12" t="e">
        <f>#REF!+S2987+H2987</f>
        <v>#REF!</v>
      </c>
      <c r="AW2987" s="12" t="e">
        <f t="shared" si="654"/>
        <v>#REF!</v>
      </c>
      <c r="AX2987" s="12" t="e">
        <f t="shared" si="655"/>
        <v>#REF!</v>
      </c>
      <c r="AY2987" s="12" t="e">
        <f t="shared" si="656"/>
        <v>#REF!</v>
      </c>
      <c r="AZ2987" s="12">
        <f t="shared" si="650"/>
        <v>-58136115.8</v>
      </c>
      <c r="BA2987" s="12">
        <f t="shared" si="651"/>
        <v>201813657.35</v>
      </c>
      <c r="BB2987" s="12" t="e">
        <f t="shared" si="657"/>
        <v>#REF!</v>
      </c>
    </row>
    <row r="2988" spans="1:54">
      <c r="A2988" s="5" t="s">
        <v>6025</v>
      </c>
      <c r="B2988" s="5" t="s">
        <v>6026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658"/>
        <v>28734490.47</v>
      </c>
      <c r="AF2988" s="9">
        <f t="shared" si="659"/>
        <v>38121389.95</v>
      </c>
      <c r="AG2988" s="9">
        <f t="shared" si="660"/>
        <v>3123028.63</v>
      </c>
      <c r="AH2988" s="9">
        <f t="shared" si="661"/>
        <v>3235113.31</v>
      </c>
      <c r="AI2988" s="9">
        <f t="shared" si="662"/>
        <v>3235113.31</v>
      </c>
      <c r="AJ2988" s="12" t="e">
        <f>#REF!-A2988</f>
        <v>#REF!</v>
      </c>
      <c r="AK2988" s="16"/>
      <c r="AL2988" s="9">
        <f t="shared" si="652"/>
        <v>11895884.03</v>
      </c>
      <c r="AM2988" s="16"/>
      <c r="AN2988" s="16"/>
      <c r="AO2988" s="16"/>
      <c r="AP2988" s="16"/>
      <c r="AQ2988" s="12" t="e">
        <f>#REF!+#REF!+#REF!</f>
        <v>#REF!</v>
      </c>
      <c r="AR2988" s="12">
        <f t="shared" si="649"/>
        <v>-165325.96</v>
      </c>
      <c r="AS2988" s="12" t="e">
        <f>#REF!-AU2988+#REF!+#REF!</f>
        <v>#REF!</v>
      </c>
      <c r="AT2988" s="12" t="e">
        <f>AS2988-VLOOKUP(A2988,[1]选股结果!$A$2:$BJ$3005,48,FALSE)*0.08</f>
        <v>#REF!</v>
      </c>
      <c r="AU2988" s="12">
        <f t="shared" si="653"/>
        <v>0</v>
      </c>
      <c r="AV2988" s="12" t="e">
        <f>#REF!+S2988+H2988</f>
        <v>#REF!</v>
      </c>
      <c r="AW2988" s="12" t="e">
        <f t="shared" si="654"/>
        <v>#REF!</v>
      </c>
      <c r="AX2988" s="12" t="e">
        <f t="shared" si="655"/>
        <v>#REF!</v>
      </c>
      <c r="AY2988" s="12" t="e">
        <f t="shared" si="656"/>
        <v>#REF!</v>
      </c>
      <c r="AZ2988" s="12">
        <f t="shared" si="650"/>
        <v>-30236568.66</v>
      </c>
      <c r="BA2988" s="12">
        <f t="shared" si="651"/>
        <v>3123028.63</v>
      </c>
      <c r="BB2988" s="12" t="e">
        <f t="shared" si="657"/>
        <v>#REF!</v>
      </c>
    </row>
    <row r="2989" spans="1:54">
      <c r="A2989" s="5" t="s">
        <v>6027</v>
      </c>
      <c r="B2989" s="5" t="s">
        <v>6028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658"/>
        <v>27689486.81</v>
      </c>
      <c r="AF2989" s="9">
        <f t="shared" si="659"/>
        <v>33461542.56</v>
      </c>
      <c r="AG2989" s="9">
        <f t="shared" si="660"/>
        <v>34490761.39</v>
      </c>
      <c r="AH2989" s="9">
        <f t="shared" si="661"/>
        <v>34662196.64</v>
      </c>
      <c r="AI2989" s="9">
        <f t="shared" si="662"/>
        <v>34662196.64</v>
      </c>
      <c r="AJ2989" s="12" t="e">
        <f>#REF!-A2989</f>
        <v>#REF!</v>
      </c>
      <c r="AK2989" s="16"/>
      <c r="AL2989" s="9">
        <f t="shared" si="652"/>
        <v>11721960.49</v>
      </c>
      <c r="AM2989" s="16"/>
      <c r="AN2989" s="16"/>
      <c r="AO2989" s="16"/>
      <c r="AP2989" s="16"/>
      <c r="AQ2989" s="12" t="e">
        <f>#REF!+#REF!+#REF!</f>
        <v>#REF!</v>
      </c>
      <c r="AR2989" s="12">
        <f t="shared" si="649"/>
        <v>-171441.75</v>
      </c>
      <c r="AS2989" s="12" t="e">
        <f>#REF!-AU2989+#REF!+#REF!</f>
        <v>#REF!</v>
      </c>
      <c r="AT2989" s="12" t="e">
        <f>AS2989-VLOOKUP(A2989,[1]选股结果!$A$2:$BJ$3005,48,FALSE)*0.08</f>
        <v>#REF!</v>
      </c>
      <c r="AU2989" s="12">
        <f t="shared" si="653"/>
        <v>0</v>
      </c>
      <c r="AV2989" s="12" t="e">
        <f>#REF!+S2989+H2989</f>
        <v>#REF!</v>
      </c>
      <c r="AW2989" s="12" t="e">
        <f t="shared" si="654"/>
        <v>#REF!</v>
      </c>
      <c r="AX2989" s="12" t="e">
        <f t="shared" si="655"/>
        <v>#REF!</v>
      </c>
      <c r="AY2989" s="12" t="e">
        <f t="shared" si="656"/>
        <v>#REF!</v>
      </c>
      <c r="AZ2989" s="12">
        <f t="shared" si="650"/>
        <v>-26336051</v>
      </c>
      <c r="BA2989" s="12">
        <f t="shared" si="651"/>
        <v>34490761.39</v>
      </c>
      <c r="BB2989" s="12" t="e">
        <f t="shared" si="657"/>
        <v>#REF!</v>
      </c>
    </row>
    <row r="2990" spans="1:54">
      <c r="A2990" s="5" t="s">
        <v>6029</v>
      </c>
      <c r="B2990" s="5" t="s">
        <v>6030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658"/>
        <v>26777186.94</v>
      </c>
      <c r="AF2990" s="9">
        <f t="shared" si="659"/>
        <v>26107014.59</v>
      </c>
      <c r="AG2990" s="9">
        <f t="shared" si="660"/>
        <v>2747381.46</v>
      </c>
      <c r="AH2990" s="9">
        <f t="shared" si="661"/>
        <v>2747381.46</v>
      </c>
      <c r="AI2990" s="9">
        <f t="shared" si="662"/>
        <v>2747381.46</v>
      </c>
      <c r="AJ2990" s="12" t="e">
        <f>#REF!-A2990</f>
        <v>#REF!</v>
      </c>
      <c r="AK2990" s="16"/>
      <c r="AL2990" s="9">
        <f t="shared" si="652"/>
        <v>21859805.65</v>
      </c>
      <c r="AM2990" s="16"/>
      <c r="AN2990" s="16"/>
      <c r="AO2990" s="16"/>
      <c r="AP2990" s="16"/>
      <c r="AQ2990" s="12" t="e">
        <f>#REF!+#REF!+#REF!</f>
        <v>#REF!</v>
      </c>
      <c r="AR2990" s="12">
        <f t="shared" si="649"/>
        <v>0</v>
      </c>
      <c r="AS2990" s="12" t="e">
        <f>#REF!-AU2990+#REF!+#REF!</f>
        <v>#REF!</v>
      </c>
      <c r="AT2990" s="12" t="e">
        <f>AS2990-VLOOKUP(A2990,[1]选股结果!$A$2:$BJ$3005,48,FALSE)*0.08</f>
        <v>#REF!</v>
      </c>
      <c r="AU2990" s="12">
        <f t="shared" si="653"/>
        <v>0</v>
      </c>
      <c r="AV2990" s="12" t="e">
        <f>#REF!+S2990+H2990</f>
        <v>#REF!</v>
      </c>
      <c r="AW2990" s="12" t="e">
        <f t="shared" si="654"/>
        <v>#REF!</v>
      </c>
      <c r="AX2990" s="12" t="e">
        <f t="shared" si="655"/>
        <v>#REF!</v>
      </c>
      <c r="AY2990" s="12" t="e">
        <f t="shared" si="656"/>
        <v>#REF!</v>
      </c>
      <c r="AZ2990" s="12">
        <f t="shared" si="650"/>
        <v>-11916532.59</v>
      </c>
      <c r="BA2990" s="12">
        <f t="shared" si="651"/>
        <v>2747381.46</v>
      </c>
      <c r="BB2990" s="12" t="e">
        <f t="shared" si="657"/>
        <v>#REF!</v>
      </c>
    </row>
    <row r="2991" spans="1:54">
      <c r="A2991" s="5" t="s">
        <v>6031</v>
      </c>
      <c r="B2991" s="5" t="s">
        <v>6032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658"/>
        <v>24345466.65</v>
      </c>
      <c r="AF2991" s="9">
        <f t="shared" si="659"/>
        <v>72594103.12</v>
      </c>
      <c r="AG2991" s="9">
        <f t="shared" si="660"/>
        <v>-49555519.11</v>
      </c>
      <c r="AH2991" s="9">
        <f t="shared" si="661"/>
        <v>-40319059.99</v>
      </c>
      <c r="AI2991" s="9">
        <f t="shared" si="662"/>
        <v>-31201083.06</v>
      </c>
      <c r="AJ2991" s="12" t="e">
        <f>#REF!-A2991</f>
        <v>#REF!</v>
      </c>
      <c r="AK2991" s="16"/>
      <c r="AL2991" s="9">
        <f t="shared" si="652"/>
        <v>48049645.64</v>
      </c>
      <c r="AM2991" s="16"/>
      <c r="AN2991" s="16"/>
      <c r="AO2991" s="16"/>
      <c r="AP2991" s="16"/>
      <c r="AQ2991" s="12" t="e">
        <f>#REF!+#REF!+#REF!</f>
        <v>#REF!</v>
      </c>
      <c r="AR2991" s="12">
        <f t="shared" si="649"/>
        <v>-9289718.25</v>
      </c>
      <c r="AS2991" s="12" t="e">
        <f>#REF!-AU2991+#REF!+#REF!</f>
        <v>#REF!</v>
      </c>
      <c r="AT2991" s="12" t="e">
        <f>AS2991-VLOOKUP(A2991,[1]选股结果!$A$2:$BJ$3005,48,FALSE)*0.08</f>
        <v>#REF!</v>
      </c>
      <c r="AU2991" s="12">
        <f t="shared" si="653"/>
        <v>-9117976.93</v>
      </c>
      <c r="AV2991" s="12" t="e">
        <f>#REF!+S2991+H2991</f>
        <v>#REF!</v>
      </c>
      <c r="AW2991" s="12" t="e">
        <f t="shared" si="654"/>
        <v>#REF!</v>
      </c>
      <c r="AX2991" s="12" t="e">
        <f t="shared" si="655"/>
        <v>#REF!</v>
      </c>
      <c r="AY2991" s="12" t="e">
        <f t="shared" si="656"/>
        <v>#REF!</v>
      </c>
      <c r="AZ2991" s="12">
        <f t="shared" si="650"/>
        <v>-21908107.74</v>
      </c>
      <c r="BA2991" s="12">
        <f t="shared" si="651"/>
        <v>-49555519.11</v>
      </c>
      <c r="BB2991" s="12" t="e">
        <f t="shared" si="657"/>
        <v>#REF!</v>
      </c>
    </row>
    <row r="2992" spans="1:54">
      <c r="A2992" s="5" t="s">
        <v>6033</v>
      </c>
      <c r="B2992" s="5" t="s">
        <v>6034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658"/>
        <v>21910523.15</v>
      </c>
      <c r="AF2992" s="9">
        <f t="shared" si="659"/>
        <v>27422435.64</v>
      </c>
      <c r="AG2992" s="9">
        <f t="shared" si="660"/>
        <v>-917063.870000002</v>
      </c>
      <c r="AH2992" s="9">
        <f t="shared" si="661"/>
        <v>-2603155.34</v>
      </c>
      <c r="AI2992" s="9">
        <f t="shared" si="662"/>
        <v>-3371609.6</v>
      </c>
      <c r="AJ2992" s="12" t="e">
        <f>#REF!-A2992</f>
        <v>#REF!</v>
      </c>
      <c r="AK2992" s="16"/>
      <c r="AL2992" s="9">
        <f t="shared" si="652"/>
        <v>12717142.76</v>
      </c>
      <c r="AM2992" s="16"/>
      <c r="AN2992" s="16"/>
      <c r="AO2992" s="16"/>
      <c r="AP2992" s="16"/>
      <c r="AQ2992" s="12" t="e">
        <f>#REF!+#REF!+#REF!</f>
        <v>#REF!</v>
      </c>
      <c r="AR2992" s="12">
        <f t="shared" si="649"/>
        <v>-985457.36</v>
      </c>
      <c r="AS2992" s="12" t="e">
        <f>#REF!-AU2992+#REF!+#REF!</f>
        <v>#REF!</v>
      </c>
      <c r="AT2992" s="12" t="e">
        <f>AS2992-VLOOKUP(A2992,[1]选股结果!$A$2:$BJ$3005,48,FALSE)*0.08</f>
        <v>#REF!</v>
      </c>
      <c r="AU2992" s="12">
        <f t="shared" si="653"/>
        <v>768454.26</v>
      </c>
      <c r="AV2992" s="12" t="e">
        <f>#REF!+S2992+H2992</f>
        <v>#REF!</v>
      </c>
      <c r="AW2992" s="12" t="e">
        <f t="shared" si="654"/>
        <v>#REF!</v>
      </c>
      <c r="AX2992" s="12" t="e">
        <f t="shared" si="655"/>
        <v>#REF!</v>
      </c>
      <c r="AY2992" s="12" t="e">
        <f t="shared" si="656"/>
        <v>#REF!</v>
      </c>
      <c r="AZ2992" s="12">
        <f t="shared" si="650"/>
        <v>-26342598.3</v>
      </c>
      <c r="BA2992" s="12">
        <f t="shared" si="651"/>
        <v>-917063.870000002</v>
      </c>
      <c r="BB2992" s="12" t="e">
        <f t="shared" si="657"/>
        <v>#REF!</v>
      </c>
    </row>
    <row r="2993" spans="1:54">
      <c r="A2993" s="5" t="s">
        <v>6035</v>
      </c>
      <c r="B2993" s="5" t="s">
        <v>6036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658"/>
        <v>14340695.3</v>
      </c>
      <c r="AF2993" s="9">
        <f t="shared" si="659"/>
        <v>95289087.05</v>
      </c>
      <c r="AG2993" s="9">
        <f t="shared" si="660"/>
        <v>-81697275.55</v>
      </c>
      <c r="AH2993" s="9">
        <f t="shared" si="661"/>
        <v>-81694989.05</v>
      </c>
      <c r="AI2993" s="9">
        <f t="shared" si="662"/>
        <v>-81694989.05</v>
      </c>
      <c r="AJ2993" s="12" t="e">
        <f>#REF!-A2993</f>
        <v>#REF!</v>
      </c>
      <c r="AK2993" s="16"/>
      <c r="AL2993" s="9">
        <f t="shared" si="652"/>
        <v>21246720.19</v>
      </c>
      <c r="AM2993" s="16"/>
      <c r="AN2993" s="16"/>
      <c r="AO2993" s="16"/>
      <c r="AP2993" s="16"/>
      <c r="AQ2993" s="12" t="e">
        <f>#REF!+#REF!+#REF!</f>
        <v>#REF!</v>
      </c>
      <c r="AR2993" s="12">
        <f t="shared" si="649"/>
        <v>-7680</v>
      </c>
      <c r="AS2993" s="12" t="e">
        <f>#REF!-AU2993+#REF!+#REF!</f>
        <v>#REF!</v>
      </c>
      <c r="AT2993" s="12" t="e">
        <f>AS2993-VLOOKUP(A2993,[1]选股结果!$A$2:$BJ$3005,48,FALSE)*0.08</f>
        <v>#REF!</v>
      </c>
      <c r="AU2993" s="12">
        <f t="shared" si="653"/>
        <v>0</v>
      </c>
      <c r="AV2993" s="12" t="e">
        <f>#REF!+S2993+H2993</f>
        <v>#REF!</v>
      </c>
      <c r="AW2993" s="12" t="e">
        <f t="shared" si="654"/>
        <v>#REF!</v>
      </c>
      <c r="AX2993" s="12" t="e">
        <f t="shared" si="655"/>
        <v>#REF!</v>
      </c>
      <c r="AY2993" s="12" t="e">
        <f t="shared" si="656"/>
        <v>#REF!</v>
      </c>
      <c r="AZ2993" s="12">
        <f t="shared" si="650"/>
        <v>-70037181.64</v>
      </c>
      <c r="BA2993" s="12">
        <f t="shared" si="651"/>
        <v>-81697275.55</v>
      </c>
      <c r="BB2993" s="12" t="e">
        <f t="shared" si="657"/>
        <v>#REF!</v>
      </c>
    </row>
    <row r="2994" spans="1:54">
      <c r="A2994" s="5" t="s">
        <v>6037</v>
      </c>
      <c r="B2994" s="5" t="s">
        <v>6038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658"/>
        <v>4937830.32</v>
      </c>
      <c r="AF2994" s="9">
        <f t="shared" si="659"/>
        <v>27299561.75</v>
      </c>
      <c r="AG2994" s="9">
        <f t="shared" si="660"/>
        <v>-12149752.74</v>
      </c>
      <c r="AH2994" s="9">
        <f t="shared" si="661"/>
        <v>-12149990.75</v>
      </c>
      <c r="AI2994" s="9">
        <f t="shared" si="662"/>
        <v>-13808478.35</v>
      </c>
      <c r="AJ2994" s="12" t="e">
        <f>#REF!-A2994</f>
        <v>#REF!</v>
      </c>
      <c r="AK2994" s="16"/>
      <c r="AL2994" s="9">
        <f t="shared" si="652"/>
        <v>26952112.63</v>
      </c>
      <c r="AM2994" s="16"/>
      <c r="AN2994" s="16"/>
      <c r="AO2994" s="16"/>
      <c r="AP2994" s="16"/>
      <c r="AQ2994" s="12" t="e">
        <f>#REF!+#REF!+#REF!</f>
        <v>#REF!</v>
      </c>
      <c r="AR2994" s="12">
        <f t="shared" si="649"/>
        <v>-176.99</v>
      </c>
      <c r="AS2994" s="12" t="e">
        <f>#REF!-AU2994+#REF!+#REF!</f>
        <v>#REF!</v>
      </c>
      <c r="AT2994" s="12" t="e">
        <f>AS2994-VLOOKUP(A2994,[1]选股结果!$A$2:$BJ$3005,48,FALSE)*0.08</f>
        <v>#REF!</v>
      </c>
      <c r="AU2994" s="12">
        <f t="shared" si="653"/>
        <v>1658487.6</v>
      </c>
      <c r="AV2994" s="12" t="e">
        <f>#REF!+S2994+H2994</f>
        <v>#REF!</v>
      </c>
      <c r="AW2994" s="12" t="e">
        <f t="shared" si="654"/>
        <v>#REF!</v>
      </c>
      <c r="AX2994" s="12" t="e">
        <f t="shared" si="655"/>
        <v>#REF!</v>
      </c>
      <c r="AY2994" s="12" t="e">
        <f t="shared" si="656"/>
        <v>#REF!</v>
      </c>
      <c r="AZ2994" s="12">
        <f t="shared" si="650"/>
        <v>-6812293.72</v>
      </c>
      <c r="BA2994" s="12">
        <f t="shared" si="651"/>
        <v>-12149752.74</v>
      </c>
      <c r="BB2994" s="12" t="e">
        <f t="shared" si="657"/>
        <v>#REF!</v>
      </c>
    </row>
    <row r="2995" spans="1:54">
      <c r="A2995" s="5" t="s">
        <v>6039</v>
      </c>
      <c r="B2995" s="5" t="s">
        <v>6040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658"/>
        <v>224816.03</v>
      </c>
      <c r="AF2995" s="9">
        <f t="shared" si="659"/>
        <v>1258964903.66</v>
      </c>
      <c r="AG2995" s="9">
        <f t="shared" si="660"/>
        <v>-1006141309.09</v>
      </c>
      <c r="AH2995" s="9">
        <f t="shared" si="661"/>
        <v>-1015834204.65</v>
      </c>
      <c r="AI2995" s="9">
        <f t="shared" si="662"/>
        <v>-1140896056.91</v>
      </c>
      <c r="AJ2995" s="12" t="e">
        <f>#REF!-A2995</f>
        <v>#REF!</v>
      </c>
      <c r="AK2995" s="16"/>
      <c r="AL2995" s="9">
        <f t="shared" si="652"/>
        <v>1143267438.37</v>
      </c>
      <c r="AM2995" s="16"/>
      <c r="AN2995" s="16"/>
      <c r="AO2995" s="16"/>
      <c r="AP2995" s="16"/>
      <c r="AQ2995" s="12" t="e">
        <f>#REF!+#REF!+#REF!</f>
        <v>#REF!</v>
      </c>
      <c r="AR2995" s="12">
        <f t="shared" si="649"/>
        <v>-86015.7</v>
      </c>
      <c r="AS2995" s="12" t="e">
        <f>#REF!-AU2995+#REF!+#REF!</f>
        <v>#REF!</v>
      </c>
      <c r="AT2995" s="12" t="e">
        <f>AS2995-VLOOKUP(A2995,[1]选股结果!$A$2:$BJ$3005,48,FALSE)*0.08</f>
        <v>#REF!</v>
      </c>
      <c r="AU2995" s="12">
        <f t="shared" si="653"/>
        <v>125061852.26</v>
      </c>
      <c r="AV2995" s="12" t="e">
        <f>#REF!+S2995+H2995</f>
        <v>#REF!</v>
      </c>
      <c r="AW2995" s="12" t="e">
        <f t="shared" si="654"/>
        <v>#REF!</v>
      </c>
      <c r="AX2995" s="12" t="e">
        <f t="shared" si="655"/>
        <v>#REF!</v>
      </c>
      <c r="AY2995" s="12" t="e">
        <f t="shared" si="656"/>
        <v>#REF!</v>
      </c>
      <c r="AZ2995" s="12">
        <f t="shared" si="650"/>
        <v>-251813970.74</v>
      </c>
      <c r="BA2995" s="12">
        <f t="shared" si="651"/>
        <v>-1006141309.09</v>
      </c>
      <c r="BB2995" s="12" t="e">
        <f t="shared" si="657"/>
        <v>#REF!</v>
      </c>
    </row>
    <row r="2996" spans="1:54">
      <c r="A2996" s="5" t="s">
        <v>6041</v>
      </c>
      <c r="B2996" s="5" t="s">
        <v>6042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658"/>
        <v>0</v>
      </c>
      <c r="AF2996" s="9">
        <f t="shared" si="659"/>
        <v>599806408.29</v>
      </c>
      <c r="AG2996" s="9">
        <f t="shared" si="660"/>
        <v>983835284.37</v>
      </c>
      <c r="AH2996" s="9">
        <f t="shared" si="661"/>
        <v>1008463009.77</v>
      </c>
      <c r="AI2996" s="9">
        <f t="shared" si="662"/>
        <v>283461287.4</v>
      </c>
      <c r="AJ2996" s="12" t="e">
        <f>#REF!-A2996</f>
        <v>#REF!</v>
      </c>
      <c r="AK2996" s="16"/>
      <c r="AL2996" s="9">
        <f t="shared" si="652"/>
        <v>761979924.66</v>
      </c>
      <c r="AM2996" s="16"/>
      <c r="AN2996" s="16"/>
      <c r="AO2996" s="16"/>
      <c r="AP2996" s="16"/>
      <c r="AQ2996" s="12" t="e">
        <f>#REF!+#REF!+#REF!</f>
        <v>#REF!</v>
      </c>
      <c r="AR2996" s="12">
        <f t="shared" si="649"/>
        <v>-25464128.02</v>
      </c>
      <c r="AS2996" s="12" t="e">
        <f>#REF!-AU2996+#REF!+#REF!</f>
        <v>#REF!</v>
      </c>
      <c r="AT2996" s="12" t="e">
        <f>AS2996-VLOOKUP(A2996,[1]选股结果!$A$2:$BJ$3005,48,FALSE)*0.08</f>
        <v>#REF!</v>
      </c>
      <c r="AU2996" s="12">
        <f t="shared" si="653"/>
        <v>725001722.37</v>
      </c>
      <c r="AV2996" s="12" t="e">
        <f>#REF!+S2996+H2996</f>
        <v>#REF!</v>
      </c>
      <c r="AW2996" s="12" t="e">
        <f t="shared" si="654"/>
        <v>#REF!</v>
      </c>
      <c r="AX2996" s="12" t="e">
        <f t="shared" si="655"/>
        <v>#REF!</v>
      </c>
      <c r="AY2996" s="12" t="e">
        <f t="shared" si="656"/>
        <v>#REF!</v>
      </c>
      <c r="AZ2996" s="12">
        <f t="shared" si="650"/>
        <v>-538730282.82</v>
      </c>
      <c r="BA2996" s="12">
        <f t="shared" si="651"/>
        <v>983835284.37</v>
      </c>
      <c r="BB2996" s="12" t="e">
        <f t="shared" si="657"/>
        <v>#REF!</v>
      </c>
    </row>
    <row r="2997" spans="1:54">
      <c r="A2997" s="5" t="s">
        <v>6043</v>
      </c>
      <c r="B2997" s="5" t="s">
        <v>6044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658"/>
        <v>0</v>
      </c>
      <c r="AF2997" s="9">
        <f t="shared" si="659"/>
        <v>0</v>
      </c>
      <c r="AG2997" s="9">
        <f t="shared" si="660"/>
        <v>0</v>
      </c>
      <c r="AH2997" s="9">
        <f t="shared" si="661"/>
        <v>0</v>
      </c>
      <c r="AI2997" s="9">
        <f t="shared" si="662"/>
        <v>0</v>
      </c>
      <c r="AJ2997" s="12" t="e">
        <f>#REF!-A2997</f>
        <v>#REF!</v>
      </c>
      <c r="AK2997" s="16"/>
      <c r="AL2997" s="9">
        <f t="shared" si="652"/>
        <v>0</v>
      </c>
      <c r="AM2997" s="16"/>
      <c r="AN2997" s="16"/>
      <c r="AO2997" s="16"/>
      <c r="AP2997" s="16"/>
      <c r="AQ2997" s="12" t="e">
        <f>#REF!+#REF!+#REF!</f>
        <v>#REF!</v>
      </c>
      <c r="AR2997" s="12">
        <f t="shared" si="649"/>
        <v>0</v>
      </c>
      <c r="AS2997" s="12" t="e">
        <f>#REF!-AU2997+#REF!+#REF!</f>
        <v>#REF!</v>
      </c>
      <c r="AT2997" s="12" t="e">
        <f>AS2997-VLOOKUP(A2997,[1]选股结果!$A$2:$BJ$3005,48,FALSE)*0.08</f>
        <v>#REF!</v>
      </c>
      <c r="AU2997" s="12">
        <f t="shared" si="653"/>
        <v>0</v>
      </c>
      <c r="AV2997" s="12" t="e">
        <f>#REF!+S2997+H2997</f>
        <v>#REF!</v>
      </c>
      <c r="AW2997" s="12" t="e">
        <f t="shared" si="654"/>
        <v>#REF!</v>
      </c>
      <c r="AX2997" s="12" t="e">
        <f t="shared" si="655"/>
        <v>#REF!</v>
      </c>
      <c r="AY2997" s="12" t="e">
        <f t="shared" si="656"/>
        <v>#REF!</v>
      </c>
      <c r="AZ2997" s="12">
        <f t="shared" si="650"/>
        <v>0</v>
      </c>
      <c r="BA2997" s="12">
        <f t="shared" si="651"/>
        <v>0</v>
      </c>
      <c r="BB2997" s="12" t="e">
        <f t="shared" si="657"/>
        <v>#REF!</v>
      </c>
    </row>
    <row r="2998" spans="1:54">
      <c r="A2998" s="5" t="s">
        <v>6045</v>
      </c>
      <c r="B2998" s="5" t="s">
        <v>6046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658"/>
        <v>0</v>
      </c>
      <c r="AF2998" s="9">
        <f t="shared" si="659"/>
        <v>0</v>
      </c>
      <c r="AG2998" s="9">
        <f t="shared" si="660"/>
        <v>0</v>
      </c>
      <c r="AH2998" s="9">
        <f t="shared" si="661"/>
        <v>0</v>
      </c>
      <c r="AI2998" s="9">
        <f t="shared" si="662"/>
        <v>0</v>
      </c>
      <c r="AJ2998" s="12" t="e">
        <f>#REF!-A2998</f>
        <v>#REF!</v>
      </c>
      <c r="AK2998" s="16"/>
      <c r="AL2998" s="9">
        <f t="shared" si="652"/>
        <v>0</v>
      </c>
      <c r="AM2998" s="16"/>
      <c r="AN2998" s="16"/>
      <c r="AO2998" s="16"/>
      <c r="AP2998" s="16"/>
      <c r="AQ2998" s="12" t="e">
        <f>#REF!+#REF!+#REF!</f>
        <v>#REF!</v>
      </c>
      <c r="AR2998" s="12">
        <f t="shared" si="649"/>
        <v>0</v>
      </c>
      <c r="AS2998" s="12" t="e">
        <f>#REF!-AU2998+#REF!+#REF!</f>
        <v>#REF!</v>
      </c>
      <c r="AT2998" s="12" t="e">
        <f>AS2998-VLOOKUP(A2998,[1]选股结果!$A$2:$BJ$3005,48,FALSE)*0.08</f>
        <v>#REF!</v>
      </c>
      <c r="AU2998" s="12">
        <f t="shared" si="653"/>
        <v>0</v>
      </c>
      <c r="AV2998" s="12" t="e">
        <f>#REF!+S2998+H2998</f>
        <v>#REF!</v>
      </c>
      <c r="AW2998" s="12" t="e">
        <f t="shared" si="654"/>
        <v>#REF!</v>
      </c>
      <c r="AX2998" s="12" t="e">
        <f t="shared" si="655"/>
        <v>#REF!</v>
      </c>
      <c r="AY2998" s="12" t="e">
        <f t="shared" si="656"/>
        <v>#REF!</v>
      </c>
      <c r="AZ2998" s="12">
        <f t="shared" si="650"/>
        <v>0</v>
      </c>
      <c r="BA2998" s="12">
        <f t="shared" si="651"/>
        <v>0</v>
      </c>
      <c r="BB2998" s="12" t="e">
        <f t="shared" si="657"/>
        <v>#REF!</v>
      </c>
    </row>
    <row r="2999" spans="1:54">
      <c r="A2999" s="5" t="s">
        <v>6047</v>
      </c>
      <c r="B2999" s="5" t="s">
        <v>6048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658"/>
        <v>0</v>
      </c>
      <c r="AF2999" s="9">
        <f t="shared" si="659"/>
        <v>0</v>
      </c>
      <c r="AG2999" s="9">
        <f t="shared" si="660"/>
        <v>0</v>
      </c>
      <c r="AH2999" s="9">
        <f t="shared" si="661"/>
        <v>0</v>
      </c>
      <c r="AI2999" s="9">
        <f t="shared" si="662"/>
        <v>0</v>
      </c>
      <c r="AJ2999" s="12" t="e">
        <f>#REF!-A2999</f>
        <v>#REF!</v>
      </c>
      <c r="AK2999" s="16"/>
      <c r="AL2999" s="9">
        <f t="shared" si="652"/>
        <v>0</v>
      </c>
      <c r="AM2999" s="16"/>
      <c r="AN2999" s="16"/>
      <c r="AO2999" s="16"/>
      <c r="AP2999" s="16"/>
      <c r="AQ2999" s="12" t="e">
        <f>#REF!+#REF!+#REF!</f>
        <v>#REF!</v>
      </c>
      <c r="AR2999" s="12">
        <f t="shared" si="649"/>
        <v>0</v>
      </c>
      <c r="AS2999" s="12" t="e">
        <f>#REF!-AU2999+#REF!+#REF!</f>
        <v>#REF!</v>
      </c>
      <c r="AT2999" s="12" t="e">
        <f>AS2999-VLOOKUP(A2999,[1]选股结果!$A$2:$BJ$3005,48,FALSE)*0.08</f>
        <v>#REF!</v>
      </c>
      <c r="AU2999" s="12">
        <f t="shared" si="653"/>
        <v>0</v>
      </c>
      <c r="AV2999" s="12" t="e">
        <f>#REF!+S2999+H2999</f>
        <v>#REF!</v>
      </c>
      <c r="AW2999" s="12" t="e">
        <f t="shared" si="654"/>
        <v>#REF!</v>
      </c>
      <c r="AX2999" s="12" t="e">
        <f t="shared" si="655"/>
        <v>#REF!</v>
      </c>
      <c r="AY2999" s="12" t="e">
        <f t="shared" si="656"/>
        <v>#REF!</v>
      </c>
      <c r="AZ2999" s="12">
        <f t="shared" si="650"/>
        <v>0</v>
      </c>
      <c r="BA2999" s="12">
        <f t="shared" si="651"/>
        <v>0</v>
      </c>
      <c r="BB2999" s="12" t="e">
        <f t="shared" si="657"/>
        <v>#REF!</v>
      </c>
    </row>
    <row r="3000" spans="1:54">
      <c r="A3000" s="5" t="s">
        <v>6049</v>
      </c>
      <c r="B3000" s="5" t="s">
        <v>6050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658"/>
        <v>0</v>
      </c>
      <c r="AF3000" s="9">
        <f t="shared" si="659"/>
        <v>0</v>
      </c>
      <c r="AG3000" s="9">
        <f t="shared" si="660"/>
        <v>0</v>
      </c>
      <c r="AH3000" s="9">
        <f t="shared" si="661"/>
        <v>0</v>
      </c>
      <c r="AI3000" s="9">
        <f t="shared" si="662"/>
        <v>0</v>
      </c>
      <c r="AJ3000" s="12" t="e">
        <f>#REF!-A3000</f>
        <v>#REF!</v>
      </c>
      <c r="AK3000" s="16"/>
      <c r="AL3000" s="9">
        <f t="shared" si="652"/>
        <v>0</v>
      </c>
      <c r="AM3000" s="16"/>
      <c r="AN3000" s="16"/>
      <c r="AO3000" s="16"/>
      <c r="AP3000" s="16"/>
      <c r="AQ3000" s="12" t="e">
        <f>#REF!+#REF!+#REF!</f>
        <v>#REF!</v>
      </c>
      <c r="AR3000" s="12">
        <f t="shared" si="649"/>
        <v>0</v>
      </c>
      <c r="AS3000" s="12" t="e">
        <f>#REF!-AU3000+#REF!+#REF!</f>
        <v>#REF!</v>
      </c>
      <c r="AT3000" s="12" t="e">
        <f>AS3000-VLOOKUP(A3000,[1]选股结果!$A$2:$BJ$3005,48,FALSE)*0.08</f>
        <v>#REF!</v>
      </c>
      <c r="AU3000" s="12">
        <f t="shared" si="653"/>
        <v>0</v>
      </c>
      <c r="AV3000" s="12" t="e">
        <f>#REF!+S3000+H3000</f>
        <v>#REF!</v>
      </c>
      <c r="AW3000" s="12" t="e">
        <f t="shared" si="654"/>
        <v>#REF!</v>
      </c>
      <c r="AX3000" s="12" t="e">
        <f t="shared" si="655"/>
        <v>#REF!</v>
      </c>
      <c r="AY3000" s="12" t="e">
        <f t="shared" si="656"/>
        <v>#REF!</v>
      </c>
      <c r="AZ3000" s="12">
        <f t="shared" si="650"/>
        <v>0</v>
      </c>
      <c r="BA3000" s="12">
        <f t="shared" si="651"/>
        <v>0</v>
      </c>
      <c r="BB3000" s="12" t="e">
        <f t="shared" si="657"/>
        <v>#REF!</v>
      </c>
    </row>
    <row r="3001" spans="1:54">
      <c r="A3001" s="5" t="s">
        <v>6051</v>
      </c>
      <c r="B3001" s="5" t="s">
        <v>6052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658"/>
        <v>0</v>
      </c>
      <c r="AF3001" s="9">
        <f t="shared" si="659"/>
        <v>0</v>
      </c>
      <c r="AG3001" s="9">
        <f t="shared" si="660"/>
        <v>0</v>
      </c>
      <c r="AH3001" s="9">
        <f t="shared" si="661"/>
        <v>0</v>
      </c>
      <c r="AI3001" s="9">
        <f t="shared" si="662"/>
        <v>0</v>
      </c>
      <c r="AJ3001" s="12" t="e">
        <f>#REF!-A3001</f>
        <v>#REF!</v>
      </c>
      <c r="AK3001" s="16"/>
      <c r="AL3001" s="9">
        <f t="shared" si="652"/>
        <v>0</v>
      </c>
      <c r="AM3001" s="16"/>
      <c r="AN3001" s="16"/>
      <c r="AO3001" s="16"/>
      <c r="AP3001" s="16"/>
      <c r="AQ3001" s="12" t="e">
        <f>#REF!+#REF!+#REF!</f>
        <v>#REF!</v>
      </c>
      <c r="AR3001" s="12">
        <f t="shared" si="649"/>
        <v>0</v>
      </c>
      <c r="AS3001" s="12" t="e">
        <f>#REF!-AU3001+#REF!+#REF!</f>
        <v>#REF!</v>
      </c>
      <c r="AT3001" s="12" t="e">
        <f>AS3001-VLOOKUP(A3001,[1]选股结果!$A$2:$BJ$3005,48,FALSE)*0.08</f>
        <v>#REF!</v>
      </c>
      <c r="AU3001" s="12">
        <f t="shared" si="653"/>
        <v>0</v>
      </c>
      <c r="AV3001" s="12" t="e">
        <f>#REF!+S3001+H3001</f>
        <v>#REF!</v>
      </c>
      <c r="AW3001" s="12" t="e">
        <f t="shared" si="654"/>
        <v>#REF!</v>
      </c>
      <c r="AX3001" s="12" t="e">
        <f t="shared" si="655"/>
        <v>#REF!</v>
      </c>
      <c r="AY3001" s="12" t="e">
        <f t="shared" si="656"/>
        <v>#REF!</v>
      </c>
      <c r="AZ3001" s="12">
        <f t="shared" si="650"/>
        <v>0</v>
      </c>
      <c r="BA3001" s="12">
        <f t="shared" si="651"/>
        <v>0</v>
      </c>
      <c r="BB3001" s="12" t="e">
        <f t="shared" si="657"/>
        <v>#REF!</v>
      </c>
    </row>
    <row r="3002" spans="1:54">
      <c r="A3002" s="5" t="s">
        <v>6053</v>
      </c>
      <c r="B3002" s="5" t="s">
        <v>6054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658"/>
        <v>0</v>
      </c>
      <c r="AF3002" s="9">
        <f t="shared" si="659"/>
        <v>0</v>
      </c>
      <c r="AG3002" s="9">
        <f t="shared" si="660"/>
        <v>0</v>
      </c>
      <c r="AH3002" s="9">
        <f t="shared" si="661"/>
        <v>0</v>
      </c>
      <c r="AI3002" s="9">
        <f t="shared" si="662"/>
        <v>0</v>
      </c>
      <c r="AJ3002" s="12" t="e">
        <f>#REF!-A3002</f>
        <v>#REF!</v>
      </c>
      <c r="AK3002" s="16"/>
      <c r="AL3002" s="9">
        <f t="shared" si="652"/>
        <v>0</v>
      </c>
      <c r="AM3002" s="16"/>
      <c r="AN3002" s="16"/>
      <c r="AO3002" s="16"/>
      <c r="AP3002" s="16"/>
      <c r="AQ3002" s="12" t="e">
        <f>#REF!+#REF!+#REF!</f>
        <v>#REF!</v>
      </c>
      <c r="AR3002" s="12">
        <f t="shared" si="649"/>
        <v>0</v>
      </c>
      <c r="AS3002" s="12" t="e">
        <f>#REF!-AU3002+#REF!+#REF!</f>
        <v>#REF!</v>
      </c>
      <c r="AT3002" s="12" t="e">
        <f>AS3002-VLOOKUP(A3002,[1]选股结果!$A$2:$BJ$3005,48,FALSE)*0.08</f>
        <v>#REF!</v>
      </c>
      <c r="AU3002" s="12">
        <f t="shared" si="653"/>
        <v>0</v>
      </c>
      <c r="AV3002" s="12" t="e">
        <f>#REF!+S3002+H3002</f>
        <v>#REF!</v>
      </c>
      <c r="AW3002" s="12" t="e">
        <f t="shared" si="654"/>
        <v>#REF!</v>
      </c>
      <c r="AX3002" s="12" t="e">
        <f t="shared" si="655"/>
        <v>#REF!</v>
      </c>
      <c r="AY3002" s="12" t="e">
        <f t="shared" si="656"/>
        <v>#REF!</v>
      </c>
      <c r="AZ3002" s="12">
        <f t="shared" si="650"/>
        <v>0</v>
      </c>
      <c r="BA3002" s="12">
        <f t="shared" si="651"/>
        <v>0</v>
      </c>
      <c r="BB3002" s="12" t="e">
        <f t="shared" si="657"/>
        <v>#REF!</v>
      </c>
    </row>
    <row r="3003" spans="1:54">
      <c r="A3003" s="5" t="s">
        <v>6055</v>
      </c>
      <c r="B3003" s="5" t="s">
        <v>6056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658"/>
        <v>0</v>
      </c>
      <c r="AF3003" s="9">
        <f t="shared" si="659"/>
        <v>0</v>
      </c>
      <c r="AG3003" s="9">
        <f t="shared" si="660"/>
        <v>0</v>
      </c>
      <c r="AH3003" s="9">
        <f t="shared" si="661"/>
        <v>0</v>
      </c>
      <c r="AI3003" s="9">
        <f t="shared" si="662"/>
        <v>0</v>
      </c>
      <c r="AJ3003" s="12" t="e">
        <f>#REF!-A3003</f>
        <v>#REF!</v>
      </c>
      <c r="AK3003" s="16"/>
      <c r="AL3003" s="9">
        <f t="shared" si="652"/>
        <v>0</v>
      </c>
      <c r="AM3003" s="16"/>
      <c r="AN3003" s="16"/>
      <c r="AO3003" s="16"/>
      <c r="AP3003" s="16"/>
      <c r="AQ3003" s="12" t="e">
        <f>#REF!+#REF!+#REF!</f>
        <v>#REF!</v>
      </c>
      <c r="AR3003" s="12">
        <f t="shared" si="649"/>
        <v>0</v>
      </c>
      <c r="AS3003" s="12" t="e">
        <f>#REF!-AU3003+#REF!+#REF!</f>
        <v>#REF!</v>
      </c>
      <c r="AT3003" s="12" t="e">
        <f>AS3003-VLOOKUP(A3003,[1]选股结果!$A$2:$BJ$3005,48,FALSE)*0.08</f>
        <v>#REF!</v>
      </c>
      <c r="AU3003" s="12">
        <f t="shared" si="653"/>
        <v>0</v>
      </c>
      <c r="AV3003" s="12" t="e">
        <f>#REF!+S3003+H3003</f>
        <v>#REF!</v>
      </c>
      <c r="AW3003" s="12" t="e">
        <f t="shared" si="654"/>
        <v>#REF!</v>
      </c>
      <c r="AX3003" s="12" t="e">
        <f t="shared" si="655"/>
        <v>#REF!</v>
      </c>
      <c r="AY3003" s="12" t="e">
        <f t="shared" si="656"/>
        <v>#REF!</v>
      </c>
      <c r="AZ3003" s="12">
        <f t="shared" si="650"/>
        <v>0</v>
      </c>
      <c r="BA3003" s="12">
        <f t="shared" si="651"/>
        <v>0</v>
      </c>
      <c r="BB3003" s="12" t="e">
        <f t="shared" si="657"/>
        <v>#REF!</v>
      </c>
    </row>
    <row r="3004" spans="1:54">
      <c r="A3004" s="5" t="s">
        <v>6057</v>
      </c>
      <c r="B3004" s="5" t="s">
        <v>6058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658"/>
        <v>0</v>
      </c>
      <c r="AF3004" s="9">
        <f t="shared" si="659"/>
        <v>0</v>
      </c>
      <c r="AG3004" s="9">
        <f t="shared" si="660"/>
        <v>0</v>
      </c>
      <c r="AH3004" s="9">
        <f t="shared" si="661"/>
        <v>0</v>
      </c>
      <c r="AI3004" s="9">
        <f t="shared" si="662"/>
        <v>0</v>
      </c>
      <c r="AJ3004" s="12" t="e">
        <f>#REF!-A3004</f>
        <v>#REF!</v>
      </c>
      <c r="AK3004" s="16"/>
      <c r="AL3004" s="9">
        <f t="shared" si="652"/>
        <v>0</v>
      </c>
      <c r="AM3004" s="16"/>
      <c r="AN3004" s="16"/>
      <c r="AO3004" s="16"/>
      <c r="AP3004" s="16"/>
      <c r="AQ3004" s="12" t="e">
        <f>#REF!+#REF!+#REF!</f>
        <v>#REF!</v>
      </c>
      <c r="AR3004" s="12">
        <f t="shared" si="649"/>
        <v>0</v>
      </c>
      <c r="AS3004" s="12" t="e">
        <f>#REF!-AU3004+#REF!+#REF!</f>
        <v>#REF!</v>
      </c>
      <c r="AT3004" s="12" t="e">
        <f>AS3004-VLOOKUP(A3004,[1]选股结果!$A$2:$BJ$3005,48,FALSE)*0.08</f>
        <v>#REF!</v>
      </c>
      <c r="AU3004" s="12">
        <f t="shared" si="653"/>
        <v>0</v>
      </c>
      <c r="AV3004" s="12" t="e">
        <f>#REF!+S3004+H3004</f>
        <v>#REF!</v>
      </c>
      <c r="AW3004" s="12" t="e">
        <f t="shared" si="654"/>
        <v>#REF!</v>
      </c>
      <c r="AX3004" s="12" t="e">
        <f t="shared" si="655"/>
        <v>#REF!</v>
      </c>
      <c r="AY3004" s="12" t="e">
        <f t="shared" si="656"/>
        <v>#REF!</v>
      </c>
      <c r="AZ3004" s="12">
        <f t="shared" si="650"/>
        <v>0</v>
      </c>
      <c r="BA3004" s="12">
        <f t="shared" si="651"/>
        <v>0</v>
      </c>
      <c r="BB3004" s="12" t="e">
        <f t="shared" si="657"/>
        <v>#REF!</v>
      </c>
    </row>
    <row r="3005" spans="1:54">
      <c r="A3005" s="5" t="s">
        <v>6059</v>
      </c>
      <c r="B3005" s="5" t="s">
        <v>6060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658"/>
        <v>0</v>
      </c>
      <c r="AF3005" s="9">
        <f t="shared" si="659"/>
        <v>0</v>
      </c>
      <c r="AG3005" s="9">
        <f t="shared" si="660"/>
        <v>0</v>
      </c>
      <c r="AH3005" s="9">
        <f t="shared" si="661"/>
        <v>0</v>
      </c>
      <c r="AI3005" s="9">
        <f t="shared" si="662"/>
        <v>0</v>
      </c>
      <c r="AJ3005" s="12" t="e">
        <f>#REF!-A3005</f>
        <v>#REF!</v>
      </c>
      <c r="AK3005" s="16"/>
      <c r="AL3005" s="9">
        <f t="shared" si="652"/>
        <v>0</v>
      </c>
      <c r="AM3005" s="16"/>
      <c r="AN3005" s="16"/>
      <c r="AO3005" s="16"/>
      <c r="AP3005" s="16"/>
      <c r="AQ3005" s="12" t="e">
        <f>#REF!+#REF!+#REF!</f>
        <v>#REF!</v>
      </c>
      <c r="AR3005" s="12">
        <f t="shared" si="649"/>
        <v>0</v>
      </c>
      <c r="AS3005" s="12" t="e">
        <f>#REF!-AU3005+#REF!+#REF!</f>
        <v>#REF!</v>
      </c>
      <c r="AT3005" s="12" t="e">
        <f>AS3005-VLOOKUP(A3005,[1]选股结果!$A$2:$BJ$3005,48,FALSE)*0.08</f>
        <v>#REF!</v>
      </c>
      <c r="AU3005" s="12">
        <f t="shared" si="653"/>
        <v>0</v>
      </c>
      <c r="AV3005" s="12" t="e">
        <f>#REF!+S3005+H3005</f>
        <v>#REF!</v>
      </c>
      <c r="AW3005" s="12" t="e">
        <f t="shared" si="654"/>
        <v>#REF!</v>
      </c>
      <c r="AX3005" s="12" t="e">
        <f t="shared" si="655"/>
        <v>#REF!</v>
      </c>
      <c r="AY3005" s="12" t="e">
        <f t="shared" si="656"/>
        <v>#REF!</v>
      </c>
      <c r="AZ3005" s="12">
        <f t="shared" si="650"/>
        <v>0</v>
      </c>
      <c r="BA3005" s="12">
        <f t="shared" si="651"/>
        <v>0</v>
      </c>
      <c r="BB3005" s="12" t="e">
        <f t="shared" si="657"/>
        <v>#REF!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2022-04-09T19:09:00Z</dcterms:created>
  <dcterms:modified xsi:type="dcterms:W3CDTF">2022-04-16T10:47:48Z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