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<sst xmlns="http://schemas.openxmlformats.org/spreadsheetml/2006/main" count="130">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</sst>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theme="1"/>
      <name val="宋体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宋体"/>
      <charset val="134"/>
    </font>
    <font>
      <sz val="12"/>
      <color theme="1"/>
      <name val="Helvetica Neue Regular"/>
      <charset val="134"/>
    </font>
    <font>
      <u/>
      <sz val="11"/>
      <color rgb="FF0000FF"/>
      <name val="Helvetica Neue"/>
      <charset val="0"/>
      <scheme val="minor"/>
    </font>
    <font>
      <sz val="12"/>
      <color rgb="FF000000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4" fillId="0" borderId="1" xfId="41" applyFont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49" fontId="14" fillId="2" borderId="1" xfId="41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41" applyNumberFormat="1" applyFill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77" fontId="21" fillId="4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3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21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18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S20" activePane="bottomRight" state="frozen"/>
      <selection/>
      <selection pane="topRight"/>
      <selection pane="bottomLeft"/>
      <selection pane="bottomRight" activeCell="T32" sqref="T32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8" t="s">
        <v>4</v>
      </c>
      <c r="F1" s="69"/>
      <c r="G1" s="70"/>
      <c r="H1" s="69"/>
      <c r="I1" s="69"/>
      <c r="J1" s="69"/>
      <c r="K1" s="93" t="s">
        <v>5</v>
      </c>
      <c r="L1" s="93"/>
      <c r="M1" s="101" t="s">
        <v>6</v>
      </c>
      <c r="N1" s="102"/>
      <c r="O1" s="103"/>
      <c r="P1" s="102"/>
      <c r="Q1" s="102"/>
      <c r="R1" s="102"/>
      <c r="S1" s="103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71" t="s">
        <v>7</v>
      </c>
      <c r="F2" s="72" t="s">
        <v>8</v>
      </c>
      <c r="G2" s="73" t="s">
        <v>9</v>
      </c>
      <c r="H2" s="72" t="s">
        <v>10</v>
      </c>
      <c r="I2" s="94"/>
      <c r="J2" s="72" t="s">
        <v>11</v>
      </c>
      <c r="K2" s="93" t="s">
        <v>12</v>
      </c>
      <c r="L2" s="93" t="s">
        <v>13</v>
      </c>
      <c r="M2" s="101" t="s">
        <v>14</v>
      </c>
      <c r="N2" s="104" t="s">
        <v>15</v>
      </c>
      <c r="O2" s="105" t="s">
        <v>16</v>
      </c>
      <c r="P2" s="104" t="s">
        <v>17</v>
      </c>
      <c r="Q2" s="104"/>
      <c r="R2" s="104"/>
      <c r="S2" s="105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74"/>
      <c r="F3" s="75"/>
      <c r="G3" s="73"/>
      <c r="H3" s="72" t="s">
        <v>20</v>
      </c>
      <c r="I3" s="72" t="s">
        <v>21</v>
      </c>
      <c r="J3" s="72"/>
      <c r="K3" s="93"/>
      <c r="L3" s="93"/>
      <c r="M3" s="101"/>
      <c r="N3" s="106"/>
      <c r="O3" s="105"/>
      <c r="P3" s="104" t="s">
        <v>22</v>
      </c>
      <c r="Q3" s="104" t="s">
        <v>23</v>
      </c>
      <c r="R3" s="104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8" t="s">
        <v>29</v>
      </c>
      <c r="E4" s="76">
        <v>44523</v>
      </c>
      <c r="F4" s="77">
        <v>26.2</v>
      </c>
      <c r="G4" s="78">
        <v>200</v>
      </c>
      <c r="H4" s="77">
        <v>5</v>
      </c>
      <c r="I4" s="77">
        <v>0</v>
      </c>
      <c r="J4" s="77">
        <f>F4*G4+H4+I4</f>
        <v>5245</v>
      </c>
      <c r="K4" s="95"/>
      <c r="L4" s="96">
        <v>0</v>
      </c>
      <c r="M4" s="107">
        <v>44526</v>
      </c>
      <c r="N4" s="108">
        <v>24.89</v>
      </c>
      <c r="O4" s="109">
        <v>100</v>
      </c>
      <c r="P4" s="108">
        <v>5</v>
      </c>
      <c r="Q4" s="108">
        <f>N4*O4*0.1/100</f>
        <v>2.489</v>
      </c>
      <c r="R4" s="108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spans="1:22">
      <c r="A5" s="46" t="s">
        <v>31</v>
      </c>
      <c r="B5" s="46"/>
      <c r="C5" s="47"/>
      <c r="D5" s="48"/>
      <c r="E5" s="76"/>
      <c r="F5" s="77"/>
      <c r="G5" s="78"/>
      <c r="H5" s="77"/>
      <c r="I5" s="77"/>
      <c r="J5" s="77"/>
      <c r="K5" s="95"/>
      <c r="L5" s="95">
        <v>0</v>
      </c>
      <c r="M5" s="110">
        <v>44531</v>
      </c>
      <c r="N5" s="77">
        <v>27.7</v>
      </c>
      <c r="O5" s="46">
        <v>100</v>
      </c>
      <c r="P5" s="77">
        <v>5</v>
      </c>
      <c r="Q5" s="108">
        <f>N5*O5*0.1/100</f>
        <v>2.77</v>
      </c>
      <c r="R5" s="108">
        <v>0</v>
      </c>
      <c r="S5" s="117">
        <f>N5*O5-P5-Q5-R5</f>
        <v>2762.23</v>
      </c>
      <c r="T5" s="118"/>
      <c r="U5" s="125"/>
      <c r="V5" s="128"/>
    </row>
    <row r="6" s="33" customFormat="1" spans="1:22">
      <c r="A6" s="46" t="s">
        <v>32</v>
      </c>
      <c r="B6" s="49" t="s">
        <v>33</v>
      </c>
      <c r="C6" s="50">
        <v>600085</v>
      </c>
      <c r="D6" s="48" t="s">
        <v>34</v>
      </c>
      <c r="E6" s="79">
        <v>44523</v>
      </c>
      <c r="F6" s="80">
        <v>33.73</v>
      </c>
      <c r="G6" s="81">
        <v>100</v>
      </c>
      <c r="H6" s="80">
        <v>5</v>
      </c>
      <c r="I6" s="80">
        <f>F6*G6*0.2/10000</f>
        <v>0.06746</v>
      </c>
      <c r="J6" s="80">
        <f t="shared" ref="J6:J13" si="0">F6*G6+H6+I6</f>
        <v>3378.06746</v>
      </c>
      <c r="K6" s="97">
        <v>34.7</v>
      </c>
      <c r="L6" s="98">
        <v>0</v>
      </c>
      <c r="M6" s="111">
        <v>44560</v>
      </c>
      <c r="N6" s="85">
        <v>39.96</v>
      </c>
      <c r="O6" s="49">
        <v>100</v>
      </c>
      <c r="P6" s="77">
        <v>5</v>
      </c>
      <c r="Q6" s="108">
        <f>N6*O6*0.1/100</f>
        <v>3.996</v>
      </c>
      <c r="R6" s="108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spans="1:22">
      <c r="A7" s="46" t="s">
        <v>35</v>
      </c>
      <c r="B7" s="49" t="s">
        <v>36</v>
      </c>
      <c r="C7" s="50">
        <v>603867</v>
      </c>
      <c r="D7" s="48" t="s">
        <v>37</v>
      </c>
      <c r="E7" s="79">
        <v>44522</v>
      </c>
      <c r="F7" s="80">
        <v>32.7</v>
      </c>
      <c r="G7" s="81">
        <v>100</v>
      </c>
      <c r="H7" s="80">
        <v>5</v>
      </c>
      <c r="I7" s="80">
        <f>F7*G7*0.2/10000</f>
        <v>0.0654</v>
      </c>
      <c r="J7" s="80">
        <f t="shared" si="0"/>
        <v>3275.0654</v>
      </c>
      <c r="K7" s="97">
        <v>30.89</v>
      </c>
      <c r="L7" s="98">
        <v>0</v>
      </c>
      <c r="M7" s="111">
        <v>44539</v>
      </c>
      <c r="N7" s="85">
        <v>37.75</v>
      </c>
      <c r="O7" s="49">
        <v>100</v>
      </c>
      <c r="P7" s="85">
        <v>5</v>
      </c>
      <c r="Q7" s="108">
        <f>N7*O7*0.1/100</f>
        <v>3.775</v>
      </c>
      <c r="R7" s="108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9" t="s">
        <v>39</v>
      </c>
      <c r="C8" s="139" t="s">
        <v>40</v>
      </c>
      <c r="D8" s="51" t="s">
        <v>41</v>
      </c>
      <c r="E8" s="82">
        <v>44526</v>
      </c>
      <c r="F8" s="83">
        <v>72.07</v>
      </c>
      <c r="G8" s="84">
        <v>100</v>
      </c>
      <c r="H8" s="83">
        <v>5</v>
      </c>
      <c r="I8" s="80">
        <v>0</v>
      </c>
      <c r="J8" s="80">
        <f t="shared" si="0"/>
        <v>7212</v>
      </c>
      <c r="K8" s="97">
        <v>67.53</v>
      </c>
      <c r="L8" s="98">
        <v>0</v>
      </c>
      <c r="M8" s="112">
        <v>44543</v>
      </c>
      <c r="N8" s="83">
        <v>72.45</v>
      </c>
      <c r="O8" s="52">
        <v>100</v>
      </c>
      <c r="P8" s="83">
        <v>5</v>
      </c>
      <c r="Q8" s="108">
        <f>N8*O8*0.1/100</f>
        <v>7.245</v>
      </c>
      <c r="R8" s="108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2" t="s">
        <v>44</v>
      </c>
      <c r="C9" s="53">
        <v>605016</v>
      </c>
      <c r="D9" s="51" t="s">
        <v>45</v>
      </c>
      <c r="E9" s="82">
        <v>44524</v>
      </c>
      <c r="F9" s="83">
        <v>30.54</v>
      </c>
      <c r="G9" s="84">
        <v>100</v>
      </c>
      <c r="H9" s="83">
        <v>5</v>
      </c>
      <c r="I9" s="83">
        <f>F9*G9*0.2/10000</f>
        <v>0.06108</v>
      </c>
      <c r="J9" s="83">
        <f t="shared" si="0"/>
        <v>3059.06108</v>
      </c>
      <c r="K9" s="99"/>
      <c r="L9" s="98">
        <v>0</v>
      </c>
      <c r="M9" s="112">
        <v>44525</v>
      </c>
      <c r="N9" s="83">
        <v>30.15</v>
      </c>
      <c r="O9" s="52">
        <v>100</v>
      </c>
      <c r="P9" s="83">
        <v>5</v>
      </c>
      <c r="Q9" s="108">
        <f t="shared" ref="Q9:Q18" si="4">N9*O9*0.1/100</f>
        <v>3.015</v>
      </c>
      <c r="R9" s="108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spans="1:22">
      <c r="A10" s="46" t="s">
        <v>47</v>
      </c>
      <c r="B10" s="52" t="s">
        <v>48</v>
      </c>
      <c r="C10" s="53">
        <v>603010</v>
      </c>
      <c r="D10" s="54" t="s">
        <v>49</v>
      </c>
      <c r="E10" s="79">
        <v>44530</v>
      </c>
      <c r="F10" s="85">
        <v>29.81</v>
      </c>
      <c r="G10" s="86">
        <v>100</v>
      </c>
      <c r="H10" s="85">
        <v>5</v>
      </c>
      <c r="I10" s="83">
        <f>F10*G10*0.2/10000</f>
        <v>0.05962</v>
      </c>
      <c r="J10" s="83">
        <f t="shared" si="0"/>
        <v>2986.05962</v>
      </c>
      <c r="K10" s="99"/>
      <c r="L10" s="98">
        <v>0</v>
      </c>
      <c r="M10" s="113">
        <v>44533</v>
      </c>
      <c r="N10" s="85">
        <v>27.83</v>
      </c>
      <c r="O10" s="52">
        <v>100</v>
      </c>
      <c r="P10" s="85">
        <v>5</v>
      </c>
      <c r="Q10" s="108">
        <f t="shared" si="4"/>
        <v>2.783</v>
      </c>
      <c r="R10" s="108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9" t="s">
        <v>52</v>
      </c>
      <c r="C11" s="139" t="s">
        <v>53</v>
      </c>
      <c r="D11" s="54" t="s">
        <v>54</v>
      </c>
      <c r="E11" s="79">
        <v>44536</v>
      </c>
      <c r="F11" s="85">
        <v>28.37</v>
      </c>
      <c r="G11" s="86">
        <v>100</v>
      </c>
      <c r="H11" s="85">
        <v>5</v>
      </c>
      <c r="I11" s="85">
        <v>0</v>
      </c>
      <c r="J11" s="83">
        <f t="shared" si="0"/>
        <v>2842</v>
      </c>
      <c r="K11" s="97">
        <v>26.31</v>
      </c>
      <c r="L11" s="98">
        <v>0</v>
      </c>
      <c r="M11" s="113">
        <v>44537</v>
      </c>
      <c r="N11" s="85">
        <v>26.7</v>
      </c>
      <c r="O11" s="49">
        <v>100</v>
      </c>
      <c r="P11" s="85">
        <v>5</v>
      </c>
      <c r="Q11" s="108">
        <f t="shared" si="4"/>
        <v>2.67</v>
      </c>
      <c r="R11" s="108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spans="1:21">
      <c r="A12" s="46" t="s">
        <v>56</v>
      </c>
      <c r="B12" s="49" t="s">
        <v>57</v>
      </c>
      <c r="C12" s="50">
        <v>603867</v>
      </c>
      <c r="D12" s="54" t="s">
        <v>37</v>
      </c>
      <c r="E12" s="79">
        <v>44540</v>
      </c>
      <c r="F12" s="85">
        <v>37.73</v>
      </c>
      <c r="G12" s="86">
        <v>200</v>
      </c>
      <c r="H12" s="85">
        <v>5</v>
      </c>
      <c r="I12" s="85">
        <f>F12*G12*0.2/10000</f>
        <v>0.15092</v>
      </c>
      <c r="J12" s="83">
        <f t="shared" si="0"/>
        <v>7551.15092</v>
      </c>
      <c r="K12" s="97">
        <v>34.55</v>
      </c>
      <c r="L12" s="98">
        <v>0</v>
      </c>
      <c r="M12" s="113">
        <v>44554</v>
      </c>
      <c r="N12" s="85">
        <v>34.52</v>
      </c>
      <c r="O12" s="49">
        <v>100</v>
      </c>
      <c r="P12" s="85">
        <v>5</v>
      </c>
      <c r="Q12" s="108">
        <f t="shared" si="4"/>
        <v>3.452</v>
      </c>
      <c r="R12" s="108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9" t="s">
        <v>57</v>
      </c>
      <c r="C13" s="50">
        <v>603867</v>
      </c>
      <c r="D13" s="54" t="s">
        <v>37</v>
      </c>
      <c r="E13" s="79">
        <v>44540</v>
      </c>
      <c r="F13" s="85">
        <v>37.99</v>
      </c>
      <c r="G13" s="86">
        <v>200</v>
      </c>
      <c r="H13" s="85">
        <v>5</v>
      </c>
      <c r="I13" s="85">
        <f>F13*G13*0.2/10000</f>
        <v>0.15196</v>
      </c>
      <c r="J13" s="83">
        <f t="shared" si="0"/>
        <v>7603.15196</v>
      </c>
      <c r="K13" s="97">
        <v>34.68</v>
      </c>
      <c r="L13" s="98">
        <v>0</v>
      </c>
      <c r="M13" s="113">
        <v>44553</v>
      </c>
      <c r="N13" s="85">
        <v>34.68</v>
      </c>
      <c r="O13" s="49">
        <v>200</v>
      </c>
      <c r="P13" s="85">
        <v>5</v>
      </c>
      <c r="Q13" s="108">
        <f t="shared" si="4"/>
        <v>6.936</v>
      </c>
      <c r="R13" s="108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9"/>
      <c r="C14" s="50"/>
      <c r="D14" s="54"/>
      <c r="E14" s="79"/>
      <c r="F14" s="85"/>
      <c r="G14" s="86"/>
      <c r="H14" s="85"/>
      <c r="I14" s="85"/>
      <c r="J14" s="83"/>
      <c r="K14" s="97"/>
      <c r="L14" s="98"/>
      <c r="M14" s="113">
        <v>44554</v>
      </c>
      <c r="N14" s="85">
        <v>34.68</v>
      </c>
      <c r="O14" s="49">
        <v>100</v>
      </c>
      <c r="P14" s="85">
        <v>5</v>
      </c>
      <c r="Q14" s="108">
        <f t="shared" si="4"/>
        <v>3.468</v>
      </c>
      <c r="R14" s="108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9" t="s">
        <v>61</v>
      </c>
      <c r="C15" s="139" t="s">
        <v>62</v>
      </c>
      <c r="D15" s="54" t="s">
        <v>63</v>
      </c>
      <c r="E15" s="79">
        <v>44540</v>
      </c>
      <c r="F15" s="85">
        <v>115.97</v>
      </c>
      <c r="G15" s="86">
        <v>100</v>
      </c>
      <c r="H15" s="85">
        <v>5</v>
      </c>
      <c r="I15" s="85">
        <v>0</v>
      </c>
      <c r="J15" s="83">
        <f t="shared" ref="J15:J25" si="5">F15*G15+H15+I15</f>
        <v>11602</v>
      </c>
      <c r="K15" s="97">
        <v>110.4</v>
      </c>
      <c r="L15" s="98">
        <v>0</v>
      </c>
      <c r="M15" s="113">
        <v>44543</v>
      </c>
      <c r="N15" s="85">
        <v>111.66</v>
      </c>
      <c r="O15" s="49">
        <v>100</v>
      </c>
      <c r="P15" s="85">
        <v>5</v>
      </c>
      <c r="Q15" s="108">
        <f t="shared" si="4"/>
        <v>11.166</v>
      </c>
      <c r="R15" s="108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spans="1:21">
      <c r="A16" s="46" t="s">
        <v>65</v>
      </c>
      <c r="B16" s="49" t="s">
        <v>66</v>
      </c>
      <c r="C16" s="50">
        <v>601677</v>
      </c>
      <c r="D16" s="54" t="s">
        <v>67</v>
      </c>
      <c r="E16" s="79">
        <v>44540</v>
      </c>
      <c r="F16" s="85">
        <v>39.15</v>
      </c>
      <c r="G16" s="86">
        <v>100</v>
      </c>
      <c r="H16" s="85">
        <v>5</v>
      </c>
      <c r="I16" s="85">
        <f>F16*G16*0.2/10000</f>
        <v>0.0783</v>
      </c>
      <c r="J16" s="83">
        <f t="shared" si="5"/>
        <v>3920.0783</v>
      </c>
      <c r="K16" s="97">
        <v>35.91</v>
      </c>
      <c r="L16" s="98">
        <v>0</v>
      </c>
      <c r="M16" s="113">
        <v>44547</v>
      </c>
      <c r="N16" s="85">
        <v>35.9</v>
      </c>
      <c r="O16" s="49">
        <v>100</v>
      </c>
      <c r="P16" s="85">
        <v>5</v>
      </c>
      <c r="Q16" s="108">
        <f t="shared" si="4"/>
        <v>3.59</v>
      </c>
      <c r="R16" s="108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spans="1:21">
      <c r="A17" s="46" t="s">
        <v>68</v>
      </c>
      <c r="B17" s="49" t="s">
        <v>69</v>
      </c>
      <c r="C17" s="50">
        <v>603688</v>
      </c>
      <c r="D17" s="54" t="s">
        <v>70</v>
      </c>
      <c r="E17" s="79">
        <v>44540</v>
      </c>
      <c r="F17" s="85">
        <v>64.3</v>
      </c>
      <c r="G17" s="86">
        <v>100</v>
      </c>
      <c r="H17" s="85">
        <v>5</v>
      </c>
      <c r="I17" s="85">
        <f>F17*G17*0.2/10000</f>
        <v>0.1286</v>
      </c>
      <c r="J17" s="83">
        <f t="shared" si="5"/>
        <v>6435.1286</v>
      </c>
      <c r="K17" s="97">
        <v>58.51</v>
      </c>
      <c r="L17" s="98">
        <v>0</v>
      </c>
      <c r="M17" s="113">
        <v>44545</v>
      </c>
      <c r="N17" s="85">
        <v>60.67</v>
      </c>
      <c r="O17" s="49">
        <v>100</v>
      </c>
      <c r="P17" s="85">
        <v>5</v>
      </c>
      <c r="Q17" s="108">
        <f t="shared" si="4"/>
        <v>6.067</v>
      </c>
      <c r="R17" s="108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spans="1:21">
      <c r="A18" s="46" t="s">
        <v>71</v>
      </c>
      <c r="B18" s="49" t="s">
        <v>72</v>
      </c>
      <c r="C18" s="50">
        <v>600032</v>
      </c>
      <c r="D18" s="55" t="s">
        <v>73</v>
      </c>
      <c r="E18" s="79">
        <v>44543</v>
      </c>
      <c r="F18" s="85">
        <v>17.01</v>
      </c>
      <c r="G18" s="86">
        <v>100</v>
      </c>
      <c r="H18" s="85">
        <v>5</v>
      </c>
      <c r="I18" s="85">
        <f>F18*G18*0.2/10000</f>
        <v>0.03402</v>
      </c>
      <c r="J18" s="83">
        <f t="shared" si="5"/>
        <v>1706.03402</v>
      </c>
      <c r="K18" s="97">
        <v>15.5</v>
      </c>
      <c r="L18" s="98">
        <v>0</v>
      </c>
      <c r="M18" s="113">
        <v>44558</v>
      </c>
      <c r="N18" s="85">
        <v>15.65</v>
      </c>
      <c r="O18" s="49">
        <v>100</v>
      </c>
      <c r="P18" s="85">
        <v>5</v>
      </c>
      <c r="Q18" s="108">
        <f t="shared" si="4"/>
        <v>1.565</v>
      </c>
      <c r="R18" s="108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spans="1:21">
      <c r="A19" s="46" t="s">
        <v>74</v>
      </c>
      <c r="B19" s="49" t="s">
        <v>72</v>
      </c>
      <c r="C19" s="50">
        <v>600032</v>
      </c>
      <c r="D19" s="55" t="s">
        <v>73</v>
      </c>
      <c r="E19" s="79">
        <v>44543</v>
      </c>
      <c r="F19" s="85">
        <v>17.19</v>
      </c>
      <c r="G19" s="86">
        <v>200</v>
      </c>
      <c r="H19" s="85">
        <v>5</v>
      </c>
      <c r="I19" s="85">
        <f>F19*G19*0.2/10000</f>
        <v>0.06876</v>
      </c>
      <c r="J19" s="83">
        <f t="shared" si="5"/>
        <v>3443.06876</v>
      </c>
      <c r="K19" s="97">
        <v>15.5</v>
      </c>
      <c r="L19" s="98">
        <v>0</v>
      </c>
      <c r="M19" s="113">
        <v>44558</v>
      </c>
      <c r="N19" s="85">
        <v>15.65</v>
      </c>
      <c r="O19" s="49">
        <v>200</v>
      </c>
      <c r="P19" s="85">
        <v>5</v>
      </c>
      <c r="Q19" s="108">
        <f>N19*O19*0.1/100</f>
        <v>3.13</v>
      </c>
      <c r="R19" s="108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spans="1:21">
      <c r="A20" s="46" t="s">
        <v>75</v>
      </c>
      <c r="B20" s="49" t="s">
        <v>76</v>
      </c>
      <c r="C20" s="56">
        <v>600976</v>
      </c>
      <c r="D20" s="57" t="s">
        <v>77</v>
      </c>
      <c r="E20" s="79">
        <v>44547</v>
      </c>
      <c r="F20" s="85">
        <v>64.75</v>
      </c>
      <c r="G20" s="86">
        <v>100</v>
      </c>
      <c r="H20" s="85">
        <v>5</v>
      </c>
      <c r="I20" s="85">
        <f>F20*G20*0.2/10000</f>
        <v>0.1295</v>
      </c>
      <c r="J20" s="83">
        <f t="shared" si="5"/>
        <v>6480.1295</v>
      </c>
      <c r="K20" s="97">
        <v>59.29</v>
      </c>
      <c r="L20" s="98">
        <v>0</v>
      </c>
      <c r="M20" s="113">
        <v>44559</v>
      </c>
      <c r="N20" s="85">
        <v>67.9</v>
      </c>
      <c r="O20" s="49">
        <v>100</v>
      </c>
      <c r="P20" s="85">
        <v>5</v>
      </c>
      <c r="Q20" s="108">
        <f>N20*O20*0.1/100</f>
        <v>6.79</v>
      </c>
      <c r="R20" s="108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8" t="s">
        <v>79</v>
      </c>
      <c r="C21" s="140" t="s">
        <v>80</v>
      </c>
      <c r="D21" s="59" t="s">
        <v>81</v>
      </c>
      <c r="E21" s="79">
        <v>44550</v>
      </c>
      <c r="F21" s="85">
        <v>27.83</v>
      </c>
      <c r="G21" s="86">
        <v>100</v>
      </c>
      <c r="H21" s="85">
        <v>5</v>
      </c>
      <c r="I21" s="85">
        <v>0</v>
      </c>
      <c r="J21" s="83">
        <f t="shared" si="5"/>
        <v>2788</v>
      </c>
      <c r="K21" s="97">
        <v>26</v>
      </c>
      <c r="L21" s="98">
        <v>0</v>
      </c>
      <c r="M21" s="113">
        <v>44553</v>
      </c>
      <c r="N21" s="85">
        <v>26.02</v>
      </c>
      <c r="O21" s="49">
        <v>100</v>
      </c>
      <c r="P21" s="85">
        <v>5</v>
      </c>
      <c r="Q21" s="108">
        <f>N21*O21*0.1/100</f>
        <v>2.602</v>
      </c>
      <c r="R21" s="85">
        <v>0</v>
      </c>
      <c r="S21" s="117">
        <f t="shared" si="3"/>
        <v>2594.398</v>
      </c>
      <c r="T21" s="118">
        <f t="shared" si="6"/>
        <v>-193.602</v>
      </c>
      <c r="U21" s="129"/>
    </row>
    <row r="22" spans="1:21">
      <c r="A22" s="46" t="s">
        <v>82</v>
      </c>
      <c r="B22" s="58" t="s">
        <v>83</v>
      </c>
      <c r="C22" s="60">
        <v>601677</v>
      </c>
      <c r="D22" s="57" t="s">
        <v>67</v>
      </c>
      <c r="E22" s="79">
        <v>44551</v>
      </c>
      <c r="F22" s="85">
        <v>39.1</v>
      </c>
      <c r="G22" s="86">
        <v>100</v>
      </c>
      <c r="H22" s="85">
        <v>5</v>
      </c>
      <c r="I22" s="85">
        <f>F22*G22*0.2/10000</f>
        <v>0.0782</v>
      </c>
      <c r="J22" s="83">
        <f t="shared" si="5"/>
        <v>3915.0782</v>
      </c>
      <c r="K22" s="97">
        <v>35.6</v>
      </c>
      <c r="L22" s="98">
        <v>0</v>
      </c>
      <c r="M22" s="113">
        <v>44566</v>
      </c>
      <c r="N22" s="85">
        <v>41.15</v>
      </c>
      <c r="O22" s="49">
        <v>100</v>
      </c>
      <c r="P22" s="85">
        <v>5</v>
      </c>
      <c r="Q22" s="108">
        <f>N22*O22*0.1/100</f>
        <v>4.115</v>
      </c>
      <c r="R22" s="108">
        <f t="shared" si="7"/>
        <v>0.0823</v>
      </c>
      <c r="S22" s="117">
        <f t="shared" si="3"/>
        <v>4105.8027</v>
      </c>
      <c r="T22" s="119"/>
      <c r="U22" s="129"/>
    </row>
    <row r="23" spans="1:21">
      <c r="A23" s="46" t="s">
        <v>84</v>
      </c>
      <c r="B23" s="58" t="s">
        <v>85</v>
      </c>
      <c r="C23" s="50">
        <v>600085</v>
      </c>
      <c r="D23" s="61" t="s">
        <v>34</v>
      </c>
      <c r="E23" s="79">
        <v>44546</v>
      </c>
      <c r="F23" s="85">
        <v>38.9</v>
      </c>
      <c r="G23" s="86">
        <v>200</v>
      </c>
      <c r="H23" s="85">
        <v>5</v>
      </c>
      <c r="I23" s="85">
        <f>F23*G23*0.2/10000</f>
        <v>0.1556</v>
      </c>
      <c r="J23" s="83">
        <f t="shared" si="5"/>
        <v>7785.1556</v>
      </c>
      <c r="K23" s="97">
        <v>37</v>
      </c>
      <c r="L23" s="98">
        <v>0</v>
      </c>
      <c r="M23" s="113">
        <v>44554</v>
      </c>
      <c r="N23" s="85">
        <v>43.97</v>
      </c>
      <c r="O23" s="49">
        <v>200</v>
      </c>
      <c r="P23" s="85">
        <v>5</v>
      </c>
      <c r="Q23" s="108">
        <f>N23*O23*0.1/100</f>
        <v>8.794</v>
      </c>
      <c r="R23" s="108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ht="18" spans="1:21">
      <c r="A24" s="46" t="s">
        <v>86</v>
      </c>
      <c r="B24" s="49" t="s">
        <v>87</v>
      </c>
      <c r="C24" s="139" t="s">
        <v>88</v>
      </c>
      <c r="D24" s="55" t="s">
        <v>89</v>
      </c>
      <c r="E24" s="79">
        <v>44554</v>
      </c>
      <c r="F24" s="85">
        <v>61.72</v>
      </c>
      <c r="G24" s="86">
        <v>300</v>
      </c>
      <c r="H24" s="85">
        <v>5</v>
      </c>
      <c r="I24" s="85">
        <v>0</v>
      </c>
      <c r="J24" s="83">
        <f t="shared" si="5"/>
        <v>18521</v>
      </c>
      <c r="K24" s="97">
        <v>59.3</v>
      </c>
      <c r="L24" s="98">
        <v>0</v>
      </c>
      <c r="M24" s="113">
        <v>44565</v>
      </c>
      <c r="N24" s="85">
        <v>59.5</v>
      </c>
      <c r="O24" s="49">
        <v>200</v>
      </c>
      <c r="P24" s="85">
        <v>5</v>
      </c>
      <c r="Q24" s="108">
        <f>N24*O24*0.1/100</f>
        <v>11.9</v>
      </c>
      <c r="R24" s="85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9"/>
      <c r="C25" s="62"/>
      <c r="D25" s="57"/>
      <c r="E25" s="79"/>
      <c r="F25" s="85"/>
      <c r="G25" s="86"/>
      <c r="H25" s="85"/>
      <c r="I25" s="85"/>
      <c r="J25" s="83"/>
      <c r="K25" s="97"/>
      <c r="L25" s="98">
        <v>0</v>
      </c>
      <c r="M25" s="113">
        <v>44565</v>
      </c>
      <c r="N25" s="85">
        <v>59.3</v>
      </c>
      <c r="O25" s="49">
        <v>100</v>
      </c>
      <c r="P25" s="85">
        <v>5</v>
      </c>
      <c r="Q25" s="108">
        <f>N25*O25*0.1/100</f>
        <v>5.93</v>
      </c>
      <c r="R25" s="108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9" t="s">
        <v>91</v>
      </c>
      <c r="C26" s="60">
        <v>600587</v>
      </c>
      <c r="D26" s="57" t="s">
        <v>92</v>
      </c>
      <c r="E26" s="79">
        <v>44557</v>
      </c>
      <c r="F26" s="85">
        <v>29.57</v>
      </c>
      <c r="G26" s="86">
        <v>600</v>
      </c>
      <c r="H26" s="85">
        <v>5</v>
      </c>
      <c r="I26" s="85">
        <f>F26*G26*0.2/10000</f>
        <v>0.35484</v>
      </c>
      <c r="J26" s="83">
        <f>F26*G26+H26+I26</f>
        <v>17747.35484</v>
      </c>
      <c r="K26" s="97">
        <v>27.05</v>
      </c>
      <c r="L26" s="98">
        <v>0</v>
      </c>
      <c r="M26" s="113">
        <v>44558</v>
      </c>
      <c r="N26" s="85">
        <v>31.39</v>
      </c>
      <c r="O26" s="49">
        <v>300</v>
      </c>
      <c r="P26" s="85">
        <v>5</v>
      </c>
      <c r="Q26" s="108">
        <f t="shared" ref="Q26:Q32" si="9">N26*O26*0.1/100</f>
        <v>9.417</v>
      </c>
      <c r="R26" s="108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9"/>
      <c r="C27" s="60"/>
      <c r="D27" s="63"/>
      <c r="E27" s="79"/>
      <c r="F27" s="85"/>
      <c r="G27" s="86"/>
      <c r="H27" s="85"/>
      <c r="I27" s="85"/>
      <c r="J27" s="83"/>
      <c r="K27" s="97"/>
      <c r="L27" s="98"/>
      <c r="M27" s="113">
        <v>44568</v>
      </c>
      <c r="N27" s="87">
        <v>29.07</v>
      </c>
      <c r="O27" s="65">
        <v>300</v>
      </c>
      <c r="P27" s="87">
        <v>5</v>
      </c>
      <c r="Q27" s="108">
        <f t="shared" si="9"/>
        <v>8.721</v>
      </c>
      <c r="R27" s="108">
        <f>N27*O27*0.002/100</f>
        <v>0.17442</v>
      </c>
      <c r="S27" s="117">
        <f t="shared" si="8"/>
        <v>8707.10458</v>
      </c>
      <c r="T27" s="119"/>
      <c r="U27" s="135"/>
    </row>
    <row r="28" spans="1:21">
      <c r="A28" s="46" t="s">
        <v>93</v>
      </c>
      <c r="B28" s="58" t="s">
        <v>94</v>
      </c>
      <c r="C28" s="56">
        <v>603599</v>
      </c>
      <c r="D28" s="57" t="s">
        <v>95</v>
      </c>
      <c r="E28" s="79">
        <v>44558</v>
      </c>
      <c r="F28" s="87">
        <v>40.38</v>
      </c>
      <c r="G28" s="88">
        <v>200</v>
      </c>
      <c r="H28" s="87">
        <v>5</v>
      </c>
      <c r="I28" s="85">
        <f>F28*G28*0.2/10000</f>
        <v>0.16152</v>
      </c>
      <c r="J28" s="83">
        <f t="shared" ref="J28:J36" si="10">F28*G28+H28+I28</f>
        <v>8081.16152</v>
      </c>
      <c r="K28" s="97">
        <v>38</v>
      </c>
      <c r="L28" s="98">
        <v>0</v>
      </c>
      <c r="M28" s="113">
        <v>44566</v>
      </c>
      <c r="N28" s="87">
        <v>38.42</v>
      </c>
      <c r="O28" s="65">
        <v>200</v>
      </c>
      <c r="P28" s="87">
        <v>5</v>
      </c>
      <c r="Q28" s="108">
        <f t="shared" si="9"/>
        <v>7.684</v>
      </c>
      <c r="R28" s="108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spans="1:21">
      <c r="A29" s="46" t="s">
        <v>96</v>
      </c>
      <c r="B29" s="58" t="s">
        <v>97</v>
      </c>
      <c r="C29" s="56">
        <v>603995</v>
      </c>
      <c r="D29" s="57" t="s">
        <v>98</v>
      </c>
      <c r="E29" s="79">
        <v>44558</v>
      </c>
      <c r="F29" s="87">
        <v>55.97</v>
      </c>
      <c r="G29" s="88">
        <v>200</v>
      </c>
      <c r="H29" s="87">
        <v>5</v>
      </c>
      <c r="I29" s="85">
        <f>F29*G29*0.2/10000</f>
        <v>0.22388</v>
      </c>
      <c r="J29" s="83">
        <f t="shared" si="10"/>
        <v>11199.22388</v>
      </c>
      <c r="K29" s="97">
        <v>52</v>
      </c>
      <c r="L29" s="98">
        <f>(F29-K29)*G29+H29+I29+5</f>
        <v>804.22388</v>
      </c>
      <c r="M29" s="113"/>
      <c r="N29" s="87"/>
      <c r="O29" s="65"/>
      <c r="P29" s="87"/>
      <c r="Q29" s="108">
        <f t="shared" si="9"/>
        <v>0</v>
      </c>
      <c r="R29" s="108">
        <f t="shared" si="11"/>
        <v>0</v>
      </c>
      <c r="S29" s="65"/>
      <c r="T29" s="120"/>
      <c r="U29" s="135"/>
    </row>
    <row r="30" spans="1:21">
      <c r="A30" s="46" t="s">
        <v>99</v>
      </c>
      <c r="B30" s="58" t="s">
        <v>100</v>
      </c>
      <c r="C30" s="50">
        <v>603279</v>
      </c>
      <c r="D30" s="55" t="s">
        <v>101</v>
      </c>
      <c r="E30" s="79">
        <v>44559</v>
      </c>
      <c r="F30" s="87">
        <v>45.46</v>
      </c>
      <c r="G30" s="88">
        <v>200</v>
      </c>
      <c r="H30" s="87">
        <v>5</v>
      </c>
      <c r="I30" s="85">
        <f>F30*G30*0.2/10000</f>
        <v>0.18184</v>
      </c>
      <c r="J30" s="83">
        <f t="shared" si="10"/>
        <v>9097.18184</v>
      </c>
      <c r="K30" s="97">
        <v>42.5</v>
      </c>
      <c r="L30" s="98">
        <v>0</v>
      </c>
      <c r="M30" s="113">
        <v>44561</v>
      </c>
      <c r="N30" s="87">
        <v>46</v>
      </c>
      <c r="O30" s="65">
        <v>200</v>
      </c>
      <c r="P30" s="87">
        <v>5</v>
      </c>
      <c r="Q30" s="108">
        <f t="shared" si="9"/>
        <v>9.2</v>
      </c>
      <c r="R30" s="108">
        <f t="shared" si="11"/>
        <v>0.184</v>
      </c>
      <c r="S30" s="117">
        <f>N30*O30-P30-Q30-R30</f>
        <v>9185.616</v>
      </c>
      <c r="T30" s="119">
        <f>S30-J30</f>
        <v>88.4341600000007</v>
      </c>
      <c r="U30" s="135"/>
    </row>
    <row r="31" ht="18" spans="1:21">
      <c r="A31" s="46" t="s">
        <v>102</v>
      </c>
      <c r="B31" s="58" t="s">
        <v>103</v>
      </c>
      <c r="C31" s="141" t="s">
        <v>104</v>
      </c>
      <c r="D31" s="55" t="s">
        <v>105</v>
      </c>
      <c r="E31" s="79">
        <v>44560</v>
      </c>
      <c r="F31" s="87">
        <v>38.66</v>
      </c>
      <c r="G31" s="88">
        <v>200</v>
      </c>
      <c r="H31" s="87">
        <v>5</v>
      </c>
      <c r="I31" s="87">
        <v>0</v>
      </c>
      <c r="J31" s="83">
        <f t="shared" si="10"/>
        <v>7737</v>
      </c>
      <c r="K31" s="97">
        <v>35.76</v>
      </c>
      <c r="L31" s="98">
        <v>0</v>
      </c>
      <c r="M31" s="113">
        <v>44561</v>
      </c>
      <c r="N31" s="87">
        <v>36.35</v>
      </c>
      <c r="O31" s="65">
        <v>200</v>
      </c>
      <c r="P31" s="87">
        <v>5</v>
      </c>
      <c r="Q31" s="108">
        <f t="shared" si="9"/>
        <v>7.27</v>
      </c>
      <c r="R31" s="87">
        <v>0</v>
      </c>
      <c r="S31" s="117">
        <f>N31*O31-P31-Q31-R31</f>
        <v>7257.73</v>
      </c>
      <c r="T31" s="119">
        <f>S31-J31</f>
        <v>-479.27</v>
      </c>
      <c r="U31" s="135"/>
    </row>
    <row r="32" spans="1:21">
      <c r="A32" s="46" t="s">
        <v>106</v>
      </c>
      <c r="B32" s="58" t="s">
        <v>83</v>
      </c>
      <c r="C32" s="60">
        <v>601677</v>
      </c>
      <c r="D32" s="57" t="s">
        <v>67</v>
      </c>
      <c r="E32" s="79">
        <v>44561</v>
      </c>
      <c r="F32" s="87">
        <v>44.36</v>
      </c>
      <c r="G32" s="88">
        <v>500</v>
      </c>
      <c r="H32" s="87">
        <v>5</v>
      </c>
      <c r="I32" s="85">
        <f>F32*G32*0.2/10000</f>
        <v>0.4436</v>
      </c>
      <c r="J32" s="83">
        <f t="shared" si="10"/>
        <v>22185.4436</v>
      </c>
      <c r="K32" s="97">
        <v>41.81</v>
      </c>
      <c r="L32" s="98">
        <v>0</v>
      </c>
      <c r="M32" s="113">
        <v>44566</v>
      </c>
      <c r="N32" s="87">
        <v>41.9</v>
      </c>
      <c r="O32" s="65">
        <v>500</v>
      </c>
      <c r="P32" s="87">
        <v>5</v>
      </c>
      <c r="Q32" s="108">
        <f t="shared" si="9"/>
        <v>20.95</v>
      </c>
      <c r="R32" s="108">
        <f t="shared" si="11"/>
        <v>0.419</v>
      </c>
      <c r="S32" s="117">
        <f>N32*O32-P32-Q32-R32</f>
        <v>20923.631</v>
      </c>
      <c r="T32" s="119">
        <f>S32-J32</f>
        <v>-1261.8126</v>
      </c>
      <c r="U32" s="135"/>
    </row>
    <row r="33" spans="1:21">
      <c r="A33" s="46" t="s">
        <v>107</v>
      </c>
      <c r="B33" s="49" t="s">
        <v>91</v>
      </c>
      <c r="C33" s="60">
        <v>600587</v>
      </c>
      <c r="D33" s="57" t="s">
        <v>92</v>
      </c>
      <c r="E33" s="89">
        <v>44561</v>
      </c>
      <c r="F33" s="87">
        <v>31.6</v>
      </c>
      <c r="G33" s="88">
        <v>300</v>
      </c>
      <c r="H33" s="87">
        <v>5</v>
      </c>
      <c r="I33" s="85">
        <f>F33*G33*0.2/10000</f>
        <v>0.1896</v>
      </c>
      <c r="J33" s="83">
        <f t="shared" si="10"/>
        <v>9485.1896</v>
      </c>
      <c r="K33" s="97">
        <v>29.05</v>
      </c>
      <c r="L33" s="98">
        <v>0</v>
      </c>
      <c r="M33" s="113">
        <v>44568</v>
      </c>
      <c r="N33" s="87">
        <v>29.07</v>
      </c>
      <c r="O33" s="65">
        <v>300</v>
      </c>
      <c r="P33" s="87">
        <v>5</v>
      </c>
      <c r="Q33" s="108">
        <f>N33*O33*0.1/100</f>
        <v>8.721</v>
      </c>
      <c r="R33" s="108">
        <f>N33*O33*0.002/100</f>
        <v>0.17442</v>
      </c>
      <c r="S33" s="117">
        <f>N33*O33-P33-Q33-R33</f>
        <v>8707.10458</v>
      </c>
      <c r="T33" s="119">
        <f>S33-J33</f>
        <v>-778.085019999999</v>
      </c>
      <c r="U33" s="135"/>
    </row>
    <row r="34" spans="1:21">
      <c r="A34" s="46" t="s">
        <v>108</v>
      </c>
      <c r="B34" s="58" t="s">
        <v>97</v>
      </c>
      <c r="C34" s="56">
        <v>603995</v>
      </c>
      <c r="D34" s="57" t="s">
        <v>98</v>
      </c>
      <c r="E34" s="89">
        <v>44561</v>
      </c>
      <c r="F34" s="87">
        <v>58.83</v>
      </c>
      <c r="G34" s="88">
        <v>100</v>
      </c>
      <c r="H34" s="87">
        <v>5</v>
      </c>
      <c r="I34" s="85">
        <f>F34*G34*0.2/10000</f>
        <v>0.11766</v>
      </c>
      <c r="J34" s="83">
        <f t="shared" si="10"/>
        <v>5888.11766</v>
      </c>
      <c r="K34" s="97">
        <v>56.49</v>
      </c>
      <c r="L34" s="98">
        <f>(F34-K34)*G34+H34+I34+5</f>
        <v>244.11766</v>
      </c>
      <c r="M34" s="113"/>
      <c r="N34" s="87"/>
      <c r="O34" s="65"/>
      <c r="P34" s="87"/>
      <c r="Q34" s="87"/>
      <c r="R34" s="87"/>
      <c r="S34" s="65"/>
      <c r="T34" s="120"/>
      <c r="U34" s="135"/>
    </row>
    <row r="35" spans="1:21">
      <c r="A35" s="46" t="s">
        <v>109</v>
      </c>
      <c r="B35" s="65" t="s">
        <v>110</v>
      </c>
      <c r="C35" s="56">
        <v>603217</v>
      </c>
      <c r="D35" s="57" t="s">
        <v>111</v>
      </c>
      <c r="E35" s="89">
        <v>44561</v>
      </c>
      <c r="F35" s="87">
        <v>50.81</v>
      </c>
      <c r="G35" s="88">
        <v>100</v>
      </c>
      <c r="H35" s="87">
        <v>5</v>
      </c>
      <c r="I35" s="85">
        <f>F35*G35*0.2/10000</f>
        <v>0.10162</v>
      </c>
      <c r="J35" s="83">
        <f t="shared" si="10"/>
        <v>5086.10162</v>
      </c>
      <c r="K35" s="97">
        <v>47.35</v>
      </c>
      <c r="L35" s="98">
        <f>(F35-K35)*G35+H35+I35+5</f>
        <v>356.10162</v>
      </c>
      <c r="M35" s="113"/>
      <c r="N35" s="87"/>
      <c r="O35" s="65"/>
      <c r="P35" s="87"/>
      <c r="Q35" s="87"/>
      <c r="R35" s="87"/>
      <c r="S35" s="65"/>
      <c r="T35" s="120"/>
      <c r="U35" s="135"/>
    </row>
    <row r="36" spans="1:21">
      <c r="A36" s="46" t="s">
        <v>112</v>
      </c>
      <c r="B36" s="65" t="s">
        <v>110</v>
      </c>
      <c r="C36" s="56">
        <v>603217</v>
      </c>
      <c r="D36" s="57" t="s">
        <v>111</v>
      </c>
      <c r="E36" s="89">
        <v>44559</v>
      </c>
      <c r="F36" s="87">
        <v>48.88</v>
      </c>
      <c r="G36" s="88">
        <v>200</v>
      </c>
      <c r="H36" s="87">
        <v>5</v>
      </c>
      <c r="I36" s="85">
        <f>F36*G36*0.2/10000</f>
        <v>0.19552</v>
      </c>
      <c r="J36" s="83">
        <f t="shared" si="10"/>
        <v>9781.19552</v>
      </c>
      <c r="K36" s="97">
        <v>45.1</v>
      </c>
      <c r="L36" s="98">
        <f>(F36-K36)*G36+H36+I36+5</f>
        <v>766.19552</v>
      </c>
      <c r="M36" s="113"/>
      <c r="N36" s="87"/>
      <c r="O36" s="65"/>
      <c r="P36" s="87"/>
      <c r="Q36" s="87"/>
      <c r="R36" s="87"/>
      <c r="S36" s="65"/>
      <c r="T36" s="120"/>
      <c r="U36" s="135"/>
    </row>
    <row r="37" ht="18" spans="1:21">
      <c r="A37" s="46" t="s">
        <v>113</v>
      </c>
      <c r="B37" s="65"/>
      <c r="C37" s="139" t="s">
        <v>40</v>
      </c>
      <c r="D37" s="51" t="s">
        <v>41</v>
      </c>
      <c r="E37" s="79">
        <v>44568</v>
      </c>
      <c r="F37" s="87">
        <v>77.78</v>
      </c>
      <c r="G37" s="88">
        <v>100</v>
      </c>
      <c r="H37" s="87">
        <v>5</v>
      </c>
      <c r="I37" s="87">
        <v>0</v>
      </c>
      <c r="J37" s="83">
        <f>F37*G37+H37+I37</f>
        <v>7783</v>
      </c>
      <c r="K37" s="100">
        <v>73.28</v>
      </c>
      <c r="L37" s="98">
        <f>(F37-K37)*G37+H37+I37+5</f>
        <v>460</v>
      </c>
      <c r="M37" s="113"/>
      <c r="N37" s="87"/>
      <c r="O37" s="65"/>
      <c r="P37" s="87"/>
      <c r="Q37" s="87"/>
      <c r="R37" s="87"/>
      <c r="S37" s="65"/>
      <c r="T37" s="120"/>
      <c r="U37" s="135"/>
    </row>
    <row r="38" ht="18" spans="1:21">
      <c r="A38" s="46" t="s">
        <v>114</v>
      </c>
      <c r="B38" s="65"/>
      <c r="C38" s="139" t="s">
        <v>115</v>
      </c>
      <c r="D38" s="51" t="s">
        <v>41</v>
      </c>
      <c r="E38" s="79">
        <v>44572</v>
      </c>
      <c r="F38" s="87">
        <v>92.88</v>
      </c>
      <c r="G38" s="88">
        <v>200</v>
      </c>
      <c r="H38" s="87">
        <v>5</v>
      </c>
      <c r="I38" s="87">
        <v>0</v>
      </c>
      <c r="J38" s="83">
        <f>F38*G38+H38+I38</f>
        <v>18581</v>
      </c>
      <c r="K38" s="100">
        <v>73.28</v>
      </c>
      <c r="L38" s="98">
        <f>(F38-K38)*G38+H38+I38+5</f>
        <v>3930</v>
      </c>
      <c r="M38" s="113"/>
      <c r="N38" s="87"/>
      <c r="O38" s="65"/>
      <c r="P38" s="87"/>
      <c r="Q38" s="87"/>
      <c r="R38" s="87"/>
      <c r="S38" s="65"/>
      <c r="T38" s="120"/>
      <c r="U38" s="135"/>
    </row>
    <row r="39" spans="1:21">
      <c r="A39" s="66"/>
      <c r="B39" s="65"/>
      <c r="C39" s="50"/>
      <c r="D39" s="65"/>
      <c r="E39" s="90"/>
      <c r="F39" s="87"/>
      <c r="G39" s="88"/>
      <c r="H39" s="87"/>
      <c r="I39" s="87"/>
      <c r="J39" s="87"/>
      <c r="K39" s="100"/>
      <c r="L39" s="97"/>
      <c r="M39" s="113"/>
      <c r="N39" s="87"/>
      <c r="O39" s="65"/>
      <c r="P39" s="87"/>
      <c r="Q39" s="87"/>
      <c r="R39" s="87"/>
      <c r="S39" s="65"/>
      <c r="T39" s="120"/>
      <c r="U39" s="135"/>
    </row>
    <row r="40" spans="1:21">
      <c r="A40" s="66"/>
      <c r="B40" s="65"/>
      <c r="C40" s="50"/>
      <c r="D40" s="65"/>
      <c r="E40" s="90"/>
      <c r="F40" s="87"/>
      <c r="G40" s="88"/>
      <c r="H40" s="87"/>
      <c r="I40" s="87"/>
      <c r="J40" s="87"/>
      <c r="K40" s="100"/>
      <c r="L40" s="97"/>
      <c r="M40" s="113"/>
      <c r="N40" s="87"/>
      <c r="O40" s="65"/>
      <c r="P40" s="87"/>
      <c r="Q40" s="87"/>
      <c r="R40" s="87"/>
      <c r="S40" s="65"/>
      <c r="T40" s="120"/>
      <c r="U40" s="135"/>
    </row>
    <row r="41" spans="1:21">
      <c r="A41" s="66"/>
      <c r="B41" s="65"/>
      <c r="C41" s="50"/>
      <c r="D41" s="65"/>
      <c r="E41" s="90"/>
      <c r="F41" s="87"/>
      <c r="G41" s="88"/>
      <c r="H41" s="87"/>
      <c r="I41" s="87"/>
      <c r="J41" s="87"/>
      <c r="K41" s="100"/>
      <c r="L41" s="97"/>
      <c r="M41" s="113"/>
      <c r="N41" s="87"/>
      <c r="O41" s="65"/>
      <c r="P41" s="87"/>
      <c r="Q41" s="87"/>
      <c r="R41" s="87"/>
      <c r="S41" s="65"/>
      <c r="T41" s="120"/>
      <c r="U41" s="135"/>
    </row>
    <row r="42" spans="1:21">
      <c r="A42" s="66"/>
      <c r="B42" s="65"/>
      <c r="C42" s="50"/>
      <c r="D42" s="65"/>
      <c r="E42" s="90"/>
      <c r="F42" s="87"/>
      <c r="G42" s="88"/>
      <c r="H42" s="87"/>
      <c r="I42" s="87"/>
      <c r="J42" s="87"/>
      <c r="K42" s="100"/>
      <c r="L42" s="97"/>
      <c r="M42" s="113"/>
      <c r="N42" s="87"/>
      <c r="O42" s="65"/>
      <c r="P42" s="87"/>
      <c r="Q42" s="87"/>
      <c r="R42" s="87"/>
      <c r="S42" s="65"/>
      <c r="T42" s="120"/>
      <c r="U42" s="135"/>
    </row>
    <row r="43" spans="1:21">
      <c r="A43" s="66"/>
      <c r="B43" s="65"/>
      <c r="C43" s="50"/>
      <c r="D43" s="65"/>
      <c r="E43" s="90"/>
      <c r="F43" s="87"/>
      <c r="G43" s="88"/>
      <c r="H43" s="87"/>
      <c r="I43" s="87"/>
      <c r="J43" s="87"/>
      <c r="K43" s="100"/>
      <c r="L43" s="97"/>
      <c r="M43" s="113"/>
      <c r="N43" s="87"/>
      <c r="O43" s="65"/>
      <c r="P43" s="87"/>
      <c r="Q43" s="87"/>
      <c r="R43" s="87"/>
      <c r="S43" s="65"/>
      <c r="T43" s="120"/>
      <c r="U43" s="135"/>
    </row>
    <row r="44" spans="1:21">
      <c r="A44" s="66"/>
      <c r="B44" s="65"/>
      <c r="C44" s="50"/>
      <c r="D44" s="65"/>
      <c r="E44" s="90"/>
      <c r="F44" s="87"/>
      <c r="G44" s="88"/>
      <c r="H44" s="87"/>
      <c r="I44" s="87"/>
      <c r="J44" s="87"/>
      <c r="K44" s="100"/>
      <c r="L44" s="97"/>
      <c r="M44" s="113"/>
      <c r="N44" s="87"/>
      <c r="O44" s="65"/>
      <c r="P44" s="87"/>
      <c r="Q44" s="87"/>
      <c r="R44" s="87"/>
      <c r="S44" s="65"/>
      <c r="T44" s="120"/>
      <c r="U44" s="135"/>
    </row>
    <row r="45" spans="1:21">
      <c r="A45" s="66"/>
      <c r="B45" s="65"/>
      <c r="C45" s="50"/>
      <c r="D45" s="65"/>
      <c r="E45" s="90"/>
      <c r="F45" s="87"/>
      <c r="G45" s="88"/>
      <c r="H45" s="87"/>
      <c r="I45" s="87"/>
      <c r="J45" s="87"/>
      <c r="K45" s="100"/>
      <c r="L45" s="97"/>
      <c r="M45" s="113"/>
      <c r="N45" s="87"/>
      <c r="O45" s="65"/>
      <c r="P45" s="87"/>
      <c r="Q45" s="87"/>
      <c r="R45" s="87"/>
      <c r="S45" s="65"/>
      <c r="T45" s="120"/>
      <c r="U45" s="135"/>
    </row>
    <row r="46" spans="1:21">
      <c r="A46" s="66"/>
      <c r="B46" s="65"/>
      <c r="C46" s="50"/>
      <c r="D46" s="65"/>
      <c r="E46" s="90"/>
      <c r="F46" s="87"/>
      <c r="G46" s="88"/>
      <c r="H46" s="87"/>
      <c r="I46" s="87"/>
      <c r="J46" s="87"/>
      <c r="K46" s="100"/>
      <c r="L46" s="97"/>
      <c r="M46" s="113"/>
      <c r="N46" s="87"/>
      <c r="O46" s="65"/>
      <c r="P46" s="87"/>
      <c r="Q46" s="87"/>
      <c r="R46" s="87"/>
      <c r="S46" s="65"/>
      <c r="T46" s="120"/>
      <c r="U46" s="135"/>
    </row>
    <row r="47" spans="1:21">
      <c r="A47" s="66"/>
      <c r="B47" s="65"/>
      <c r="C47" s="50"/>
      <c r="D47" s="65"/>
      <c r="E47" s="90"/>
      <c r="F47" s="87"/>
      <c r="G47" s="88"/>
      <c r="H47" s="87"/>
      <c r="I47" s="87"/>
      <c r="J47" s="87"/>
      <c r="K47" s="100"/>
      <c r="L47" s="97"/>
      <c r="M47" s="113"/>
      <c r="N47" s="87"/>
      <c r="O47" s="65"/>
      <c r="P47" s="87"/>
      <c r="Q47" s="87"/>
      <c r="R47" s="87"/>
      <c r="S47" s="65"/>
      <c r="T47" s="120"/>
      <c r="U47" s="135"/>
    </row>
    <row r="48" spans="1:21">
      <c r="A48" s="66"/>
      <c r="B48" s="65"/>
      <c r="C48" s="50"/>
      <c r="D48" s="65"/>
      <c r="E48" s="90"/>
      <c r="F48" s="87"/>
      <c r="G48" s="88"/>
      <c r="H48" s="87"/>
      <c r="I48" s="87"/>
      <c r="J48" s="87"/>
      <c r="K48" s="100"/>
      <c r="L48" s="97"/>
      <c r="M48" s="113"/>
      <c r="N48" s="87"/>
      <c r="O48" s="65"/>
      <c r="P48" s="87"/>
      <c r="Q48" s="87"/>
      <c r="R48" s="87"/>
      <c r="S48" s="65"/>
      <c r="T48" s="120"/>
      <c r="U48" s="135"/>
    </row>
    <row r="49" spans="1:21">
      <c r="A49" s="66"/>
      <c r="B49" s="65"/>
      <c r="C49" s="50"/>
      <c r="D49" s="65"/>
      <c r="E49" s="90"/>
      <c r="F49" s="87"/>
      <c r="G49" s="88"/>
      <c r="H49" s="87"/>
      <c r="I49" s="87"/>
      <c r="J49" s="87"/>
      <c r="K49" s="100"/>
      <c r="L49" s="97"/>
      <c r="M49" s="113"/>
      <c r="N49" s="87"/>
      <c r="O49" s="65"/>
      <c r="P49" s="87"/>
      <c r="Q49" s="87"/>
      <c r="R49" s="87"/>
      <c r="S49" s="65"/>
      <c r="T49" s="120"/>
      <c r="U49" s="135"/>
    </row>
    <row r="50" spans="1:21">
      <c r="A50" s="66"/>
      <c r="B50" s="65"/>
      <c r="C50" s="50"/>
      <c r="D50" s="65"/>
      <c r="E50" s="90"/>
      <c r="F50" s="87"/>
      <c r="G50" s="88"/>
      <c r="H50" s="87"/>
      <c r="I50" s="87"/>
      <c r="J50" s="87"/>
      <c r="K50" s="100"/>
      <c r="L50" s="97"/>
      <c r="M50" s="113"/>
      <c r="N50" s="87"/>
      <c r="O50" s="65"/>
      <c r="P50" s="87"/>
      <c r="Q50" s="87"/>
      <c r="R50" s="87"/>
      <c r="S50" s="65"/>
      <c r="T50" s="120"/>
      <c r="U50" s="135"/>
    </row>
    <row r="51" spans="1:21">
      <c r="A51" s="66"/>
      <c r="B51" s="65"/>
      <c r="C51" s="50"/>
      <c r="D51" s="65"/>
      <c r="E51" s="90"/>
      <c r="F51" s="87"/>
      <c r="G51" s="88"/>
      <c r="H51" s="87"/>
      <c r="I51" s="87"/>
      <c r="J51" s="87"/>
      <c r="K51" s="100"/>
      <c r="L51" s="97"/>
      <c r="M51" s="113"/>
      <c r="N51" s="87"/>
      <c r="O51" s="65"/>
      <c r="P51" s="87"/>
      <c r="Q51" s="87"/>
      <c r="R51" s="87"/>
      <c r="S51" s="65"/>
      <c r="T51" s="120"/>
      <c r="U51" s="135"/>
    </row>
    <row r="52" spans="1:21">
      <c r="A52" s="66"/>
      <c r="B52" s="65"/>
      <c r="C52" s="50"/>
      <c r="D52" s="65"/>
      <c r="E52" s="90"/>
      <c r="F52" s="87"/>
      <c r="G52" s="88"/>
      <c r="H52" s="87"/>
      <c r="I52" s="87"/>
      <c r="J52" s="87"/>
      <c r="K52" s="100"/>
      <c r="L52" s="97"/>
      <c r="M52" s="113"/>
      <c r="N52" s="87"/>
      <c r="O52" s="65"/>
      <c r="P52" s="87"/>
      <c r="Q52" s="87"/>
      <c r="R52" s="87"/>
      <c r="S52" s="65"/>
      <c r="T52" s="120"/>
      <c r="U52" s="135"/>
    </row>
    <row r="53" spans="2:19">
      <c r="B53" s="35"/>
      <c r="C53" s="67"/>
      <c r="F53" s="91"/>
      <c r="G53" s="92"/>
      <c r="H53" s="91"/>
      <c r="I53" s="91"/>
      <c r="J53" s="91"/>
      <c r="M53" s="114"/>
      <c r="N53" s="91"/>
      <c r="O53" s="35"/>
      <c r="P53" s="91"/>
      <c r="Q53" s="91"/>
      <c r="R53" s="91"/>
      <c r="S53" s="35"/>
    </row>
    <row r="54" spans="2:19">
      <c r="B54" s="35"/>
      <c r="C54" s="67"/>
      <c r="F54" s="91"/>
      <c r="G54" s="92"/>
      <c r="H54" s="91"/>
      <c r="I54" s="91"/>
      <c r="J54" s="91"/>
      <c r="M54" s="114"/>
      <c r="N54" s="91"/>
      <c r="O54" s="35"/>
      <c r="P54" s="91"/>
      <c r="Q54" s="91"/>
      <c r="R54" s="91"/>
      <c r="S54" s="35"/>
    </row>
    <row r="55" spans="2:19">
      <c r="B55" s="35"/>
      <c r="C55" s="67"/>
      <c r="F55" s="91"/>
      <c r="G55" s="92"/>
      <c r="H55" s="91"/>
      <c r="I55" s="91"/>
      <c r="J55" s="91"/>
      <c r="M55" s="114"/>
      <c r="N55" s="91"/>
      <c r="O55" s="35"/>
      <c r="P55" s="91"/>
      <c r="Q55" s="91"/>
      <c r="R55" s="91"/>
      <c r="S55" s="35"/>
    </row>
    <row r="56" spans="2:19">
      <c r="B56" s="35"/>
      <c r="C56" s="67"/>
      <c r="F56" s="91"/>
      <c r="G56" s="92"/>
      <c r="H56" s="91"/>
      <c r="I56" s="91"/>
      <c r="J56" s="91"/>
      <c r="M56" s="114"/>
      <c r="N56" s="91"/>
      <c r="O56" s="35"/>
      <c r="P56" s="91"/>
      <c r="Q56" s="91"/>
      <c r="R56" s="91"/>
      <c r="S56" s="35"/>
    </row>
    <row r="57" spans="2:19">
      <c r="B57" s="35"/>
      <c r="C57" s="67"/>
      <c r="F57" s="91"/>
      <c r="G57" s="92"/>
      <c r="H57" s="91"/>
      <c r="I57" s="91"/>
      <c r="J57" s="91"/>
      <c r="M57" s="114"/>
      <c r="N57" s="91"/>
      <c r="O57" s="35"/>
      <c r="P57" s="91"/>
      <c r="Q57" s="91"/>
      <c r="R57" s="91"/>
      <c r="S57" s="35"/>
    </row>
    <row r="58" spans="2:19">
      <c r="B58" s="35"/>
      <c r="C58" s="67"/>
      <c r="F58" s="91"/>
      <c r="G58" s="92"/>
      <c r="H58" s="91"/>
      <c r="I58" s="91"/>
      <c r="J58" s="91"/>
      <c r="M58" s="114"/>
      <c r="N58" s="91"/>
      <c r="O58" s="35"/>
      <c r="P58" s="91"/>
      <c r="Q58" s="91"/>
      <c r="R58" s="91"/>
      <c r="S58" s="35"/>
    </row>
    <row r="59" spans="2:19">
      <c r="B59" s="35"/>
      <c r="C59" s="67"/>
      <c r="F59" s="91"/>
      <c r="G59" s="92"/>
      <c r="H59" s="91"/>
      <c r="I59" s="91"/>
      <c r="J59" s="91"/>
      <c r="M59" s="114"/>
      <c r="N59" s="91"/>
      <c r="O59" s="35"/>
      <c r="P59" s="91"/>
      <c r="Q59" s="91"/>
      <c r="R59" s="91"/>
      <c r="S59" s="35"/>
    </row>
    <row r="60" spans="2:19">
      <c r="B60" s="35"/>
      <c r="C60" s="67"/>
      <c r="F60" s="91"/>
      <c r="G60" s="92"/>
      <c r="H60" s="91"/>
      <c r="I60" s="91"/>
      <c r="J60" s="91"/>
      <c r="M60" s="114"/>
      <c r="N60" s="91"/>
      <c r="O60" s="35"/>
      <c r="P60" s="91"/>
      <c r="Q60" s="91"/>
      <c r="R60" s="91"/>
      <c r="S60" s="35"/>
    </row>
    <row r="61" spans="2:19">
      <c r="B61" s="35"/>
      <c r="C61" s="67"/>
      <c r="F61" s="91"/>
      <c r="G61" s="92"/>
      <c r="H61" s="91"/>
      <c r="I61" s="91"/>
      <c r="J61" s="91"/>
      <c r="M61" s="114"/>
      <c r="N61" s="91"/>
      <c r="O61" s="35"/>
      <c r="P61" s="91"/>
      <c r="Q61" s="91"/>
      <c r="R61" s="91"/>
      <c r="S61" s="35"/>
    </row>
    <row r="62" spans="2:19">
      <c r="B62" s="35"/>
      <c r="C62" s="67"/>
      <c r="F62" s="91"/>
      <c r="G62" s="92"/>
      <c r="H62" s="91"/>
      <c r="I62" s="91"/>
      <c r="J62" s="91"/>
      <c r="M62" s="114"/>
      <c r="N62" s="91"/>
      <c r="O62" s="35"/>
      <c r="P62" s="91"/>
      <c r="Q62" s="91"/>
      <c r="R62" s="91"/>
      <c r="S62" s="35"/>
    </row>
    <row r="63" spans="2:19">
      <c r="B63" s="35"/>
      <c r="C63" s="67"/>
      <c r="F63" s="91"/>
      <c r="G63" s="92"/>
      <c r="H63" s="91"/>
      <c r="I63" s="91"/>
      <c r="J63" s="91"/>
      <c r="M63" s="114"/>
      <c r="N63" s="91"/>
      <c r="O63" s="35"/>
      <c r="P63" s="91"/>
      <c r="Q63" s="91"/>
      <c r="R63" s="91"/>
      <c r="S63" s="35"/>
    </row>
    <row r="64" spans="2:19">
      <c r="B64" s="35"/>
      <c r="C64" s="67"/>
      <c r="F64" s="91"/>
      <c r="G64" s="92"/>
      <c r="H64" s="91"/>
      <c r="I64" s="91"/>
      <c r="J64" s="91"/>
      <c r="M64" s="114"/>
      <c r="N64" s="91"/>
      <c r="O64" s="35"/>
      <c r="P64" s="91"/>
      <c r="Q64" s="91"/>
      <c r="R64" s="91"/>
      <c r="S64" s="35"/>
    </row>
    <row r="65" spans="2:19">
      <c r="B65" s="35"/>
      <c r="C65" s="67"/>
      <c r="F65" s="91"/>
      <c r="G65" s="92"/>
      <c r="H65" s="91"/>
      <c r="I65" s="91"/>
      <c r="J65" s="91"/>
      <c r="M65" s="114"/>
      <c r="N65" s="91"/>
      <c r="O65" s="35"/>
      <c r="P65" s="91"/>
      <c r="Q65" s="91"/>
      <c r="R65" s="91"/>
      <c r="S65" s="35"/>
    </row>
    <row r="66" spans="2:19">
      <c r="B66" s="35"/>
      <c r="C66" s="67"/>
      <c r="F66" s="91"/>
      <c r="G66" s="92"/>
      <c r="H66" s="91"/>
      <c r="I66" s="91"/>
      <c r="J66" s="91"/>
      <c r="M66" s="114"/>
      <c r="N66" s="91"/>
      <c r="O66" s="35"/>
      <c r="P66" s="91"/>
      <c r="Q66" s="91"/>
      <c r="R66" s="91"/>
      <c r="S66" s="35"/>
    </row>
    <row r="67" spans="2:19">
      <c r="B67" s="35"/>
      <c r="C67" s="67"/>
      <c r="F67" s="91"/>
      <c r="G67" s="92"/>
      <c r="H67" s="91"/>
      <c r="I67" s="91"/>
      <c r="J67" s="91"/>
      <c r="M67" s="114"/>
      <c r="N67" s="91"/>
      <c r="O67" s="35"/>
      <c r="P67" s="91"/>
      <c r="Q67" s="91"/>
      <c r="R67" s="91"/>
      <c r="S67" s="35"/>
    </row>
    <row r="68" spans="2:19">
      <c r="B68" s="35"/>
      <c r="C68" s="67"/>
      <c r="F68" s="91"/>
      <c r="G68" s="92"/>
      <c r="H68" s="91"/>
      <c r="I68" s="91"/>
      <c r="J68" s="91"/>
      <c r="M68" s="114"/>
      <c r="N68" s="91"/>
      <c r="O68" s="35"/>
      <c r="P68" s="91"/>
      <c r="Q68" s="91"/>
      <c r="R68" s="91"/>
      <c r="S68" s="35"/>
    </row>
    <row r="69" spans="2:19">
      <c r="B69" s="35"/>
      <c r="C69" s="67"/>
      <c r="F69" s="91"/>
      <c r="G69" s="92"/>
      <c r="H69" s="91"/>
      <c r="I69" s="91"/>
      <c r="J69" s="91"/>
      <c r="M69" s="114"/>
      <c r="N69" s="91"/>
      <c r="O69" s="35"/>
      <c r="P69" s="91"/>
      <c r="Q69" s="91"/>
      <c r="R69" s="91"/>
      <c r="S69" s="35"/>
    </row>
    <row r="70" spans="2:19">
      <c r="B70" s="35"/>
      <c r="C70" s="67"/>
      <c r="F70" s="91"/>
      <c r="G70" s="92"/>
      <c r="H70" s="91"/>
      <c r="I70" s="91"/>
      <c r="J70" s="91"/>
      <c r="M70" s="114"/>
      <c r="N70" s="91"/>
      <c r="O70" s="35"/>
      <c r="P70" s="91"/>
      <c r="Q70" s="91"/>
      <c r="R70" s="91"/>
      <c r="S70" s="35"/>
    </row>
    <row r="71" spans="2:19">
      <c r="B71" s="35"/>
      <c r="C71" s="67"/>
      <c r="F71" s="91"/>
      <c r="G71" s="92"/>
      <c r="H71" s="91"/>
      <c r="I71" s="91"/>
      <c r="J71" s="91"/>
      <c r="M71" s="114"/>
      <c r="N71" s="91"/>
      <c r="O71" s="35"/>
      <c r="P71" s="91"/>
      <c r="Q71" s="91"/>
      <c r="R71" s="91"/>
      <c r="S71" s="35"/>
    </row>
    <row r="72" spans="2:19">
      <c r="B72" s="35"/>
      <c r="C72" s="67"/>
      <c r="F72" s="91"/>
      <c r="G72" s="92"/>
      <c r="H72" s="91"/>
      <c r="I72" s="91"/>
      <c r="J72" s="91"/>
      <c r="M72" s="114"/>
      <c r="N72" s="91"/>
      <c r="O72" s="35"/>
      <c r="P72" s="91"/>
      <c r="Q72" s="91"/>
      <c r="R72" s="91"/>
      <c r="S72" s="35"/>
    </row>
    <row r="73" spans="2:19">
      <c r="B73" s="35"/>
      <c r="C73" s="67"/>
      <c r="F73" s="91"/>
      <c r="G73" s="92"/>
      <c r="H73" s="91"/>
      <c r="I73" s="91"/>
      <c r="J73" s="91"/>
      <c r="M73" s="114"/>
      <c r="N73" s="91"/>
      <c r="O73" s="35"/>
      <c r="P73" s="91"/>
      <c r="Q73" s="91"/>
      <c r="R73" s="91"/>
      <c r="S73" s="35"/>
    </row>
    <row r="74" spans="2:19">
      <c r="B74" s="35"/>
      <c r="C74" s="67"/>
      <c r="F74" s="91"/>
      <c r="G74" s="92"/>
      <c r="H74" s="91"/>
      <c r="I74" s="91"/>
      <c r="J74" s="91"/>
      <c r="M74" s="114"/>
      <c r="N74" s="91"/>
      <c r="O74" s="35"/>
      <c r="P74" s="91"/>
      <c r="Q74" s="91"/>
      <c r="R74" s="91"/>
      <c r="S74" s="35"/>
    </row>
    <row r="75" spans="2:19">
      <c r="B75" s="35"/>
      <c r="C75" s="67"/>
      <c r="F75" s="91"/>
      <c r="G75" s="92"/>
      <c r="H75" s="91"/>
      <c r="I75" s="91"/>
      <c r="J75" s="91"/>
      <c r="M75" s="114"/>
      <c r="N75" s="91"/>
      <c r="O75" s="35"/>
      <c r="P75" s="91"/>
      <c r="Q75" s="91"/>
      <c r="R75" s="91"/>
      <c r="S75" s="35"/>
    </row>
    <row r="76" spans="2:19">
      <c r="B76" s="35"/>
      <c r="C76" s="67"/>
      <c r="F76" s="91"/>
      <c r="G76" s="92"/>
      <c r="H76" s="91"/>
      <c r="I76" s="91"/>
      <c r="J76" s="91"/>
      <c r="M76" s="114"/>
      <c r="N76" s="91"/>
      <c r="O76" s="35"/>
      <c r="P76" s="91"/>
      <c r="Q76" s="91"/>
      <c r="R76" s="91"/>
      <c r="S76" s="35"/>
    </row>
    <row r="77" spans="2:19">
      <c r="B77" s="35"/>
      <c r="C77" s="67"/>
      <c r="F77" s="91"/>
      <c r="G77" s="92"/>
      <c r="H77" s="91"/>
      <c r="I77" s="91"/>
      <c r="J77" s="91"/>
      <c r="M77" s="114"/>
      <c r="N77" s="91"/>
      <c r="O77" s="35"/>
      <c r="P77" s="91"/>
      <c r="Q77" s="91"/>
      <c r="R77" s="91"/>
      <c r="S77" s="35"/>
    </row>
    <row r="78" spans="2:19">
      <c r="B78" s="35"/>
      <c r="C78" s="67"/>
      <c r="F78" s="91"/>
      <c r="G78" s="92"/>
      <c r="H78" s="91"/>
      <c r="I78" s="91"/>
      <c r="J78" s="91"/>
      <c r="M78" s="114"/>
      <c r="N78" s="91"/>
      <c r="O78" s="35"/>
      <c r="P78" s="91"/>
      <c r="Q78" s="91"/>
      <c r="R78" s="91"/>
      <c r="S78" s="35"/>
    </row>
    <row r="79" spans="2:19">
      <c r="B79" s="35"/>
      <c r="C79" s="67"/>
      <c r="F79" s="91"/>
      <c r="G79" s="92"/>
      <c r="H79" s="91"/>
      <c r="I79" s="91"/>
      <c r="J79" s="91"/>
      <c r="M79" s="114"/>
      <c r="N79" s="91"/>
      <c r="O79" s="35"/>
      <c r="P79" s="91"/>
      <c r="Q79" s="91"/>
      <c r="R79" s="91"/>
      <c r="S79" s="35"/>
    </row>
    <row r="80" spans="2:19">
      <c r="B80" s="35"/>
      <c r="C80" s="67"/>
      <c r="F80" s="91"/>
      <c r="G80" s="92"/>
      <c r="H80" s="91"/>
      <c r="I80" s="91"/>
      <c r="J80" s="91"/>
      <c r="M80" s="114"/>
      <c r="N80" s="91"/>
      <c r="O80" s="35"/>
      <c r="P80" s="91"/>
      <c r="Q80" s="91"/>
      <c r="R80" s="91"/>
      <c r="S80" s="35"/>
    </row>
    <row r="81" spans="2:19">
      <c r="B81" s="35"/>
      <c r="C81" s="67"/>
      <c r="F81" s="91"/>
      <c r="G81" s="92"/>
      <c r="H81" s="91"/>
      <c r="I81" s="91"/>
      <c r="J81" s="91"/>
      <c r="M81" s="114"/>
      <c r="N81" s="91"/>
      <c r="O81" s="35"/>
      <c r="P81" s="91"/>
      <c r="Q81" s="91"/>
      <c r="R81" s="91"/>
      <c r="S81" s="35"/>
    </row>
    <row r="82" spans="2:19">
      <c r="B82" s="35"/>
      <c r="C82" s="67"/>
      <c r="F82" s="91"/>
      <c r="G82" s="92"/>
      <c r="H82" s="91"/>
      <c r="I82" s="91"/>
      <c r="J82" s="91"/>
      <c r="M82" s="114"/>
      <c r="N82" s="91"/>
      <c r="O82" s="35"/>
      <c r="P82" s="91"/>
      <c r="Q82" s="91"/>
      <c r="R82" s="91"/>
      <c r="S82" s="35"/>
    </row>
    <row r="83" spans="2:19">
      <c r="B83" s="35"/>
      <c r="C83" s="67"/>
      <c r="F83" s="91"/>
      <c r="G83" s="92"/>
      <c r="H83" s="91"/>
      <c r="I83" s="91"/>
      <c r="J83" s="91"/>
      <c r="M83" s="114"/>
      <c r="N83" s="91"/>
      <c r="O83" s="35"/>
      <c r="P83" s="91"/>
      <c r="Q83" s="91"/>
      <c r="R83" s="91"/>
      <c r="S83" s="35"/>
    </row>
    <row r="84" spans="2:19">
      <c r="B84" s="35"/>
      <c r="C84" s="67"/>
      <c r="F84" s="91"/>
      <c r="G84" s="92"/>
      <c r="H84" s="91"/>
      <c r="I84" s="91"/>
      <c r="J84" s="91"/>
      <c r="M84" s="114"/>
      <c r="N84" s="91"/>
      <c r="O84" s="35"/>
      <c r="P84" s="91"/>
      <c r="Q84" s="91"/>
      <c r="R84" s="91"/>
      <c r="S84" s="35"/>
    </row>
    <row r="85" spans="2:19">
      <c r="B85" s="35"/>
      <c r="C85" s="67"/>
      <c r="F85" s="91"/>
      <c r="G85" s="92"/>
      <c r="H85" s="91"/>
      <c r="I85" s="91"/>
      <c r="J85" s="91"/>
      <c r="M85" s="114"/>
      <c r="N85" s="91"/>
      <c r="O85" s="35"/>
      <c r="P85" s="91"/>
      <c r="Q85" s="91"/>
      <c r="R85" s="91"/>
      <c r="S85" s="35"/>
    </row>
    <row r="86" spans="2:19">
      <c r="B86" s="35"/>
      <c r="C86" s="67"/>
      <c r="F86" s="91"/>
      <c r="G86" s="92"/>
      <c r="H86" s="91"/>
      <c r="I86" s="91"/>
      <c r="J86" s="91"/>
      <c r="M86" s="114"/>
      <c r="N86" s="91"/>
      <c r="O86" s="35"/>
      <c r="P86" s="91"/>
      <c r="Q86" s="91"/>
      <c r="R86" s="91"/>
      <c r="S86" s="35"/>
    </row>
    <row r="87" spans="2:19">
      <c r="B87" s="35"/>
      <c r="C87" s="67"/>
      <c r="F87" s="91"/>
      <c r="G87" s="92"/>
      <c r="H87" s="91"/>
      <c r="I87" s="91"/>
      <c r="J87" s="91"/>
      <c r="M87" s="114"/>
      <c r="N87" s="91"/>
      <c r="O87" s="35"/>
      <c r="P87" s="91"/>
      <c r="Q87" s="91"/>
      <c r="R87" s="91"/>
      <c r="S87" s="35"/>
    </row>
    <row r="88" spans="2:19">
      <c r="B88" s="35"/>
      <c r="C88" s="67"/>
      <c r="F88" s="91"/>
      <c r="G88" s="92"/>
      <c r="H88" s="91"/>
      <c r="I88" s="91"/>
      <c r="J88" s="91"/>
      <c r="M88" s="114"/>
      <c r="N88" s="91"/>
      <c r="O88" s="35"/>
      <c r="P88" s="91"/>
      <c r="Q88" s="91"/>
      <c r="R88" s="91"/>
      <c r="S88" s="35"/>
    </row>
    <row r="89" spans="2:19">
      <c r="B89" s="35"/>
      <c r="C89" s="67"/>
      <c r="F89" s="91"/>
      <c r="G89" s="92"/>
      <c r="H89" s="91"/>
      <c r="I89" s="91"/>
      <c r="J89" s="91"/>
      <c r="M89" s="114"/>
      <c r="N89" s="91"/>
      <c r="O89" s="35"/>
      <c r="P89" s="91"/>
      <c r="Q89" s="91"/>
      <c r="R89" s="91"/>
      <c r="S89" s="35"/>
    </row>
    <row r="90" spans="2:19">
      <c r="B90" s="35"/>
      <c r="C90" s="67"/>
      <c r="F90" s="91"/>
      <c r="G90" s="92"/>
      <c r="H90" s="91"/>
      <c r="I90" s="91"/>
      <c r="J90" s="91"/>
      <c r="M90" s="114"/>
      <c r="N90" s="91"/>
      <c r="O90" s="35"/>
      <c r="P90" s="91"/>
      <c r="Q90" s="91"/>
      <c r="R90" s="91"/>
      <c r="S90" s="35"/>
    </row>
    <row r="91" spans="2:19">
      <c r="B91" s="35"/>
      <c r="C91" s="67"/>
      <c r="F91" s="91"/>
      <c r="G91" s="92"/>
      <c r="H91" s="91"/>
      <c r="I91" s="91"/>
      <c r="J91" s="91"/>
      <c r="M91" s="114"/>
      <c r="N91" s="91"/>
      <c r="O91" s="35"/>
      <c r="P91" s="91"/>
      <c r="Q91" s="91"/>
      <c r="R91" s="91"/>
      <c r="S91" s="35"/>
    </row>
    <row r="92" spans="2:19">
      <c r="B92" s="35"/>
      <c r="C92" s="67"/>
      <c r="F92" s="91"/>
      <c r="G92" s="92"/>
      <c r="H92" s="91"/>
      <c r="I92" s="91"/>
      <c r="J92" s="91"/>
      <c r="M92" s="114"/>
      <c r="N92" s="91"/>
      <c r="O92" s="35"/>
      <c r="P92" s="91"/>
      <c r="Q92" s="91"/>
      <c r="R92" s="91"/>
      <c r="S92" s="35"/>
    </row>
    <row r="93" spans="2:19">
      <c r="B93" s="35"/>
      <c r="C93" s="67"/>
      <c r="F93" s="91"/>
      <c r="G93" s="92"/>
      <c r="H93" s="91"/>
      <c r="I93" s="91"/>
      <c r="J93" s="91"/>
      <c r="M93" s="114"/>
      <c r="N93" s="91"/>
      <c r="O93" s="35"/>
      <c r="P93" s="91"/>
      <c r="Q93" s="91"/>
      <c r="R93" s="91"/>
      <c r="S93" s="35"/>
    </row>
    <row r="94" spans="2:19">
      <c r="B94" s="35"/>
      <c r="C94" s="67"/>
      <c r="F94" s="91"/>
      <c r="G94" s="92"/>
      <c r="H94" s="91"/>
      <c r="I94" s="91"/>
      <c r="J94" s="91"/>
      <c r="M94" s="114"/>
      <c r="N94" s="91"/>
      <c r="O94" s="35"/>
      <c r="P94" s="91"/>
      <c r="Q94" s="91"/>
      <c r="R94" s="91"/>
      <c r="S94" s="35"/>
    </row>
    <row r="95" spans="2:19">
      <c r="B95" s="35"/>
      <c r="C95" s="67"/>
      <c r="F95" s="91"/>
      <c r="G95" s="92"/>
      <c r="H95" s="91"/>
      <c r="I95" s="91"/>
      <c r="J95" s="91"/>
      <c r="M95" s="114"/>
      <c r="N95" s="91"/>
      <c r="O95" s="35"/>
      <c r="P95" s="91"/>
      <c r="Q95" s="91"/>
      <c r="R95" s="91"/>
      <c r="S95" s="35"/>
    </row>
    <row r="96" spans="2:19">
      <c r="B96" s="35"/>
      <c r="C96" s="67"/>
      <c r="F96" s="91"/>
      <c r="G96" s="92"/>
      <c r="H96" s="91"/>
      <c r="I96" s="91"/>
      <c r="J96" s="91"/>
      <c r="M96" s="114"/>
      <c r="N96" s="91"/>
      <c r="O96" s="35"/>
      <c r="P96" s="91"/>
      <c r="Q96" s="91"/>
      <c r="R96" s="91"/>
      <c r="S96" s="35"/>
    </row>
    <row r="97" spans="2:19">
      <c r="B97" s="35"/>
      <c r="C97" s="67"/>
      <c r="F97" s="91"/>
      <c r="G97" s="92"/>
      <c r="H97" s="91"/>
      <c r="I97" s="91"/>
      <c r="J97" s="91"/>
      <c r="M97" s="114"/>
      <c r="N97" s="91"/>
      <c r="O97" s="35"/>
      <c r="P97" s="91"/>
      <c r="Q97" s="91"/>
      <c r="R97" s="91"/>
      <c r="S97" s="35"/>
    </row>
    <row r="98" spans="2:19">
      <c r="B98" s="35"/>
      <c r="C98" s="67"/>
      <c r="F98" s="91"/>
      <c r="G98" s="92"/>
      <c r="H98" s="91"/>
      <c r="I98" s="91"/>
      <c r="J98" s="91"/>
      <c r="M98" s="114"/>
      <c r="N98" s="91"/>
      <c r="O98" s="35"/>
      <c r="P98" s="91"/>
      <c r="Q98" s="91"/>
      <c r="R98" s="91"/>
      <c r="S98" s="35"/>
    </row>
    <row r="99" spans="2:19">
      <c r="B99" s="35"/>
      <c r="C99" s="67"/>
      <c r="F99" s="91"/>
      <c r="G99" s="92"/>
      <c r="H99" s="91"/>
      <c r="I99" s="91"/>
      <c r="J99" s="91"/>
      <c r="M99" s="114"/>
      <c r="N99" s="91"/>
      <c r="O99" s="35"/>
      <c r="P99" s="91"/>
      <c r="Q99" s="91"/>
      <c r="R99" s="91"/>
      <c r="S99" s="35"/>
    </row>
    <row r="100" spans="2:19">
      <c r="B100" s="35"/>
      <c r="C100" s="67"/>
      <c r="F100" s="91"/>
      <c r="G100" s="92"/>
      <c r="H100" s="91"/>
      <c r="I100" s="91"/>
      <c r="J100" s="91"/>
      <c r="M100" s="114"/>
      <c r="N100" s="91"/>
      <c r="O100" s="35"/>
      <c r="P100" s="91"/>
      <c r="Q100" s="91"/>
      <c r="R100" s="91"/>
      <c r="S100" s="35"/>
    </row>
    <row r="101" spans="2:19">
      <c r="B101" s="35"/>
      <c r="C101" s="67"/>
      <c r="F101" s="91"/>
      <c r="G101" s="92"/>
      <c r="H101" s="91"/>
      <c r="I101" s="91"/>
      <c r="J101" s="91"/>
      <c r="M101" s="114"/>
      <c r="N101" s="91"/>
      <c r="O101" s="35"/>
      <c r="P101" s="91"/>
      <c r="Q101" s="91"/>
      <c r="R101" s="91"/>
      <c r="S101" s="35"/>
    </row>
    <row r="102" spans="2:19">
      <c r="B102" s="35"/>
      <c r="C102" s="67"/>
      <c r="F102" s="91"/>
      <c r="G102" s="92"/>
      <c r="H102" s="91"/>
      <c r="I102" s="91"/>
      <c r="J102" s="91"/>
      <c r="M102" s="114"/>
      <c r="N102" s="91"/>
      <c r="O102" s="35"/>
      <c r="P102" s="91"/>
      <c r="Q102" s="91"/>
      <c r="R102" s="91"/>
      <c r="S102" s="35"/>
    </row>
    <row r="103" spans="2:19">
      <c r="B103" s="35"/>
      <c r="C103" s="67"/>
      <c r="F103" s="91"/>
      <c r="G103" s="92"/>
      <c r="H103" s="91"/>
      <c r="I103" s="91"/>
      <c r="J103" s="91"/>
      <c r="M103" s="114"/>
      <c r="N103" s="91"/>
      <c r="O103" s="35"/>
      <c r="P103" s="91"/>
      <c r="Q103" s="91"/>
      <c r="R103" s="91"/>
      <c r="S103" s="35"/>
    </row>
    <row r="104" spans="2:19">
      <c r="B104" s="35"/>
      <c r="C104" s="67"/>
      <c r="F104" s="91"/>
      <c r="G104" s="92"/>
      <c r="H104" s="91"/>
      <c r="I104" s="91"/>
      <c r="J104" s="91"/>
      <c r="M104" s="114"/>
      <c r="N104" s="91"/>
      <c r="O104" s="35"/>
      <c r="P104" s="91"/>
      <c r="Q104" s="91"/>
      <c r="R104" s="91"/>
      <c r="S104" s="35"/>
    </row>
    <row r="105" spans="2:19">
      <c r="B105" s="35"/>
      <c r="C105" s="67"/>
      <c r="F105" s="91"/>
      <c r="G105" s="92"/>
      <c r="H105" s="91"/>
      <c r="I105" s="91"/>
      <c r="J105" s="91"/>
      <c r="M105" s="114"/>
      <c r="N105" s="91"/>
      <c r="O105" s="35"/>
      <c r="P105" s="91"/>
      <c r="Q105" s="91"/>
      <c r="R105" s="91"/>
      <c r="S105" s="35"/>
    </row>
    <row r="106" spans="2:19">
      <c r="B106" s="35"/>
      <c r="C106" s="67"/>
      <c r="F106" s="91"/>
      <c r="G106" s="92"/>
      <c r="H106" s="91"/>
      <c r="I106" s="91"/>
      <c r="J106" s="91"/>
      <c r="M106" s="114"/>
      <c r="N106" s="91"/>
      <c r="O106" s="35"/>
      <c r="P106" s="91"/>
      <c r="Q106" s="91"/>
      <c r="R106" s="91"/>
      <c r="S106" s="35"/>
    </row>
    <row r="107" spans="2:19">
      <c r="B107" s="35"/>
      <c r="C107" s="67"/>
      <c r="F107" s="91"/>
      <c r="G107" s="92"/>
      <c r="H107" s="91"/>
      <c r="I107" s="91"/>
      <c r="J107" s="91"/>
      <c r="M107" s="114"/>
      <c r="N107" s="91"/>
      <c r="O107" s="35"/>
      <c r="P107" s="91"/>
      <c r="Q107" s="91"/>
      <c r="R107" s="91"/>
      <c r="S107" s="35"/>
    </row>
    <row r="108" spans="2:19">
      <c r="B108" s="35"/>
      <c r="C108" s="67"/>
      <c r="F108" s="91"/>
      <c r="G108" s="92"/>
      <c r="H108" s="91"/>
      <c r="I108" s="91"/>
      <c r="J108" s="91"/>
      <c r="M108" s="114"/>
      <c r="N108" s="91"/>
      <c r="O108" s="35"/>
      <c r="P108" s="91"/>
      <c r="Q108" s="91"/>
      <c r="R108" s="91"/>
      <c r="S108" s="35"/>
    </row>
    <row r="109" spans="2:19">
      <c r="B109" s="35"/>
      <c r="C109" s="67"/>
      <c r="F109" s="91"/>
      <c r="G109" s="92"/>
      <c r="H109" s="91"/>
      <c r="I109" s="91"/>
      <c r="J109" s="91"/>
      <c r="M109" s="114"/>
      <c r="N109" s="91"/>
      <c r="O109" s="35"/>
      <c r="P109" s="91"/>
      <c r="Q109" s="91"/>
      <c r="R109" s="91"/>
      <c r="S109" s="35"/>
    </row>
    <row r="110" spans="2:19">
      <c r="B110" s="35"/>
      <c r="C110" s="67"/>
      <c r="F110" s="91"/>
      <c r="G110" s="92"/>
      <c r="H110" s="91"/>
      <c r="I110" s="91"/>
      <c r="J110" s="91"/>
      <c r="M110" s="114"/>
      <c r="N110" s="91"/>
      <c r="O110" s="35"/>
      <c r="P110" s="91"/>
      <c r="Q110" s="91"/>
      <c r="R110" s="91"/>
      <c r="S110" s="35"/>
    </row>
    <row r="111" spans="2:19">
      <c r="B111" s="35"/>
      <c r="C111" s="67"/>
      <c r="F111" s="91"/>
      <c r="G111" s="92"/>
      <c r="H111" s="91"/>
      <c r="I111" s="91"/>
      <c r="J111" s="91"/>
      <c r="M111" s="114"/>
      <c r="N111" s="91"/>
      <c r="O111" s="35"/>
      <c r="P111" s="91"/>
      <c r="Q111" s="91"/>
      <c r="R111" s="91"/>
      <c r="S111" s="35"/>
    </row>
    <row r="112" spans="2:19">
      <c r="B112" s="35"/>
      <c r="C112" s="67"/>
      <c r="F112" s="91"/>
      <c r="G112" s="92"/>
      <c r="H112" s="91"/>
      <c r="I112" s="91"/>
      <c r="J112" s="91"/>
      <c r="M112" s="114"/>
      <c r="N112" s="91"/>
      <c r="O112" s="35"/>
      <c r="P112" s="91"/>
      <c r="Q112" s="91"/>
      <c r="R112" s="91"/>
      <c r="S112" s="35"/>
    </row>
    <row r="113" spans="2:19">
      <c r="B113" s="35"/>
      <c r="C113" s="67"/>
      <c r="F113" s="91"/>
      <c r="G113" s="92"/>
      <c r="H113" s="91"/>
      <c r="I113" s="91"/>
      <c r="J113" s="91"/>
      <c r="M113" s="114"/>
      <c r="N113" s="91"/>
      <c r="O113" s="35"/>
      <c r="P113" s="91"/>
      <c r="Q113" s="91"/>
      <c r="R113" s="91"/>
      <c r="S113" s="35"/>
    </row>
    <row r="114" spans="2:19">
      <c r="B114" s="35"/>
      <c r="C114" s="67"/>
      <c r="F114" s="91"/>
      <c r="G114" s="92"/>
      <c r="H114" s="91"/>
      <c r="I114" s="91"/>
      <c r="J114" s="91"/>
      <c r="M114" s="114"/>
      <c r="N114" s="91"/>
      <c r="O114" s="35"/>
      <c r="P114" s="91"/>
      <c r="Q114" s="91"/>
      <c r="R114" s="91"/>
      <c r="S114" s="35"/>
    </row>
    <row r="115" spans="2:19">
      <c r="B115" s="35"/>
      <c r="C115" s="67"/>
      <c r="F115" s="91"/>
      <c r="G115" s="92"/>
      <c r="H115" s="91"/>
      <c r="I115" s="91"/>
      <c r="J115" s="91"/>
      <c r="M115" s="114"/>
      <c r="N115" s="91"/>
      <c r="O115" s="35"/>
      <c r="P115" s="91"/>
      <c r="Q115" s="91"/>
      <c r="R115" s="91"/>
      <c r="S115" s="35"/>
    </row>
    <row r="116" spans="2:19">
      <c r="B116" s="35"/>
      <c r="C116" s="67"/>
      <c r="F116" s="91"/>
      <c r="G116" s="92"/>
      <c r="H116" s="91"/>
      <c r="I116" s="91"/>
      <c r="J116" s="91"/>
      <c r="M116" s="114"/>
      <c r="N116" s="91"/>
      <c r="O116" s="35"/>
      <c r="P116" s="91"/>
      <c r="Q116" s="91"/>
      <c r="R116" s="91"/>
      <c r="S116" s="35"/>
    </row>
    <row r="117" spans="2:19">
      <c r="B117" s="35"/>
      <c r="C117" s="67"/>
      <c r="F117" s="91"/>
      <c r="G117" s="92"/>
      <c r="H117" s="91"/>
      <c r="I117" s="91"/>
      <c r="J117" s="91"/>
      <c r="M117" s="114"/>
      <c r="N117" s="91"/>
      <c r="O117" s="35"/>
      <c r="P117" s="91"/>
      <c r="Q117" s="91"/>
      <c r="R117" s="91"/>
      <c r="S117" s="35"/>
    </row>
    <row r="118" spans="2:19">
      <c r="B118" s="35"/>
      <c r="C118" s="67"/>
      <c r="F118" s="91"/>
      <c r="G118" s="92"/>
      <c r="H118" s="91"/>
      <c r="I118" s="91"/>
      <c r="J118" s="91"/>
      <c r="M118" s="114"/>
      <c r="N118" s="91"/>
      <c r="O118" s="35"/>
      <c r="P118" s="91"/>
      <c r="Q118" s="91"/>
      <c r="R118" s="91"/>
      <c r="S118" s="35"/>
    </row>
    <row r="119" spans="2:19">
      <c r="B119" s="35"/>
      <c r="C119" s="67"/>
      <c r="F119" s="91"/>
      <c r="G119" s="92"/>
      <c r="H119" s="91"/>
      <c r="I119" s="91"/>
      <c r="J119" s="91"/>
      <c r="M119" s="114"/>
      <c r="N119" s="91"/>
      <c r="O119" s="35"/>
      <c r="P119" s="91"/>
      <c r="Q119" s="91"/>
      <c r="R119" s="91"/>
      <c r="S119" s="35"/>
    </row>
    <row r="120" spans="2:19">
      <c r="B120" s="35"/>
      <c r="C120" s="67"/>
      <c r="F120" s="91"/>
      <c r="G120" s="92"/>
      <c r="H120" s="91"/>
      <c r="I120" s="91"/>
      <c r="J120" s="91"/>
      <c r="M120" s="114"/>
      <c r="N120" s="91"/>
      <c r="O120" s="35"/>
      <c r="P120" s="91"/>
      <c r="Q120" s="91"/>
      <c r="R120" s="91"/>
      <c r="S120" s="35"/>
    </row>
    <row r="121" spans="2:19">
      <c r="B121" s="35"/>
      <c r="C121" s="67"/>
      <c r="F121" s="91"/>
      <c r="G121" s="92"/>
      <c r="H121" s="91"/>
      <c r="I121" s="91"/>
      <c r="J121" s="91"/>
      <c r="M121" s="114"/>
      <c r="N121" s="91"/>
      <c r="O121" s="35"/>
      <c r="P121" s="91"/>
      <c r="Q121" s="91"/>
      <c r="R121" s="91"/>
      <c r="S121" s="35"/>
    </row>
    <row r="122" spans="2:19">
      <c r="B122" s="35"/>
      <c r="C122" s="67"/>
      <c r="F122" s="91"/>
      <c r="G122" s="92"/>
      <c r="H122" s="91"/>
      <c r="I122" s="91"/>
      <c r="J122" s="91"/>
      <c r="M122" s="114"/>
      <c r="N122" s="91"/>
      <c r="O122" s="35"/>
      <c r="P122" s="91"/>
      <c r="Q122" s="91"/>
      <c r="R122" s="91"/>
      <c r="S122" s="35"/>
    </row>
    <row r="123" spans="2:19">
      <c r="B123" s="35"/>
      <c r="C123" s="67"/>
      <c r="F123" s="91"/>
      <c r="G123" s="92"/>
      <c r="H123" s="91"/>
      <c r="I123" s="91"/>
      <c r="J123" s="91"/>
      <c r="M123" s="114"/>
      <c r="N123" s="91"/>
      <c r="O123" s="35"/>
      <c r="P123" s="91"/>
      <c r="Q123" s="91"/>
      <c r="R123" s="91"/>
      <c r="S123" s="35"/>
    </row>
    <row r="124" spans="2:19">
      <c r="B124" s="35"/>
      <c r="C124" s="67"/>
      <c r="F124" s="91"/>
      <c r="G124" s="92"/>
      <c r="H124" s="91"/>
      <c r="I124" s="91"/>
      <c r="J124" s="91"/>
      <c r="M124" s="114"/>
      <c r="N124" s="91"/>
      <c r="O124" s="35"/>
      <c r="P124" s="91"/>
      <c r="Q124" s="91"/>
      <c r="R124" s="91"/>
      <c r="S124" s="35"/>
    </row>
    <row r="125" spans="2:19">
      <c r="B125" s="35"/>
      <c r="C125" s="67"/>
      <c r="F125" s="91"/>
      <c r="G125" s="92"/>
      <c r="H125" s="91"/>
      <c r="I125" s="91"/>
      <c r="J125" s="91"/>
      <c r="M125" s="114"/>
      <c r="N125" s="91"/>
      <c r="O125" s="35"/>
      <c r="P125" s="91"/>
      <c r="Q125" s="91"/>
      <c r="R125" s="91"/>
      <c r="S125" s="35"/>
    </row>
    <row r="126" spans="2:19">
      <c r="B126" s="35"/>
      <c r="C126" s="67"/>
      <c r="F126" s="91"/>
      <c r="G126" s="92"/>
      <c r="H126" s="91"/>
      <c r="I126" s="91"/>
      <c r="J126" s="91"/>
      <c r="M126" s="114"/>
      <c r="N126" s="91"/>
      <c r="O126" s="35"/>
      <c r="P126" s="91"/>
      <c r="Q126" s="91"/>
      <c r="R126" s="91"/>
      <c r="S126" s="35"/>
    </row>
    <row r="127" spans="2:19">
      <c r="B127" s="35"/>
      <c r="C127" s="67"/>
      <c r="F127" s="91"/>
      <c r="G127" s="92"/>
      <c r="H127" s="91"/>
      <c r="I127" s="91"/>
      <c r="J127" s="91"/>
      <c r="M127" s="114"/>
      <c r="N127" s="91"/>
      <c r="O127" s="35"/>
      <c r="P127" s="91"/>
      <c r="Q127" s="91"/>
      <c r="R127" s="91"/>
      <c r="S127" s="35"/>
    </row>
    <row r="128" spans="2:19">
      <c r="B128" s="35"/>
      <c r="C128" s="67"/>
      <c r="F128" s="91"/>
      <c r="G128" s="92"/>
      <c r="H128" s="91"/>
      <c r="I128" s="91"/>
      <c r="J128" s="91"/>
      <c r="M128" s="114"/>
      <c r="N128" s="91"/>
      <c r="O128" s="35"/>
      <c r="P128" s="91"/>
      <c r="Q128" s="91"/>
      <c r="R128" s="91"/>
      <c r="S128" s="35"/>
    </row>
    <row r="129" spans="2:19">
      <c r="B129" s="35"/>
      <c r="C129" s="67"/>
      <c r="F129" s="91"/>
      <c r="G129" s="92"/>
      <c r="H129" s="91"/>
      <c r="I129" s="91"/>
      <c r="J129" s="91"/>
      <c r="M129" s="114"/>
      <c r="N129" s="91"/>
      <c r="O129" s="35"/>
      <c r="P129" s="91"/>
      <c r="Q129" s="91"/>
      <c r="R129" s="91"/>
      <c r="S129" s="35"/>
    </row>
    <row r="130" spans="2:19">
      <c r="B130" s="35"/>
      <c r="C130" s="67"/>
      <c r="F130" s="91"/>
      <c r="G130" s="92"/>
      <c r="H130" s="91"/>
      <c r="I130" s="91"/>
      <c r="J130" s="91"/>
      <c r="M130" s="114"/>
      <c r="N130" s="91"/>
      <c r="O130" s="35"/>
      <c r="P130" s="91"/>
      <c r="Q130" s="91"/>
      <c r="R130" s="91"/>
      <c r="S130" s="35"/>
    </row>
    <row r="131" spans="2:19">
      <c r="B131" s="35"/>
      <c r="C131" s="67"/>
      <c r="F131" s="91"/>
      <c r="G131" s="92"/>
      <c r="H131" s="91"/>
      <c r="I131" s="91"/>
      <c r="J131" s="91"/>
      <c r="M131" s="114"/>
      <c r="N131" s="91"/>
      <c r="O131" s="35"/>
      <c r="P131" s="91"/>
      <c r="Q131" s="91"/>
      <c r="R131" s="91"/>
      <c r="S131" s="35"/>
    </row>
    <row r="132" spans="2:19">
      <c r="B132" s="35"/>
      <c r="C132" s="67"/>
      <c r="F132" s="91"/>
      <c r="G132" s="92"/>
      <c r="H132" s="91"/>
      <c r="I132" s="91"/>
      <c r="J132" s="91"/>
      <c r="M132" s="114"/>
      <c r="N132" s="91"/>
      <c r="O132" s="35"/>
      <c r="P132" s="91"/>
      <c r="Q132" s="91"/>
      <c r="R132" s="91"/>
      <c r="S132" s="35"/>
    </row>
    <row r="133" spans="2:19">
      <c r="B133" s="35"/>
      <c r="C133" s="67"/>
      <c r="F133" s="91"/>
      <c r="G133" s="92"/>
      <c r="H133" s="91"/>
      <c r="I133" s="91"/>
      <c r="J133" s="91"/>
      <c r="M133" s="114"/>
      <c r="N133" s="91"/>
      <c r="O133" s="35"/>
      <c r="P133" s="91"/>
      <c r="Q133" s="91"/>
      <c r="R133" s="91"/>
      <c r="S133" s="35"/>
    </row>
    <row r="134" spans="2:19">
      <c r="B134" s="35"/>
      <c r="C134" s="67"/>
      <c r="F134" s="91"/>
      <c r="G134" s="92"/>
      <c r="H134" s="91"/>
      <c r="I134" s="91"/>
      <c r="J134" s="91"/>
      <c r="M134" s="114"/>
      <c r="N134" s="91"/>
      <c r="O134" s="35"/>
      <c r="P134" s="91"/>
      <c r="Q134" s="91"/>
      <c r="R134" s="91"/>
      <c r="S134" s="35"/>
    </row>
    <row r="135" spans="2:19">
      <c r="B135" s="35"/>
      <c r="C135" s="67"/>
      <c r="F135" s="91"/>
      <c r="G135" s="92"/>
      <c r="H135" s="91"/>
      <c r="I135" s="91"/>
      <c r="J135" s="91"/>
      <c r="M135" s="114"/>
      <c r="N135" s="91"/>
      <c r="O135" s="35"/>
      <c r="P135" s="91"/>
      <c r="Q135" s="91"/>
      <c r="R135" s="91"/>
      <c r="S135" s="35"/>
    </row>
    <row r="136" spans="2:19">
      <c r="B136" s="35"/>
      <c r="C136" s="67"/>
      <c r="F136" s="91"/>
      <c r="G136" s="92"/>
      <c r="H136" s="91"/>
      <c r="I136" s="91"/>
      <c r="J136" s="91"/>
      <c r="M136" s="114"/>
      <c r="N136" s="91"/>
      <c r="O136" s="35"/>
      <c r="P136" s="91"/>
      <c r="Q136" s="91"/>
      <c r="R136" s="91"/>
      <c r="S136" s="35"/>
    </row>
    <row r="137" spans="2:19">
      <c r="B137" s="35"/>
      <c r="C137" s="67"/>
      <c r="F137" s="91"/>
      <c r="G137" s="92"/>
      <c r="H137" s="91"/>
      <c r="I137" s="91"/>
      <c r="J137" s="91"/>
      <c r="M137" s="114"/>
      <c r="N137" s="91"/>
      <c r="O137" s="35"/>
      <c r="P137" s="91"/>
      <c r="Q137" s="91"/>
      <c r="R137" s="91"/>
      <c r="S137" s="35"/>
    </row>
    <row r="138" spans="2:19">
      <c r="B138" s="35"/>
      <c r="C138" s="67"/>
      <c r="F138" s="91"/>
      <c r="G138" s="92"/>
      <c r="H138" s="91"/>
      <c r="I138" s="91"/>
      <c r="J138" s="91"/>
      <c r="M138" s="114"/>
      <c r="N138" s="91"/>
      <c r="O138" s="35"/>
      <c r="P138" s="91"/>
      <c r="Q138" s="91"/>
      <c r="R138" s="91"/>
      <c r="S138" s="35"/>
    </row>
    <row r="139" spans="2:19">
      <c r="B139" s="35"/>
      <c r="C139" s="67"/>
      <c r="F139" s="91"/>
      <c r="G139" s="92"/>
      <c r="H139" s="91"/>
      <c r="I139" s="91"/>
      <c r="J139" s="91"/>
      <c r="M139" s="114"/>
      <c r="N139" s="91"/>
      <c r="O139" s="35"/>
      <c r="P139" s="91"/>
      <c r="Q139" s="91"/>
      <c r="R139" s="91"/>
      <c r="S139" s="35"/>
    </row>
    <row r="140" spans="2:19">
      <c r="B140" s="35"/>
      <c r="C140" s="67"/>
      <c r="F140" s="91"/>
      <c r="G140" s="92"/>
      <c r="H140" s="91"/>
      <c r="I140" s="91"/>
      <c r="J140" s="91"/>
      <c r="M140" s="114"/>
      <c r="N140" s="91"/>
      <c r="O140" s="35"/>
      <c r="P140" s="91"/>
      <c r="Q140" s="91"/>
      <c r="R140" s="91"/>
      <c r="S140" s="35"/>
    </row>
    <row r="141" spans="2:19">
      <c r="B141" s="35"/>
      <c r="C141" s="67"/>
      <c r="F141" s="91"/>
      <c r="G141" s="92"/>
      <c r="H141" s="91"/>
      <c r="I141" s="91"/>
      <c r="J141" s="91"/>
      <c r="M141" s="114"/>
      <c r="N141" s="91"/>
      <c r="O141" s="35"/>
      <c r="P141" s="91"/>
      <c r="Q141" s="91"/>
      <c r="R141" s="91"/>
      <c r="S141" s="35"/>
    </row>
    <row r="142" spans="2:19">
      <c r="B142" s="35"/>
      <c r="C142" s="67"/>
      <c r="F142" s="91"/>
      <c r="G142" s="92"/>
      <c r="H142" s="91"/>
      <c r="I142" s="91"/>
      <c r="J142" s="91"/>
      <c r="M142" s="114"/>
      <c r="N142" s="91"/>
      <c r="O142" s="35"/>
      <c r="P142" s="91"/>
      <c r="Q142" s="91"/>
      <c r="R142" s="91"/>
      <c r="S142" s="35"/>
    </row>
    <row r="143" spans="2:19">
      <c r="B143" s="35"/>
      <c r="C143" s="67"/>
      <c r="F143" s="91"/>
      <c r="G143" s="92"/>
      <c r="H143" s="91"/>
      <c r="I143" s="91"/>
      <c r="J143" s="91"/>
      <c r="M143" s="114"/>
      <c r="N143" s="91"/>
      <c r="O143" s="35"/>
      <c r="P143" s="91"/>
      <c r="Q143" s="91"/>
      <c r="R143" s="91"/>
      <c r="S143" s="35"/>
    </row>
    <row r="144" spans="2:19">
      <c r="B144" s="35"/>
      <c r="C144" s="67"/>
      <c r="F144" s="91"/>
      <c r="G144" s="92"/>
      <c r="H144" s="91"/>
      <c r="I144" s="91"/>
      <c r="J144" s="91"/>
      <c r="M144" s="114"/>
      <c r="N144" s="91"/>
      <c r="O144" s="35"/>
      <c r="P144" s="91"/>
      <c r="Q144" s="91"/>
      <c r="R144" s="91"/>
      <c r="S144" s="35"/>
    </row>
    <row r="145" spans="2:19">
      <c r="B145" s="35"/>
      <c r="C145" s="67"/>
      <c r="F145" s="91"/>
      <c r="G145" s="92"/>
      <c r="H145" s="91"/>
      <c r="I145" s="91"/>
      <c r="J145" s="91"/>
      <c r="M145" s="114"/>
      <c r="N145" s="91"/>
      <c r="O145" s="35"/>
      <c r="P145" s="91"/>
      <c r="Q145" s="91"/>
      <c r="R145" s="91"/>
      <c r="S145" s="35"/>
    </row>
    <row r="146" spans="2:19">
      <c r="B146" s="35"/>
      <c r="C146" s="67"/>
      <c r="F146" s="91"/>
      <c r="G146" s="92"/>
      <c r="H146" s="91"/>
      <c r="I146" s="91"/>
      <c r="J146" s="91"/>
      <c r="M146" s="114"/>
      <c r="N146" s="91"/>
      <c r="O146" s="35"/>
      <c r="P146" s="91"/>
      <c r="Q146" s="91"/>
      <c r="R146" s="91"/>
      <c r="S146" s="35"/>
    </row>
    <row r="147" spans="2:19">
      <c r="B147" s="35"/>
      <c r="C147" s="67"/>
      <c r="F147" s="91"/>
      <c r="G147" s="92"/>
      <c r="H147" s="91"/>
      <c r="I147" s="91"/>
      <c r="J147" s="91"/>
      <c r="M147" s="114"/>
      <c r="N147" s="91"/>
      <c r="O147" s="35"/>
      <c r="P147" s="91"/>
      <c r="Q147" s="91"/>
      <c r="R147" s="91"/>
      <c r="S147" s="35"/>
    </row>
    <row r="148" spans="2:19">
      <c r="B148" s="35"/>
      <c r="C148" s="67"/>
      <c r="F148" s="91"/>
      <c r="G148" s="92"/>
      <c r="H148" s="91"/>
      <c r="I148" s="91"/>
      <c r="J148" s="91"/>
      <c r="M148" s="114"/>
      <c r="N148" s="91"/>
      <c r="O148" s="35"/>
      <c r="P148" s="91"/>
      <c r="Q148" s="91"/>
      <c r="R148" s="91"/>
      <c r="S148" s="35"/>
    </row>
    <row r="149" spans="2:19">
      <c r="B149" s="35"/>
      <c r="C149" s="67"/>
      <c r="F149" s="91"/>
      <c r="G149" s="92"/>
      <c r="H149" s="91"/>
      <c r="I149" s="91"/>
      <c r="J149" s="91"/>
      <c r="M149" s="114"/>
      <c r="N149" s="91"/>
      <c r="O149" s="35"/>
      <c r="P149" s="91"/>
      <c r="Q149" s="91"/>
      <c r="R149" s="91"/>
      <c r="S149" s="35"/>
    </row>
    <row r="150" spans="2:19">
      <c r="B150" s="35"/>
      <c r="C150" s="67"/>
      <c r="F150" s="91"/>
      <c r="G150" s="92"/>
      <c r="H150" s="91"/>
      <c r="I150" s="91"/>
      <c r="J150" s="91"/>
      <c r="M150" s="114"/>
      <c r="N150" s="91"/>
      <c r="O150" s="35"/>
      <c r="P150" s="91"/>
      <c r="Q150" s="91"/>
      <c r="R150" s="91"/>
      <c r="S150" s="35"/>
    </row>
    <row r="151" spans="2:19">
      <c r="B151" s="35"/>
      <c r="C151" s="67"/>
      <c r="F151" s="91"/>
      <c r="G151" s="92"/>
      <c r="H151" s="91"/>
      <c r="I151" s="91"/>
      <c r="J151" s="91"/>
      <c r="M151" s="114"/>
      <c r="N151" s="91"/>
      <c r="O151" s="35"/>
      <c r="P151" s="91"/>
      <c r="Q151" s="91"/>
      <c r="R151" s="91"/>
      <c r="S151" s="35"/>
    </row>
    <row r="152" spans="2:19">
      <c r="B152" s="35"/>
      <c r="C152" s="67"/>
      <c r="F152" s="91"/>
      <c r="G152" s="92"/>
      <c r="H152" s="91"/>
      <c r="I152" s="91"/>
      <c r="J152" s="91"/>
      <c r="M152" s="114"/>
      <c r="N152" s="91"/>
      <c r="O152" s="35"/>
      <c r="P152" s="91"/>
      <c r="Q152" s="91"/>
      <c r="R152" s="91"/>
      <c r="S152" s="35"/>
    </row>
    <row r="153" spans="2:19">
      <c r="B153" s="35"/>
      <c r="C153" s="67"/>
      <c r="F153" s="91"/>
      <c r="G153" s="92"/>
      <c r="H153" s="91"/>
      <c r="I153" s="91"/>
      <c r="J153" s="91"/>
      <c r="M153" s="114"/>
      <c r="N153" s="91"/>
      <c r="O153" s="35"/>
      <c r="P153" s="91"/>
      <c r="Q153" s="91"/>
      <c r="R153" s="91"/>
      <c r="S153" s="35"/>
    </row>
    <row r="154" spans="2:19">
      <c r="B154" s="35"/>
      <c r="C154" s="67"/>
      <c r="F154" s="91"/>
      <c r="G154" s="92"/>
      <c r="H154" s="91"/>
      <c r="I154" s="91"/>
      <c r="J154" s="91"/>
      <c r="M154" s="114"/>
      <c r="N154" s="91"/>
      <c r="O154" s="35"/>
      <c r="P154" s="91"/>
      <c r="Q154" s="91"/>
      <c r="R154" s="91"/>
      <c r="S154" s="35"/>
    </row>
    <row r="155" spans="2:19">
      <c r="B155" s="35"/>
      <c r="C155" s="67"/>
      <c r="F155" s="91"/>
      <c r="G155" s="92"/>
      <c r="H155" s="91"/>
      <c r="I155" s="91"/>
      <c r="J155" s="91"/>
      <c r="M155" s="114"/>
      <c r="N155" s="91"/>
      <c r="O155" s="35"/>
      <c r="P155" s="91"/>
      <c r="Q155" s="91"/>
      <c r="R155" s="91"/>
      <c r="S155" s="35"/>
    </row>
    <row r="156" spans="2:19">
      <c r="B156" s="35"/>
      <c r="C156" s="67"/>
      <c r="F156" s="91"/>
      <c r="G156" s="92"/>
      <c r="H156" s="91"/>
      <c r="I156" s="91"/>
      <c r="J156" s="91"/>
      <c r="M156" s="114"/>
      <c r="N156" s="91"/>
      <c r="O156" s="35"/>
      <c r="P156" s="91"/>
      <c r="Q156" s="91"/>
      <c r="R156" s="91"/>
      <c r="S156" s="35"/>
    </row>
    <row r="157" spans="2:19">
      <c r="B157" s="35"/>
      <c r="C157" s="67"/>
      <c r="F157" s="91"/>
      <c r="G157" s="92"/>
      <c r="H157" s="91"/>
      <c r="I157" s="91"/>
      <c r="J157" s="91"/>
      <c r="M157" s="114"/>
      <c r="N157" s="91"/>
      <c r="O157" s="35"/>
      <c r="P157" s="91"/>
      <c r="Q157" s="91"/>
      <c r="R157" s="91"/>
      <c r="S157" s="35"/>
    </row>
    <row r="158" spans="2:19">
      <c r="B158" s="35"/>
      <c r="C158" s="67"/>
      <c r="F158" s="91"/>
      <c r="G158" s="92"/>
      <c r="H158" s="91"/>
      <c r="I158" s="91"/>
      <c r="J158" s="91"/>
      <c r="M158" s="114"/>
      <c r="N158" s="91"/>
      <c r="O158" s="35"/>
      <c r="P158" s="91"/>
      <c r="Q158" s="91"/>
      <c r="R158" s="91"/>
      <c r="S158" s="35"/>
    </row>
    <row r="159" spans="2:19">
      <c r="B159" s="35"/>
      <c r="C159" s="67"/>
      <c r="F159" s="91"/>
      <c r="G159" s="92"/>
      <c r="H159" s="91"/>
      <c r="I159" s="91"/>
      <c r="J159" s="91"/>
      <c r="M159" s="114"/>
      <c r="N159" s="91"/>
      <c r="O159" s="35"/>
      <c r="P159" s="91"/>
      <c r="Q159" s="91"/>
      <c r="R159" s="91"/>
      <c r="S159" s="35"/>
    </row>
    <row r="160" spans="2:19">
      <c r="B160" s="35"/>
      <c r="C160" s="67"/>
      <c r="F160" s="91"/>
      <c r="G160" s="92"/>
      <c r="H160" s="91"/>
      <c r="I160" s="91"/>
      <c r="J160" s="91"/>
      <c r="M160" s="114"/>
      <c r="N160" s="91"/>
      <c r="O160" s="35"/>
      <c r="P160" s="91"/>
      <c r="Q160" s="91"/>
      <c r="R160" s="91"/>
      <c r="S160" s="35"/>
    </row>
    <row r="161" spans="2:19">
      <c r="B161" s="35"/>
      <c r="C161" s="67"/>
      <c r="F161" s="91"/>
      <c r="G161" s="92"/>
      <c r="H161" s="91"/>
      <c r="I161" s="91"/>
      <c r="J161" s="91"/>
      <c r="M161" s="114"/>
      <c r="N161" s="91"/>
      <c r="O161" s="35"/>
      <c r="P161" s="91"/>
      <c r="Q161" s="91"/>
      <c r="R161" s="91"/>
      <c r="S161" s="35"/>
    </row>
    <row r="162" spans="2:19">
      <c r="B162" s="35"/>
      <c r="C162" s="67"/>
      <c r="F162" s="91"/>
      <c r="G162" s="92"/>
      <c r="H162" s="91"/>
      <c r="I162" s="91"/>
      <c r="J162" s="91"/>
      <c r="M162" s="114"/>
      <c r="N162" s="91"/>
      <c r="O162" s="35"/>
      <c r="P162" s="91"/>
      <c r="Q162" s="91"/>
      <c r="R162" s="91"/>
      <c r="S162" s="35"/>
    </row>
    <row r="163" spans="2:19">
      <c r="B163" s="35"/>
      <c r="C163" s="67"/>
      <c r="F163" s="91"/>
      <c r="G163" s="92"/>
      <c r="H163" s="91"/>
      <c r="I163" s="91"/>
      <c r="J163" s="91"/>
      <c r="M163" s="114"/>
      <c r="N163" s="91"/>
      <c r="O163" s="35"/>
      <c r="P163" s="91"/>
      <c r="Q163" s="91"/>
      <c r="R163" s="91"/>
      <c r="S163" s="35"/>
    </row>
    <row r="164" spans="2:19">
      <c r="B164" s="35"/>
      <c r="C164" s="67"/>
      <c r="F164" s="91"/>
      <c r="G164" s="92"/>
      <c r="H164" s="91"/>
      <c r="I164" s="91"/>
      <c r="J164" s="91"/>
      <c r="M164" s="114"/>
      <c r="N164" s="91"/>
      <c r="O164" s="35"/>
      <c r="P164" s="91"/>
      <c r="Q164" s="91"/>
      <c r="R164" s="91"/>
      <c r="S164" s="35"/>
    </row>
    <row r="165" spans="2:19">
      <c r="B165" s="35"/>
      <c r="C165" s="67"/>
      <c r="F165" s="91"/>
      <c r="G165" s="92"/>
      <c r="H165" s="91"/>
      <c r="I165" s="91"/>
      <c r="J165" s="91"/>
      <c r="M165" s="114"/>
      <c r="N165" s="91"/>
      <c r="O165" s="35"/>
      <c r="P165" s="91"/>
      <c r="Q165" s="91"/>
      <c r="R165" s="91"/>
      <c r="S165" s="35"/>
    </row>
    <row r="166" spans="2:19">
      <c r="B166" s="35"/>
      <c r="C166" s="67"/>
      <c r="F166" s="91"/>
      <c r="G166" s="92"/>
      <c r="H166" s="91"/>
      <c r="I166" s="91"/>
      <c r="J166" s="91"/>
      <c r="M166" s="114"/>
      <c r="N166" s="91"/>
      <c r="O166" s="35"/>
      <c r="P166" s="91"/>
      <c r="Q166" s="91"/>
      <c r="R166" s="91"/>
      <c r="S166" s="35"/>
    </row>
    <row r="167" spans="2:19">
      <c r="B167" s="35"/>
      <c r="C167" s="67"/>
      <c r="F167" s="91"/>
      <c r="G167" s="92"/>
      <c r="H167" s="91"/>
      <c r="I167" s="91"/>
      <c r="J167" s="91"/>
      <c r="M167" s="114"/>
      <c r="N167" s="91"/>
      <c r="O167" s="35"/>
      <c r="P167" s="91"/>
      <c r="Q167" s="91"/>
      <c r="R167" s="91"/>
      <c r="S167" s="35"/>
    </row>
    <row r="168" spans="2:19">
      <c r="B168" s="35"/>
      <c r="C168" s="67"/>
      <c r="F168" s="91"/>
      <c r="G168" s="92"/>
      <c r="H168" s="91"/>
      <c r="I168" s="91"/>
      <c r="J168" s="91"/>
      <c r="M168" s="114"/>
      <c r="N168" s="91"/>
      <c r="O168" s="35"/>
      <c r="P168" s="91"/>
      <c r="Q168" s="91"/>
      <c r="R168" s="91"/>
      <c r="S168" s="35"/>
    </row>
    <row r="169" spans="2:19">
      <c r="B169" s="35"/>
      <c r="C169" s="67"/>
      <c r="F169" s="91"/>
      <c r="G169" s="92"/>
      <c r="H169" s="91"/>
      <c r="I169" s="91"/>
      <c r="J169" s="91"/>
      <c r="M169" s="114"/>
      <c r="N169" s="91"/>
      <c r="O169" s="35"/>
      <c r="P169" s="91"/>
      <c r="Q169" s="91"/>
      <c r="R169" s="91"/>
      <c r="S169" s="35"/>
    </row>
    <row r="170" spans="2:19">
      <c r="B170" s="35"/>
      <c r="C170" s="67"/>
      <c r="F170" s="91"/>
      <c r="G170" s="92"/>
      <c r="H170" s="91"/>
      <c r="I170" s="91"/>
      <c r="J170" s="91"/>
      <c r="M170" s="114"/>
      <c r="N170" s="91"/>
      <c r="O170" s="35"/>
      <c r="P170" s="91"/>
      <c r="Q170" s="91"/>
      <c r="R170" s="91"/>
      <c r="S170" s="35"/>
    </row>
    <row r="171" spans="2:19">
      <c r="B171" s="35"/>
      <c r="C171" s="67"/>
      <c r="F171" s="91"/>
      <c r="G171" s="92"/>
      <c r="H171" s="91"/>
      <c r="I171" s="91"/>
      <c r="J171" s="91"/>
      <c r="M171" s="114"/>
      <c r="N171" s="91"/>
      <c r="O171" s="35"/>
      <c r="P171" s="91"/>
      <c r="Q171" s="91"/>
      <c r="R171" s="91"/>
      <c r="S171" s="35"/>
    </row>
    <row r="172" spans="2:19">
      <c r="B172" s="35"/>
      <c r="C172" s="67"/>
      <c r="F172" s="91"/>
      <c r="G172" s="92"/>
      <c r="H172" s="91"/>
      <c r="I172" s="91"/>
      <c r="J172" s="91"/>
      <c r="M172" s="114"/>
      <c r="N172" s="91"/>
      <c r="O172" s="35"/>
      <c r="P172" s="91"/>
      <c r="Q172" s="91"/>
      <c r="R172" s="91"/>
      <c r="S172" s="35"/>
    </row>
    <row r="173" spans="2:19">
      <c r="B173" s="35"/>
      <c r="C173" s="67"/>
      <c r="F173" s="91"/>
      <c r="G173" s="92"/>
      <c r="H173" s="91"/>
      <c r="I173" s="91"/>
      <c r="J173" s="91"/>
      <c r="M173" s="114"/>
      <c r="N173" s="91"/>
      <c r="O173" s="35"/>
      <c r="P173" s="91"/>
      <c r="Q173" s="91"/>
      <c r="R173" s="91"/>
      <c r="S173" s="35"/>
    </row>
    <row r="174" spans="2:19">
      <c r="B174" s="35"/>
      <c r="C174" s="67"/>
      <c r="F174" s="91"/>
      <c r="G174" s="92"/>
      <c r="H174" s="91"/>
      <c r="I174" s="91"/>
      <c r="J174" s="91"/>
      <c r="M174" s="114"/>
      <c r="N174" s="91"/>
      <c r="O174" s="35"/>
      <c r="P174" s="91"/>
      <c r="Q174" s="91"/>
      <c r="R174" s="91"/>
      <c r="S174" s="35"/>
    </row>
    <row r="175" spans="2:19">
      <c r="B175" s="35"/>
      <c r="C175" s="67"/>
      <c r="F175" s="91"/>
      <c r="G175" s="92"/>
      <c r="H175" s="91"/>
      <c r="I175" s="91"/>
      <c r="J175" s="91"/>
      <c r="M175" s="114"/>
      <c r="N175" s="91"/>
      <c r="O175" s="35"/>
      <c r="P175" s="91"/>
      <c r="Q175" s="91"/>
      <c r="R175" s="91"/>
      <c r="S175" s="35"/>
    </row>
    <row r="176" spans="2:19">
      <c r="B176" s="35"/>
      <c r="C176" s="67"/>
      <c r="F176" s="91"/>
      <c r="G176" s="92"/>
      <c r="H176" s="91"/>
      <c r="I176" s="91"/>
      <c r="J176" s="91"/>
      <c r="M176" s="114"/>
      <c r="N176" s="91"/>
      <c r="O176" s="35"/>
      <c r="P176" s="91"/>
      <c r="Q176" s="91"/>
      <c r="R176" s="91"/>
      <c r="S176" s="35"/>
    </row>
    <row r="177" spans="2:19">
      <c r="B177" s="35"/>
      <c r="C177" s="67"/>
      <c r="F177" s="91"/>
      <c r="G177" s="92"/>
      <c r="H177" s="91"/>
      <c r="I177" s="91"/>
      <c r="J177" s="91"/>
      <c r="M177" s="114"/>
      <c r="N177" s="91"/>
      <c r="O177" s="35"/>
      <c r="P177" s="91"/>
      <c r="Q177" s="91"/>
      <c r="R177" s="91"/>
      <c r="S177" s="35"/>
    </row>
    <row r="178" spans="2:19">
      <c r="B178" s="35"/>
      <c r="C178" s="67"/>
      <c r="F178" s="91"/>
      <c r="G178" s="92"/>
      <c r="H178" s="91"/>
      <c r="I178" s="91"/>
      <c r="J178" s="91"/>
      <c r="M178" s="114"/>
      <c r="N178" s="91"/>
      <c r="O178" s="35"/>
      <c r="P178" s="91"/>
      <c r="Q178" s="91"/>
      <c r="R178" s="91"/>
      <c r="S178" s="35"/>
    </row>
    <row r="179" spans="2:19">
      <c r="B179" s="35"/>
      <c r="C179" s="67"/>
      <c r="F179" s="91"/>
      <c r="G179" s="92"/>
      <c r="H179" s="91"/>
      <c r="I179" s="91"/>
      <c r="J179" s="91"/>
      <c r="M179" s="114"/>
      <c r="N179" s="91"/>
      <c r="O179" s="35"/>
      <c r="P179" s="91"/>
      <c r="Q179" s="91"/>
      <c r="R179" s="91"/>
      <c r="S179" s="35"/>
    </row>
    <row r="180" spans="2:19">
      <c r="B180" s="35"/>
      <c r="C180" s="67"/>
      <c r="F180" s="91"/>
      <c r="G180" s="92"/>
      <c r="H180" s="91"/>
      <c r="I180" s="91"/>
      <c r="J180" s="91"/>
      <c r="M180" s="114"/>
      <c r="N180" s="91"/>
      <c r="O180" s="35"/>
      <c r="P180" s="91"/>
      <c r="Q180" s="91"/>
      <c r="R180" s="91"/>
      <c r="S180" s="35"/>
    </row>
    <row r="181" spans="2:19">
      <c r="B181" s="35"/>
      <c r="C181" s="67"/>
      <c r="F181" s="91"/>
      <c r="G181" s="92"/>
      <c r="H181" s="91"/>
      <c r="I181" s="91"/>
      <c r="J181" s="91"/>
      <c r="M181" s="114"/>
      <c r="N181" s="91"/>
      <c r="O181" s="35"/>
      <c r="P181" s="91"/>
      <c r="Q181" s="91"/>
      <c r="R181" s="91"/>
      <c r="S181" s="35"/>
    </row>
    <row r="182" spans="2:19">
      <c r="B182" s="35"/>
      <c r="C182" s="67"/>
      <c r="F182" s="91"/>
      <c r="G182" s="92"/>
      <c r="H182" s="91"/>
      <c r="I182" s="91"/>
      <c r="J182" s="91"/>
      <c r="M182" s="114"/>
      <c r="N182" s="91"/>
      <c r="O182" s="35"/>
      <c r="P182" s="91"/>
      <c r="Q182" s="91"/>
      <c r="R182" s="91"/>
      <c r="S182" s="35"/>
    </row>
    <row r="183" spans="2:19">
      <c r="B183" s="35"/>
      <c r="C183" s="67"/>
      <c r="F183" s="91"/>
      <c r="G183" s="92"/>
      <c r="H183" s="91"/>
      <c r="I183" s="91"/>
      <c r="J183" s="91"/>
      <c r="M183" s="114"/>
      <c r="N183" s="91"/>
      <c r="O183" s="35"/>
      <c r="P183" s="91"/>
      <c r="Q183" s="91"/>
      <c r="R183" s="91"/>
      <c r="S183" s="35"/>
    </row>
    <row r="184" spans="2:19">
      <c r="B184" s="35"/>
      <c r="C184" s="67"/>
      <c r="F184" s="91"/>
      <c r="G184" s="92"/>
      <c r="H184" s="91"/>
      <c r="I184" s="91"/>
      <c r="J184" s="91"/>
      <c r="M184" s="114"/>
      <c r="N184" s="91"/>
      <c r="O184" s="35"/>
      <c r="P184" s="91"/>
      <c r="Q184" s="91"/>
      <c r="R184" s="91"/>
      <c r="S184" s="35"/>
    </row>
    <row r="185" spans="2:19">
      <c r="B185" s="35"/>
      <c r="C185" s="67"/>
      <c r="F185" s="91"/>
      <c r="G185" s="92"/>
      <c r="H185" s="91"/>
      <c r="I185" s="91"/>
      <c r="J185" s="91"/>
      <c r="M185" s="114"/>
      <c r="N185" s="91"/>
      <c r="O185" s="35"/>
      <c r="P185" s="91"/>
      <c r="Q185" s="91"/>
      <c r="R185" s="91"/>
      <c r="S185" s="35"/>
    </row>
    <row r="186" spans="2:19">
      <c r="B186" s="35"/>
      <c r="C186" s="67"/>
      <c r="F186" s="91"/>
      <c r="G186" s="92"/>
      <c r="H186" s="91"/>
      <c r="I186" s="91"/>
      <c r="J186" s="91"/>
      <c r="M186" s="114"/>
      <c r="N186" s="91"/>
      <c r="O186" s="35"/>
      <c r="P186" s="91"/>
      <c r="Q186" s="91"/>
      <c r="R186" s="91"/>
      <c r="S186" s="35"/>
    </row>
    <row r="187" spans="2:19">
      <c r="B187" s="35"/>
      <c r="C187" s="67"/>
      <c r="F187" s="91"/>
      <c r="G187" s="92"/>
      <c r="H187" s="91"/>
      <c r="I187" s="91"/>
      <c r="J187" s="91"/>
      <c r="M187" s="114"/>
      <c r="N187" s="91"/>
      <c r="O187" s="35"/>
      <c r="P187" s="91"/>
      <c r="Q187" s="91"/>
      <c r="R187" s="91"/>
      <c r="S187" s="35"/>
    </row>
    <row r="188" spans="2:19">
      <c r="B188" s="35"/>
      <c r="C188" s="67"/>
      <c r="F188" s="91"/>
      <c r="G188" s="92"/>
      <c r="H188" s="91"/>
      <c r="I188" s="91"/>
      <c r="J188" s="91"/>
      <c r="M188" s="114"/>
      <c r="N188" s="91"/>
      <c r="O188" s="35"/>
      <c r="P188" s="91"/>
      <c r="Q188" s="91"/>
      <c r="R188" s="91"/>
      <c r="S188" s="35"/>
    </row>
    <row r="189" spans="2:19">
      <c r="B189" s="35"/>
      <c r="C189" s="67"/>
      <c r="F189" s="91"/>
      <c r="G189" s="92"/>
      <c r="H189" s="91"/>
      <c r="I189" s="91"/>
      <c r="J189" s="91"/>
      <c r="M189" s="114"/>
      <c r="N189" s="91"/>
      <c r="O189" s="35"/>
      <c r="P189" s="91"/>
      <c r="Q189" s="91"/>
      <c r="R189" s="91"/>
      <c r="S189" s="35"/>
    </row>
    <row r="190" spans="2:19">
      <c r="B190" s="35"/>
      <c r="C190" s="67"/>
      <c r="F190" s="91"/>
      <c r="G190" s="92"/>
      <c r="H190" s="91"/>
      <c r="I190" s="91"/>
      <c r="J190" s="91"/>
      <c r="M190" s="114"/>
      <c r="N190" s="91"/>
      <c r="O190" s="35"/>
      <c r="P190" s="91"/>
      <c r="Q190" s="91"/>
      <c r="R190" s="91"/>
      <c r="S190" s="35"/>
    </row>
    <row r="191" spans="2:19">
      <c r="B191" s="35"/>
      <c r="C191" s="67"/>
      <c r="F191" s="91"/>
      <c r="G191" s="92"/>
      <c r="H191" s="91"/>
      <c r="I191" s="91"/>
      <c r="J191" s="91"/>
      <c r="M191" s="114"/>
      <c r="N191" s="91"/>
      <c r="O191" s="35"/>
      <c r="P191" s="91"/>
      <c r="Q191" s="91"/>
      <c r="R191" s="91"/>
      <c r="S191" s="35"/>
    </row>
    <row r="192" spans="2:19">
      <c r="B192" s="35"/>
      <c r="C192" s="67"/>
      <c r="F192" s="91"/>
      <c r="G192" s="92"/>
      <c r="H192" s="91"/>
      <c r="I192" s="91"/>
      <c r="J192" s="91"/>
      <c r="M192" s="114"/>
      <c r="N192" s="91"/>
      <c r="O192" s="35"/>
      <c r="P192" s="91"/>
      <c r="Q192" s="91"/>
      <c r="R192" s="91"/>
      <c r="S192" s="35"/>
    </row>
    <row r="193" spans="2:19">
      <c r="B193" s="35"/>
      <c r="C193" s="67"/>
      <c r="F193" s="91"/>
      <c r="G193" s="92"/>
      <c r="H193" s="91"/>
      <c r="I193" s="91"/>
      <c r="J193" s="91"/>
      <c r="M193" s="114"/>
      <c r="N193" s="91"/>
      <c r="O193" s="35"/>
      <c r="P193" s="91"/>
      <c r="Q193" s="91"/>
      <c r="R193" s="91"/>
      <c r="S193" s="35"/>
    </row>
    <row r="194" spans="2:19">
      <c r="B194" s="35"/>
      <c r="C194" s="67"/>
      <c r="F194" s="91"/>
      <c r="G194" s="92"/>
      <c r="H194" s="91"/>
      <c r="I194" s="91"/>
      <c r="J194" s="91"/>
      <c r="M194" s="114"/>
      <c r="N194" s="91"/>
      <c r="O194" s="35"/>
      <c r="P194" s="91"/>
      <c r="Q194" s="91"/>
      <c r="R194" s="91"/>
      <c r="S194" s="35"/>
    </row>
    <row r="195" spans="2:19">
      <c r="B195" s="35"/>
      <c r="C195" s="67"/>
      <c r="F195" s="91"/>
      <c r="G195" s="92"/>
      <c r="H195" s="91"/>
      <c r="I195" s="91"/>
      <c r="J195" s="91"/>
      <c r="M195" s="114"/>
      <c r="N195" s="91"/>
      <c r="O195" s="35"/>
      <c r="P195" s="91"/>
      <c r="Q195" s="91"/>
      <c r="R195" s="91"/>
      <c r="S195" s="35"/>
    </row>
    <row r="196" spans="2:19">
      <c r="B196" s="35"/>
      <c r="C196" s="67"/>
      <c r="F196" s="91"/>
      <c r="G196" s="92"/>
      <c r="H196" s="91"/>
      <c r="I196" s="91"/>
      <c r="J196" s="91"/>
      <c r="M196" s="114"/>
      <c r="N196" s="91"/>
      <c r="O196" s="35"/>
      <c r="P196" s="91"/>
      <c r="Q196" s="91"/>
      <c r="R196" s="91"/>
      <c r="S196" s="35"/>
    </row>
    <row r="197" spans="2:19">
      <c r="B197" s="35"/>
      <c r="C197" s="67"/>
      <c r="F197" s="91"/>
      <c r="G197" s="92"/>
      <c r="H197" s="91"/>
      <c r="I197" s="91"/>
      <c r="J197" s="91"/>
      <c r="M197" s="114"/>
      <c r="N197" s="91"/>
      <c r="O197" s="35"/>
      <c r="P197" s="91"/>
      <c r="Q197" s="91"/>
      <c r="R197" s="91"/>
      <c r="S197" s="35"/>
    </row>
    <row r="198" spans="2:19">
      <c r="B198" s="35"/>
      <c r="C198" s="67"/>
      <c r="F198" s="91"/>
      <c r="G198" s="92"/>
      <c r="H198" s="91"/>
      <c r="I198" s="91"/>
      <c r="J198" s="91"/>
      <c r="M198" s="114"/>
      <c r="N198" s="91"/>
      <c r="O198" s="35"/>
      <c r="P198" s="91"/>
      <c r="Q198" s="91"/>
      <c r="R198" s="91"/>
      <c r="S198" s="35"/>
    </row>
    <row r="199" spans="2:19">
      <c r="B199" s="35"/>
      <c r="C199" s="67"/>
      <c r="F199" s="91"/>
      <c r="G199" s="92"/>
      <c r="H199" s="91"/>
      <c r="I199" s="91"/>
      <c r="J199" s="91"/>
      <c r="M199" s="114"/>
      <c r="N199" s="91"/>
      <c r="O199" s="35"/>
      <c r="P199" s="91"/>
      <c r="Q199" s="91"/>
      <c r="R199" s="91"/>
      <c r="S199" s="35"/>
    </row>
    <row r="200" spans="2:19">
      <c r="B200" s="35"/>
      <c r="C200" s="67"/>
      <c r="F200" s="91"/>
      <c r="G200" s="92"/>
      <c r="H200" s="91"/>
      <c r="I200" s="91"/>
      <c r="J200" s="91"/>
      <c r="M200" s="114"/>
      <c r="N200" s="91"/>
      <c r="O200" s="35"/>
      <c r="P200" s="91"/>
      <c r="Q200" s="91"/>
      <c r="R200" s="91"/>
      <c r="S200" s="35"/>
    </row>
    <row r="201" spans="2:19">
      <c r="B201" s="35"/>
      <c r="C201" s="67"/>
      <c r="F201" s="91"/>
      <c r="G201" s="92"/>
      <c r="H201" s="91"/>
      <c r="I201" s="91"/>
      <c r="J201" s="91"/>
      <c r="M201" s="114"/>
      <c r="N201" s="91"/>
      <c r="O201" s="35"/>
      <c r="P201" s="91"/>
      <c r="Q201" s="91"/>
      <c r="R201" s="91"/>
      <c r="S201" s="35"/>
    </row>
    <row r="202" spans="2:19">
      <c r="B202" s="35"/>
      <c r="C202" s="67"/>
      <c r="F202" s="91"/>
      <c r="G202" s="92"/>
      <c r="H202" s="91"/>
      <c r="I202" s="91"/>
      <c r="J202" s="91"/>
      <c r="M202" s="114"/>
      <c r="N202" s="91"/>
      <c r="O202" s="35"/>
      <c r="P202" s="91"/>
      <c r="Q202" s="91"/>
      <c r="R202" s="91"/>
      <c r="S202" s="35"/>
    </row>
    <row r="203" spans="2:19">
      <c r="B203" s="35"/>
      <c r="C203" s="67"/>
      <c r="F203" s="91"/>
      <c r="G203" s="92"/>
      <c r="H203" s="91"/>
      <c r="I203" s="91"/>
      <c r="J203" s="91"/>
      <c r="M203" s="114"/>
      <c r="N203" s="91"/>
      <c r="O203" s="35"/>
      <c r="P203" s="91"/>
      <c r="Q203" s="91"/>
      <c r="R203" s="91"/>
      <c r="S203" s="35"/>
    </row>
    <row r="204" spans="2:19">
      <c r="B204" s="35"/>
      <c r="C204" s="67"/>
      <c r="F204" s="91"/>
      <c r="G204" s="92"/>
      <c r="H204" s="91"/>
      <c r="I204" s="91"/>
      <c r="J204" s="91"/>
      <c r="M204" s="114"/>
      <c r="N204" s="91"/>
      <c r="O204" s="35"/>
      <c r="P204" s="91"/>
      <c r="Q204" s="91"/>
      <c r="R204" s="91"/>
      <c r="S204" s="35"/>
    </row>
    <row r="205" spans="2:19">
      <c r="B205" s="35"/>
      <c r="C205" s="67"/>
      <c r="F205" s="91"/>
      <c r="G205" s="92"/>
      <c r="H205" s="91"/>
      <c r="I205" s="91"/>
      <c r="J205" s="91"/>
      <c r="M205" s="114"/>
      <c r="N205" s="91"/>
      <c r="O205" s="35"/>
      <c r="P205" s="91"/>
      <c r="Q205" s="91"/>
      <c r="R205" s="91"/>
      <c r="S205" s="35"/>
    </row>
    <row r="206" spans="2:19">
      <c r="B206" s="35"/>
      <c r="C206" s="67"/>
      <c r="F206" s="91"/>
      <c r="G206" s="92"/>
      <c r="H206" s="91"/>
      <c r="I206" s="91"/>
      <c r="J206" s="91"/>
      <c r="M206" s="114"/>
      <c r="N206" s="91"/>
      <c r="O206" s="35"/>
      <c r="P206" s="91"/>
      <c r="Q206" s="91"/>
      <c r="R206" s="91"/>
      <c r="S206" s="35"/>
    </row>
    <row r="207" spans="2:19">
      <c r="B207" s="35"/>
      <c r="C207" s="67"/>
      <c r="F207" s="91"/>
      <c r="G207" s="92"/>
      <c r="H207" s="91"/>
      <c r="I207" s="91"/>
      <c r="J207" s="91"/>
      <c r="M207" s="114"/>
      <c r="N207" s="91"/>
      <c r="O207" s="35"/>
      <c r="P207" s="91"/>
      <c r="Q207" s="91"/>
      <c r="R207" s="91"/>
      <c r="S207" s="35"/>
    </row>
    <row r="208" spans="2:19">
      <c r="B208" s="35"/>
      <c r="C208" s="67"/>
      <c r="F208" s="91"/>
      <c r="G208" s="92"/>
      <c r="H208" s="91"/>
      <c r="I208" s="91"/>
      <c r="J208" s="91"/>
      <c r="M208" s="114"/>
      <c r="N208" s="91"/>
      <c r="O208" s="35"/>
      <c r="P208" s="91"/>
      <c r="Q208" s="91"/>
      <c r="R208" s="91"/>
      <c r="S208" s="35"/>
    </row>
    <row r="209" spans="2:19">
      <c r="B209" s="35"/>
      <c r="C209" s="67"/>
      <c r="F209" s="91"/>
      <c r="G209" s="92"/>
      <c r="H209" s="91"/>
      <c r="I209" s="91"/>
      <c r="J209" s="91"/>
      <c r="M209" s="114"/>
      <c r="N209" s="91"/>
      <c r="O209" s="35"/>
      <c r="P209" s="91"/>
      <c r="Q209" s="91"/>
      <c r="R209" s="91"/>
      <c r="S209" s="35"/>
    </row>
    <row r="210" spans="2:19">
      <c r="B210" s="35"/>
      <c r="C210" s="67"/>
      <c r="F210" s="91"/>
      <c r="G210" s="92"/>
      <c r="H210" s="91"/>
      <c r="I210" s="91"/>
      <c r="J210" s="91"/>
      <c r="M210" s="114"/>
      <c r="N210" s="91"/>
      <c r="O210" s="35"/>
      <c r="P210" s="91"/>
      <c r="Q210" s="91"/>
      <c r="R210" s="91"/>
      <c r="S210" s="35"/>
    </row>
    <row r="211" spans="2:19">
      <c r="B211" s="35"/>
      <c r="C211" s="67"/>
      <c r="F211" s="91"/>
      <c r="G211" s="92"/>
      <c r="H211" s="91"/>
      <c r="I211" s="91"/>
      <c r="J211" s="91"/>
      <c r="M211" s="114"/>
      <c r="N211" s="91"/>
      <c r="O211" s="35"/>
      <c r="P211" s="91"/>
      <c r="Q211" s="91"/>
      <c r="R211" s="91"/>
      <c r="S211" s="35"/>
    </row>
    <row r="212" spans="2:19">
      <c r="B212" s="35"/>
      <c r="C212" s="67"/>
      <c r="F212" s="91"/>
      <c r="G212" s="92"/>
      <c r="H212" s="91"/>
      <c r="I212" s="91"/>
      <c r="J212" s="91"/>
      <c r="M212" s="114"/>
      <c r="N212" s="91"/>
      <c r="O212" s="35"/>
      <c r="P212" s="91"/>
      <c r="Q212" s="91"/>
      <c r="R212" s="91"/>
      <c r="S212" s="35"/>
    </row>
    <row r="213" spans="2:19">
      <c r="B213" s="35"/>
      <c r="C213" s="67"/>
      <c r="F213" s="91"/>
      <c r="G213" s="92"/>
      <c r="H213" s="91"/>
      <c r="I213" s="91"/>
      <c r="J213" s="91"/>
      <c r="M213" s="114"/>
      <c r="N213" s="91"/>
      <c r="O213" s="35"/>
      <c r="P213" s="91"/>
      <c r="Q213" s="91"/>
      <c r="R213" s="91"/>
      <c r="S213" s="35"/>
    </row>
    <row r="214" spans="2:19">
      <c r="B214" s="35"/>
      <c r="C214" s="67"/>
      <c r="F214" s="91"/>
      <c r="G214" s="92"/>
      <c r="H214" s="91"/>
      <c r="I214" s="91"/>
      <c r="J214" s="91"/>
      <c r="M214" s="114"/>
      <c r="N214" s="91"/>
      <c r="O214" s="35"/>
      <c r="P214" s="91"/>
      <c r="Q214" s="91"/>
      <c r="R214" s="91"/>
      <c r="S214" s="35"/>
    </row>
    <row r="215" spans="2:19">
      <c r="B215" s="35"/>
      <c r="C215" s="67"/>
      <c r="F215" s="91"/>
      <c r="G215" s="92"/>
      <c r="H215" s="91"/>
      <c r="I215" s="91"/>
      <c r="J215" s="91"/>
      <c r="M215" s="114"/>
      <c r="N215" s="91"/>
      <c r="O215" s="35"/>
      <c r="P215" s="91"/>
      <c r="Q215" s="91"/>
      <c r="R215" s="91"/>
      <c r="S215" s="35"/>
    </row>
    <row r="216" spans="2:19">
      <c r="B216" s="35"/>
      <c r="C216" s="67"/>
      <c r="F216" s="91"/>
      <c r="G216" s="92"/>
      <c r="H216" s="91"/>
      <c r="I216" s="91"/>
      <c r="J216" s="91"/>
      <c r="M216" s="114"/>
      <c r="N216" s="91"/>
      <c r="O216" s="35"/>
      <c r="P216" s="91"/>
      <c r="Q216" s="91"/>
      <c r="R216" s="91"/>
      <c r="S216" s="35"/>
    </row>
    <row r="217" spans="2:19">
      <c r="B217" s="35"/>
      <c r="C217" s="67"/>
      <c r="F217" s="91"/>
      <c r="G217" s="92"/>
      <c r="H217" s="91"/>
      <c r="I217" s="91"/>
      <c r="J217" s="91"/>
      <c r="M217" s="114"/>
      <c r="N217" s="91"/>
      <c r="O217" s="35"/>
      <c r="P217" s="91"/>
      <c r="Q217" s="91"/>
      <c r="R217" s="91"/>
      <c r="S217" s="35"/>
    </row>
    <row r="218" spans="2:19">
      <c r="B218" s="35"/>
      <c r="C218" s="67"/>
      <c r="F218" s="91"/>
      <c r="G218" s="92"/>
      <c r="H218" s="91"/>
      <c r="I218" s="91"/>
      <c r="J218" s="91"/>
      <c r="M218" s="114"/>
      <c r="N218" s="91"/>
      <c r="O218" s="35"/>
      <c r="P218" s="91"/>
      <c r="Q218" s="91"/>
      <c r="R218" s="91"/>
      <c r="S218" s="35"/>
    </row>
    <row r="219" spans="2:19">
      <c r="B219" s="35"/>
      <c r="C219" s="67"/>
      <c r="F219" s="91"/>
      <c r="G219" s="92"/>
      <c r="H219" s="91"/>
      <c r="I219" s="91"/>
      <c r="J219" s="91"/>
      <c r="M219" s="114"/>
      <c r="N219" s="91"/>
      <c r="O219" s="35"/>
      <c r="P219" s="91"/>
      <c r="Q219" s="91"/>
      <c r="R219" s="91"/>
      <c r="S219" s="35"/>
    </row>
    <row r="220" spans="2:19">
      <c r="B220" s="35"/>
      <c r="C220" s="67"/>
      <c r="F220" s="91"/>
      <c r="G220" s="92"/>
      <c r="H220" s="91"/>
      <c r="I220" s="91"/>
      <c r="J220" s="91"/>
      <c r="M220" s="114"/>
      <c r="N220" s="91"/>
      <c r="O220" s="35"/>
      <c r="P220" s="91"/>
      <c r="Q220" s="91"/>
      <c r="R220" s="91"/>
      <c r="S220" s="35"/>
    </row>
    <row r="221" spans="2:19">
      <c r="B221" s="35"/>
      <c r="C221" s="67"/>
      <c r="F221" s="91"/>
      <c r="G221" s="92"/>
      <c r="H221" s="91"/>
      <c r="I221" s="91"/>
      <c r="J221" s="91"/>
      <c r="M221" s="114"/>
      <c r="N221" s="91"/>
      <c r="O221" s="35"/>
      <c r="P221" s="91"/>
      <c r="Q221" s="91"/>
      <c r="R221" s="91"/>
      <c r="S221" s="35"/>
    </row>
    <row r="222" spans="2:19">
      <c r="B222" s="35"/>
      <c r="C222" s="67"/>
      <c r="F222" s="91"/>
      <c r="G222" s="92"/>
      <c r="H222" s="91"/>
      <c r="I222" s="91"/>
      <c r="J222" s="91"/>
      <c r="M222" s="114"/>
      <c r="N222" s="91"/>
      <c r="O222" s="35"/>
      <c r="P222" s="91"/>
      <c r="Q222" s="91"/>
      <c r="R222" s="91"/>
      <c r="S222" s="35"/>
    </row>
    <row r="223" spans="2:19">
      <c r="B223" s="35"/>
      <c r="C223" s="67"/>
      <c r="F223" s="91"/>
      <c r="G223" s="92"/>
      <c r="H223" s="91"/>
      <c r="I223" s="91"/>
      <c r="J223" s="91"/>
      <c r="M223" s="114"/>
      <c r="N223" s="91"/>
      <c r="O223" s="35"/>
      <c r="P223" s="91"/>
      <c r="Q223" s="91"/>
      <c r="R223" s="91"/>
      <c r="S223" s="35"/>
    </row>
    <row r="224" spans="2:19">
      <c r="B224" s="35"/>
      <c r="C224" s="67"/>
      <c r="F224" s="91"/>
      <c r="G224" s="92"/>
      <c r="H224" s="91"/>
      <c r="I224" s="91"/>
      <c r="J224" s="91"/>
      <c r="M224" s="114"/>
      <c r="N224" s="91"/>
      <c r="O224" s="35"/>
      <c r="P224" s="91"/>
      <c r="Q224" s="91"/>
      <c r="R224" s="91"/>
      <c r="S224" s="35"/>
    </row>
    <row r="225" spans="2:19">
      <c r="B225" s="35"/>
      <c r="C225" s="67"/>
      <c r="F225" s="91"/>
      <c r="G225" s="92"/>
      <c r="H225" s="91"/>
      <c r="I225" s="91"/>
      <c r="J225" s="91"/>
      <c r="M225" s="114"/>
      <c r="N225" s="91"/>
      <c r="O225" s="35"/>
      <c r="P225" s="91"/>
      <c r="Q225" s="91"/>
      <c r="R225" s="91"/>
      <c r="S225" s="35"/>
    </row>
    <row r="226" spans="2:19">
      <c r="B226" s="35"/>
      <c r="C226" s="67"/>
      <c r="F226" s="91"/>
      <c r="G226" s="92"/>
      <c r="H226" s="91"/>
      <c r="I226" s="91"/>
      <c r="J226" s="91"/>
      <c r="M226" s="114"/>
      <c r="N226" s="91"/>
      <c r="O226" s="35"/>
      <c r="P226" s="91"/>
      <c r="Q226" s="91"/>
      <c r="R226" s="91"/>
      <c r="S226" s="35"/>
    </row>
    <row r="227" spans="2:19">
      <c r="B227" s="35"/>
      <c r="C227" s="67"/>
      <c r="F227" s="91"/>
      <c r="G227" s="92"/>
      <c r="H227" s="91"/>
      <c r="I227" s="91"/>
      <c r="J227" s="91"/>
      <c r="M227" s="114"/>
      <c r="N227" s="91"/>
      <c r="O227" s="35"/>
      <c r="P227" s="91"/>
      <c r="Q227" s="91"/>
      <c r="R227" s="91"/>
      <c r="S227" s="35"/>
    </row>
    <row r="228" spans="2:19">
      <c r="B228" s="35"/>
      <c r="C228" s="67"/>
      <c r="F228" s="91"/>
      <c r="G228" s="92"/>
      <c r="H228" s="91"/>
      <c r="I228" s="91"/>
      <c r="J228" s="91"/>
      <c r="M228" s="114"/>
      <c r="N228" s="91"/>
      <c r="O228" s="35"/>
      <c r="P228" s="91"/>
      <c r="Q228" s="91"/>
      <c r="R228" s="91"/>
      <c r="S228" s="35"/>
    </row>
    <row r="229" spans="2:19">
      <c r="B229" s="35"/>
      <c r="C229" s="67"/>
      <c r="F229" s="91"/>
      <c r="G229" s="92"/>
      <c r="H229" s="91"/>
      <c r="I229" s="91"/>
      <c r="J229" s="91"/>
      <c r="M229" s="114"/>
      <c r="N229" s="91"/>
      <c r="O229" s="35"/>
      <c r="P229" s="91"/>
      <c r="Q229" s="91"/>
      <c r="R229" s="91"/>
      <c r="S229" s="35"/>
    </row>
    <row r="230" spans="2:19">
      <c r="B230" s="35"/>
      <c r="C230" s="67"/>
      <c r="F230" s="91"/>
      <c r="G230" s="92"/>
      <c r="H230" s="91"/>
      <c r="I230" s="91"/>
      <c r="J230" s="91"/>
      <c r="M230" s="114"/>
      <c r="N230" s="91"/>
      <c r="O230" s="35"/>
      <c r="P230" s="91"/>
      <c r="Q230" s="91"/>
      <c r="R230" s="91"/>
      <c r="S230" s="35"/>
    </row>
    <row r="231" spans="2:19">
      <c r="B231" s="35"/>
      <c r="C231" s="67"/>
      <c r="F231" s="91"/>
      <c r="G231" s="92"/>
      <c r="H231" s="91"/>
      <c r="I231" s="91"/>
      <c r="J231" s="91"/>
      <c r="M231" s="114"/>
      <c r="N231" s="91"/>
      <c r="O231" s="35"/>
      <c r="P231" s="91"/>
      <c r="Q231" s="91"/>
      <c r="R231" s="91"/>
      <c r="S231" s="35"/>
    </row>
    <row r="232" spans="2:19">
      <c r="B232" s="35"/>
      <c r="C232" s="67"/>
      <c r="F232" s="91"/>
      <c r="G232" s="92"/>
      <c r="H232" s="91"/>
      <c r="I232" s="91"/>
      <c r="J232" s="91"/>
      <c r="M232" s="114"/>
      <c r="N232" s="91"/>
      <c r="O232" s="35"/>
      <c r="P232" s="91"/>
      <c r="Q232" s="91"/>
      <c r="R232" s="91"/>
      <c r="S232" s="35"/>
    </row>
    <row r="233" spans="2:19">
      <c r="B233" s="35"/>
      <c r="C233" s="67"/>
      <c r="F233" s="91"/>
      <c r="G233" s="92"/>
      <c r="H233" s="91"/>
      <c r="I233" s="91"/>
      <c r="J233" s="91"/>
      <c r="M233" s="114"/>
      <c r="N233" s="91"/>
      <c r="O233" s="35"/>
      <c r="P233" s="91"/>
      <c r="Q233" s="91"/>
      <c r="R233" s="91"/>
      <c r="S233" s="35"/>
    </row>
    <row r="234" spans="2:19">
      <c r="B234" s="35"/>
      <c r="C234" s="67"/>
      <c r="F234" s="91"/>
      <c r="G234" s="92"/>
      <c r="H234" s="91"/>
      <c r="I234" s="91"/>
      <c r="J234" s="91"/>
      <c r="M234" s="114"/>
      <c r="N234" s="91"/>
      <c r="O234" s="35"/>
      <c r="P234" s="91"/>
      <c r="Q234" s="91"/>
      <c r="R234" s="91"/>
      <c r="S234" s="35"/>
    </row>
    <row r="235" spans="2:19">
      <c r="B235" s="35"/>
      <c r="C235" s="67"/>
      <c r="F235" s="91"/>
      <c r="G235" s="92"/>
      <c r="H235" s="91"/>
      <c r="I235" s="91"/>
      <c r="J235" s="91"/>
      <c r="M235" s="114"/>
      <c r="N235" s="91"/>
      <c r="O235" s="35"/>
      <c r="P235" s="91"/>
      <c r="Q235" s="91"/>
      <c r="R235" s="91"/>
      <c r="S235" s="35"/>
    </row>
    <row r="236" spans="2:19">
      <c r="B236" s="35"/>
      <c r="C236" s="67"/>
      <c r="F236" s="91"/>
      <c r="G236" s="92"/>
      <c r="H236" s="91"/>
      <c r="I236" s="91"/>
      <c r="J236" s="91"/>
      <c r="M236" s="114"/>
      <c r="N236" s="91"/>
      <c r="O236" s="35"/>
      <c r="P236" s="91"/>
      <c r="Q236" s="91"/>
      <c r="R236" s="91"/>
      <c r="S236" s="35"/>
    </row>
    <row r="237" spans="2:19">
      <c r="B237" s="35"/>
      <c r="C237" s="67"/>
      <c r="F237" s="91"/>
      <c r="G237" s="92"/>
      <c r="H237" s="91"/>
      <c r="I237" s="91"/>
      <c r="J237" s="91"/>
      <c r="M237" s="114"/>
      <c r="N237" s="91"/>
      <c r="O237" s="35"/>
      <c r="P237" s="91"/>
      <c r="Q237" s="91"/>
      <c r="R237" s="91"/>
      <c r="S237" s="35"/>
    </row>
    <row r="238" spans="2:19">
      <c r="B238" s="35"/>
      <c r="C238" s="67"/>
      <c r="F238" s="91"/>
      <c r="G238" s="92"/>
      <c r="H238" s="91"/>
      <c r="I238" s="91"/>
      <c r="J238" s="91"/>
      <c r="M238" s="114"/>
      <c r="N238" s="91"/>
      <c r="O238" s="35"/>
      <c r="P238" s="91"/>
      <c r="Q238" s="91"/>
      <c r="R238" s="91"/>
      <c r="S238" s="35"/>
    </row>
    <row r="239" spans="2:19">
      <c r="B239" s="35"/>
      <c r="C239" s="67"/>
      <c r="F239" s="91"/>
      <c r="G239" s="92"/>
      <c r="H239" s="91"/>
      <c r="I239" s="91"/>
      <c r="J239" s="91"/>
      <c r="M239" s="114"/>
      <c r="N239" s="91"/>
      <c r="O239" s="35"/>
      <c r="P239" s="91"/>
      <c r="Q239" s="91"/>
      <c r="R239" s="91"/>
      <c r="S239" s="35"/>
    </row>
    <row r="240" spans="2:19">
      <c r="B240" s="35"/>
      <c r="C240" s="67"/>
      <c r="F240" s="91"/>
      <c r="G240" s="92"/>
      <c r="H240" s="91"/>
      <c r="I240" s="91"/>
      <c r="J240" s="91"/>
      <c r="M240" s="114"/>
      <c r="N240" s="91"/>
      <c r="O240" s="35"/>
      <c r="P240" s="91"/>
      <c r="Q240" s="91"/>
      <c r="R240" s="91"/>
      <c r="S240" s="35"/>
    </row>
    <row r="241" spans="2:19">
      <c r="B241" s="35"/>
      <c r="C241" s="67"/>
      <c r="F241" s="91"/>
      <c r="G241" s="92"/>
      <c r="H241" s="91"/>
      <c r="I241" s="91"/>
      <c r="J241" s="91"/>
      <c r="M241" s="114"/>
      <c r="N241" s="91"/>
      <c r="O241" s="35"/>
      <c r="P241" s="91"/>
      <c r="Q241" s="91"/>
      <c r="R241" s="91"/>
      <c r="S241" s="35"/>
    </row>
    <row r="242" spans="2:19">
      <c r="B242" s="35"/>
      <c r="C242" s="67"/>
      <c r="F242" s="91"/>
      <c r="G242" s="92"/>
      <c r="H242" s="91"/>
      <c r="I242" s="91"/>
      <c r="J242" s="91"/>
      <c r="M242" s="114"/>
      <c r="N242" s="91"/>
      <c r="O242" s="35"/>
      <c r="P242" s="91"/>
      <c r="Q242" s="91"/>
      <c r="R242" s="91"/>
      <c r="S242" s="35"/>
    </row>
    <row r="243" spans="2:19">
      <c r="B243" s="35"/>
      <c r="C243" s="67"/>
      <c r="F243" s="91"/>
      <c r="G243" s="92"/>
      <c r="H243" s="91"/>
      <c r="I243" s="91"/>
      <c r="J243" s="91"/>
      <c r="M243" s="114"/>
      <c r="N243" s="91"/>
      <c r="O243" s="35"/>
      <c r="P243" s="91"/>
      <c r="Q243" s="91"/>
      <c r="R243" s="91"/>
      <c r="S243" s="35"/>
    </row>
    <row r="244" spans="2:19">
      <c r="B244" s="35"/>
      <c r="C244" s="67"/>
      <c r="F244" s="91"/>
      <c r="G244" s="92"/>
      <c r="H244" s="91"/>
      <c r="I244" s="91"/>
      <c r="J244" s="91"/>
      <c r="M244" s="114"/>
      <c r="N244" s="91"/>
      <c r="O244" s="35"/>
      <c r="P244" s="91"/>
      <c r="Q244" s="91"/>
      <c r="R244" s="91"/>
      <c r="S244" s="35"/>
    </row>
    <row r="245" spans="2:19">
      <c r="B245" s="35"/>
      <c r="C245" s="67"/>
      <c r="F245" s="91"/>
      <c r="G245" s="92"/>
      <c r="H245" s="91"/>
      <c r="I245" s="91"/>
      <c r="J245" s="91"/>
      <c r="M245" s="114"/>
      <c r="N245" s="91"/>
      <c r="O245" s="35"/>
      <c r="P245" s="91"/>
      <c r="Q245" s="91"/>
      <c r="R245" s="91"/>
      <c r="S245" s="35"/>
    </row>
    <row r="246" spans="2:19">
      <c r="B246" s="35"/>
      <c r="C246" s="67"/>
      <c r="F246" s="91"/>
      <c r="G246" s="92"/>
      <c r="H246" s="91"/>
      <c r="I246" s="91"/>
      <c r="J246" s="91"/>
      <c r="M246" s="114"/>
      <c r="N246" s="91"/>
      <c r="O246" s="35"/>
      <c r="P246" s="91"/>
      <c r="Q246" s="91"/>
      <c r="R246" s="91"/>
      <c r="S246" s="35"/>
    </row>
    <row r="247" spans="2:19">
      <c r="B247" s="35"/>
      <c r="C247" s="67"/>
      <c r="F247" s="91"/>
      <c r="G247" s="92"/>
      <c r="H247" s="91"/>
      <c r="I247" s="91"/>
      <c r="J247" s="91"/>
      <c r="M247" s="114"/>
      <c r="N247" s="91"/>
      <c r="O247" s="35"/>
      <c r="P247" s="91"/>
      <c r="Q247" s="91"/>
      <c r="R247" s="91"/>
      <c r="S247" s="35"/>
    </row>
    <row r="248" spans="2:19">
      <c r="B248" s="35"/>
      <c r="C248" s="67"/>
      <c r="F248" s="91"/>
      <c r="G248" s="92"/>
      <c r="H248" s="91"/>
      <c r="I248" s="91"/>
      <c r="J248" s="91"/>
      <c r="M248" s="114"/>
      <c r="N248" s="91"/>
      <c r="O248" s="35"/>
      <c r="P248" s="91"/>
      <c r="Q248" s="91"/>
      <c r="R248" s="91"/>
      <c r="S248" s="35"/>
    </row>
    <row r="249" spans="2:19">
      <c r="B249" s="35"/>
      <c r="C249" s="67"/>
      <c r="F249" s="91"/>
      <c r="G249" s="92"/>
      <c r="H249" s="91"/>
      <c r="I249" s="91"/>
      <c r="J249" s="91"/>
      <c r="M249" s="114"/>
      <c r="N249" s="91"/>
      <c r="O249" s="35"/>
      <c r="P249" s="91"/>
      <c r="Q249" s="91"/>
      <c r="R249" s="91"/>
      <c r="S249" s="35"/>
    </row>
    <row r="250" spans="2:19">
      <c r="B250" s="35"/>
      <c r="C250" s="67"/>
      <c r="F250" s="91"/>
      <c r="G250" s="92"/>
      <c r="H250" s="91"/>
      <c r="I250" s="91"/>
      <c r="J250" s="91"/>
      <c r="M250" s="114"/>
      <c r="N250" s="91"/>
      <c r="O250" s="35"/>
      <c r="P250" s="91"/>
      <c r="Q250" s="91"/>
      <c r="R250" s="91"/>
      <c r="S250" s="35"/>
    </row>
    <row r="251" spans="2:19">
      <c r="B251" s="35"/>
      <c r="C251" s="67"/>
      <c r="F251" s="91"/>
      <c r="G251" s="92"/>
      <c r="H251" s="91"/>
      <c r="I251" s="91"/>
      <c r="J251" s="91"/>
      <c r="M251" s="114"/>
      <c r="N251" s="91"/>
      <c r="O251" s="35"/>
      <c r="P251" s="91"/>
      <c r="Q251" s="91"/>
      <c r="R251" s="91"/>
      <c r="S251" s="35"/>
    </row>
    <row r="252" spans="2:19">
      <c r="B252" s="35"/>
      <c r="C252" s="67"/>
      <c r="F252" s="91"/>
      <c r="G252" s="92"/>
      <c r="H252" s="91"/>
      <c r="I252" s="91"/>
      <c r="J252" s="91"/>
      <c r="M252" s="114"/>
      <c r="N252" s="91"/>
      <c r="O252" s="35"/>
      <c r="P252" s="91"/>
      <c r="Q252" s="91"/>
      <c r="R252" s="91"/>
      <c r="S252" s="35"/>
    </row>
    <row r="253" spans="2:19">
      <c r="B253" s="35"/>
      <c r="C253" s="67"/>
      <c r="F253" s="91"/>
      <c r="G253" s="92"/>
      <c r="H253" s="91"/>
      <c r="I253" s="91"/>
      <c r="J253" s="91"/>
      <c r="M253" s="114"/>
      <c r="N253" s="91"/>
      <c r="O253" s="35"/>
      <c r="P253" s="91"/>
      <c r="Q253" s="91"/>
      <c r="R253" s="91"/>
      <c r="S253" s="35"/>
    </row>
    <row r="254" spans="2:19">
      <c r="B254" s="35"/>
      <c r="C254" s="67"/>
      <c r="F254" s="91"/>
      <c r="G254" s="92"/>
      <c r="H254" s="91"/>
      <c r="I254" s="91"/>
      <c r="J254" s="91"/>
      <c r="M254" s="114"/>
      <c r="N254" s="91"/>
      <c r="O254" s="35"/>
      <c r="P254" s="91"/>
      <c r="Q254" s="91"/>
      <c r="R254" s="91"/>
      <c r="S254" s="35"/>
    </row>
    <row r="255" spans="2:19">
      <c r="B255" s="35"/>
      <c r="C255" s="67"/>
      <c r="F255" s="91"/>
      <c r="G255" s="92"/>
      <c r="H255" s="91"/>
      <c r="I255" s="91"/>
      <c r="J255" s="91"/>
      <c r="M255" s="114"/>
      <c r="N255" s="91"/>
      <c r="O255" s="35"/>
      <c r="P255" s="91"/>
      <c r="Q255" s="91"/>
      <c r="R255" s="91"/>
      <c r="S255" s="35"/>
    </row>
    <row r="256" spans="2:19">
      <c r="B256" s="35"/>
      <c r="C256" s="67"/>
      <c r="F256" s="91"/>
      <c r="G256" s="92"/>
      <c r="H256" s="91"/>
      <c r="I256" s="91"/>
      <c r="J256" s="91"/>
      <c r="M256" s="114"/>
      <c r="N256" s="91"/>
      <c r="O256" s="35"/>
      <c r="P256" s="91"/>
      <c r="Q256" s="91"/>
      <c r="R256" s="91"/>
      <c r="S256" s="35"/>
    </row>
    <row r="257" spans="2:19">
      <c r="B257" s="35"/>
      <c r="C257" s="67"/>
      <c r="F257" s="91"/>
      <c r="G257" s="92"/>
      <c r="H257" s="91"/>
      <c r="I257" s="91"/>
      <c r="J257" s="91"/>
      <c r="M257" s="114"/>
      <c r="N257" s="91"/>
      <c r="O257" s="35"/>
      <c r="P257" s="91"/>
      <c r="Q257" s="91"/>
      <c r="R257" s="91"/>
      <c r="S257" s="35"/>
    </row>
    <row r="258" spans="2:19">
      <c r="B258" s="35"/>
      <c r="C258" s="67"/>
      <c r="F258" s="91"/>
      <c r="G258" s="92"/>
      <c r="H258" s="91"/>
      <c r="I258" s="91"/>
      <c r="J258" s="91"/>
      <c r="M258" s="114"/>
      <c r="N258" s="91"/>
      <c r="O258" s="35"/>
      <c r="P258" s="91"/>
      <c r="Q258" s="91"/>
      <c r="R258" s="91"/>
      <c r="S258" s="35"/>
    </row>
    <row r="259" spans="2:19">
      <c r="B259" s="35"/>
      <c r="C259" s="67"/>
      <c r="F259" s="91"/>
      <c r="G259" s="92"/>
      <c r="H259" s="91"/>
      <c r="I259" s="91"/>
      <c r="J259" s="91"/>
      <c r="M259" s="114"/>
      <c r="N259" s="91"/>
      <c r="O259" s="35"/>
      <c r="P259" s="91"/>
      <c r="Q259" s="91"/>
      <c r="R259" s="91"/>
      <c r="S259" s="35"/>
    </row>
    <row r="260" spans="2:19">
      <c r="B260" s="35"/>
      <c r="C260" s="67"/>
      <c r="F260" s="91"/>
      <c r="G260" s="92"/>
      <c r="H260" s="91"/>
      <c r="I260" s="91"/>
      <c r="J260" s="91"/>
      <c r="M260" s="114"/>
      <c r="N260" s="91"/>
      <c r="O260" s="35"/>
      <c r="P260" s="91"/>
      <c r="Q260" s="91"/>
      <c r="R260" s="91"/>
      <c r="S260" s="35"/>
    </row>
    <row r="261" spans="2:19">
      <c r="B261" s="35"/>
      <c r="C261" s="67"/>
      <c r="F261" s="91"/>
      <c r="G261" s="92"/>
      <c r="H261" s="91"/>
      <c r="I261" s="91"/>
      <c r="J261" s="91"/>
      <c r="M261" s="114"/>
      <c r="N261" s="91"/>
      <c r="O261" s="35"/>
      <c r="P261" s="91"/>
      <c r="Q261" s="91"/>
      <c r="R261" s="91"/>
      <c r="S261" s="35"/>
    </row>
    <row r="262" spans="2:19">
      <c r="B262" s="35"/>
      <c r="C262" s="67"/>
      <c r="F262" s="91"/>
      <c r="G262" s="92"/>
      <c r="H262" s="91"/>
      <c r="I262" s="91"/>
      <c r="J262" s="91"/>
      <c r="M262" s="114"/>
      <c r="N262" s="91"/>
      <c r="O262" s="35"/>
      <c r="P262" s="91"/>
      <c r="Q262" s="91"/>
      <c r="R262" s="91"/>
      <c r="S262" s="35"/>
    </row>
    <row r="263" spans="2:19">
      <c r="B263" s="35"/>
      <c r="C263" s="67"/>
      <c r="F263" s="91"/>
      <c r="G263" s="92"/>
      <c r="H263" s="91"/>
      <c r="I263" s="91"/>
      <c r="J263" s="91"/>
      <c r="M263" s="114"/>
      <c r="N263" s="91"/>
      <c r="O263" s="35"/>
      <c r="P263" s="91"/>
      <c r="Q263" s="91"/>
      <c r="R263" s="91"/>
      <c r="S263" s="35"/>
    </row>
    <row r="264" spans="2:19">
      <c r="B264" s="35"/>
      <c r="C264" s="67"/>
      <c r="F264" s="91"/>
      <c r="G264" s="92"/>
      <c r="H264" s="91"/>
      <c r="I264" s="91"/>
      <c r="J264" s="91"/>
      <c r="M264" s="114"/>
      <c r="N264" s="91"/>
      <c r="O264" s="35"/>
      <c r="P264" s="91"/>
      <c r="Q264" s="91"/>
      <c r="R264" s="91"/>
      <c r="S264" s="35"/>
    </row>
    <row r="265" spans="2:19">
      <c r="B265" s="35"/>
      <c r="C265" s="67"/>
      <c r="F265" s="91"/>
      <c r="G265" s="92"/>
      <c r="H265" s="91"/>
      <c r="I265" s="91"/>
      <c r="J265" s="91"/>
      <c r="M265" s="114"/>
      <c r="N265" s="91"/>
      <c r="O265" s="35"/>
      <c r="P265" s="91"/>
      <c r="Q265" s="91"/>
      <c r="R265" s="91"/>
      <c r="S265" s="35"/>
    </row>
    <row r="266" spans="2:19">
      <c r="B266" s="35"/>
      <c r="C266" s="67"/>
      <c r="F266" s="91"/>
      <c r="G266" s="92"/>
      <c r="H266" s="91"/>
      <c r="I266" s="91"/>
      <c r="J266" s="91"/>
      <c r="M266" s="114"/>
      <c r="N266" s="91"/>
      <c r="O266" s="35"/>
      <c r="P266" s="91"/>
      <c r="Q266" s="91"/>
      <c r="R266" s="91"/>
      <c r="S266" s="35"/>
    </row>
    <row r="267" spans="2:19">
      <c r="B267" s="35"/>
      <c r="C267" s="67"/>
      <c r="F267" s="91"/>
      <c r="G267" s="92"/>
      <c r="H267" s="91"/>
      <c r="I267" s="91"/>
      <c r="J267" s="91"/>
      <c r="M267" s="114"/>
      <c r="N267" s="91"/>
      <c r="O267" s="35"/>
      <c r="P267" s="91"/>
      <c r="Q267" s="91"/>
      <c r="R267" s="91"/>
      <c r="S267" s="35"/>
    </row>
    <row r="268" spans="2:19">
      <c r="B268" s="35"/>
      <c r="C268" s="67"/>
      <c r="F268" s="91"/>
      <c r="G268" s="92"/>
      <c r="H268" s="91"/>
      <c r="I268" s="91"/>
      <c r="J268" s="91"/>
      <c r="M268" s="114"/>
      <c r="N268" s="91"/>
      <c r="O268" s="35"/>
      <c r="P268" s="91"/>
      <c r="Q268" s="91"/>
      <c r="R268" s="91"/>
      <c r="S268" s="35"/>
    </row>
    <row r="269" spans="2:19">
      <c r="B269" s="35"/>
      <c r="C269" s="67"/>
      <c r="F269" s="91"/>
      <c r="G269" s="92"/>
      <c r="H269" s="91"/>
      <c r="I269" s="91"/>
      <c r="J269" s="91"/>
      <c r="M269" s="114"/>
      <c r="N269" s="91"/>
      <c r="O269" s="35"/>
      <c r="P269" s="91"/>
      <c r="Q269" s="91"/>
      <c r="R269" s="91"/>
      <c r="S269" s="35"/>
    </row>
    <row r="270" spans="2:19">
      <c r="B270" s="35"/>
      <c r="C270" s="67"/>
      <c r="F270" s="91"/>
      <c r="G270" s="92"/>
      <c r="H270" s="91"/>
      <c r="I270" s="91"/>
      <c r="J270" s="91"/>
      <c r="M270" s="114"/>
      <c r="N270" s="91"/>
      <c r="O270" s="35"/>
      <c r="P270" s="91"/>
      <c r="Q270" s="91"/>
      <c r="R270" s="91"/>
      <c r="S270" s="35"/>
    </row>
    <row r="271" spans="2:19">
      <c r="B271" s="35"/>
      <c r="C271" s="67"/>
      <c r="F271" s="91"/>
      <c r="G271" s="92"/>
      <c r="H271" s="91"/>
      <c r="I271" s="91"/>
      <c r="J271" s="91"/>
      <c r="M271" s="114"/>
      <c r="N271" s="91"/>
      <c r="O271" s="35"/>
      <c r="P271" s="91"/>
      <c r="Q271" s="91"/>
      <c r="R271" s="91"/>
      <c r="S271" s="35"/>
    </row>
    <row r="272" spans="2:19">
      <c r="B272" s="35"/>
      <c r="C272" s="67"/>
      <c r="F272" s="91"/>
      <c r="G272" s="92"/>
      <c r="H272" s="91"/>
      <c r="I272" s="91"/>
      <c r="J272" s="91"/>
      <c r="M272" s="114"/>
      <c r="N272" s="91"/>
      <c r="O272" s="35"/>
      <c r="P272" s="91"/>
      <c r="Q272" s="91"/>
      <c r="R272" s="91"/>
      <c r="S272" s="35"/>
    </row>
    <row r="273" spans="2:19">
      <c r="B273" s="35"/>
      <c r="C273" s="67"/>
      <c r="F273" s="91"/>
      <c r="G273" s="92"/>
      <c r="H273" s="91"/>
      <c r="I273" s="91"/>
      <c r="J273" s="91"/>
      <c r="M273" s="114"/>
      <c r="N273" s="91"/>
      <c r="O273" s="35"/>
      <c r="P273" s="91"/>
      <c r="Q273" s="91"/>
      <c r="R273" s="91"/>
      <c r="S273" s="35"/>
    </row>
    <row r="274" spans="2:19">
      <c r="B274" s="35"/>
      <c r="C274" s="67"/>
      <c r="F274" s="91"/>
      <c r="G274" s="92"/>
      <c r="H274" s="91"/>
      <c r="I274" s="91"/>
      <c r="J274" s="91"/>
      <c r="M274" s="114"/>
      <c r="N274" s="91"/>
      <c r="O274" s="35"/>
      <c r="P274" s="91"/>
      <c r="Q274" s="91"/>
      <c r="R274" s="91"/>
      <c r="S274" s="35"/>
    </row>
    <row r="275" spans="2:19">
      <c r="B275" s="35"/>
      <c r="C275" s="67"/>
      <c r="F275" s="91"/>
      <c r="G275" s="92"/>
      <c r="H275" s="91"/>
      <c r="I275" s="91"/>
      <c r="J275" s="91"/>
      <c r="M275" s="114"/>
      <c r="N275" s="91"/>
      <c r="O275" s="35"/>
      <c r="P275" s="91"/>
      <c r="Q275" s="91"/>
      <c r="R275" s="91"/>
      <c r="S275" s="35"/>
    </row>
    <row r="276" spans="2:19">
      <c r="B276" s="35"/>
      <c r="C276" s="67"/>
      <c r="F276" s="91"/>
      <c r="G276" s="92"/>
      <c r="H276" s="91"/>
      <c r="I276" s="91"/>
      <c r="J276" s="91"/>
      <c r="M276" s="114"/>
      <c r="N276" s="91"/>
      <c r="O276" s="35"/>
      <c r="P276" s="91"/>
      <c r="Q276" s="91"/>
      <c r="R276" s="91"/>
      <c r="S276" s="35"/>
    </row>
    <row r="277" spans="2:19">
      <c r="B277" s="35"/>
      <c r="C277" s="67"/>
      <c r="F277" s="91"/>
      <c r="G277" s="92"/>
      <c r="H277" s="91"/>
      <c r="I277" s="91"/>
      <c r="J277" s="91"/>
      <c r="M277" s="114"/>
      <c r="N277" s="91"/>
      <c r="O277" s="35"/>
      <c r="P277" s="91"/>
      <c r="Q277" s="91"/>
      <c r="R277" s="91"/>
      <c r="S277" s="35"/>
    </row>
    <row r="278" spans="2:19">
      <c r="B278" s="35"/>
      <c r="C278" s="67"/>
      <c r="F278" s="91"/>
      <c r="G278" s="92"/>
      <c r="H278" s="91"/>
      <c r="I278" s="91"/>
      <c r="J278" s="91"/>
      <c r="M278" s="114"/>
      <c r="N278" s="91"/>
      <c r="O278" s="35"/>
      <c r="P278" s="91"/>
      <c r="Q278" s="91"/>
      <c r="R278" s="91"/>
      <c r="S278" s="35"/>
    </row>
    <row r="279" spans="2:19">
      <c r="B279" s="35"/>
      <c r="C279" s="67"/>
      <c r="F279" s="91"/>
      <c r="G279" s="92"/>
      <c r="H279" s="91"/>
      <c r="I279" s="91"/>
      <c r="J279" s="91"/>
      <c r="M279" s="114"/>
      <c r="N279" s="91"/>
      <c r="O279" s="35"/>
      <c r="P279" s="91"/>
      <c r="Q279" s="91"/>
      <c r="R279" s="91"/>
      <c r="S279" s="35"/>
    </row>
    <row r="280" spans="2:19">
      <c r="B280" s="35"/>
      <c r="C280" s="67"/>
      <c r="F280" s="91"/>
      <c r="G280" s="92"/>
      <c r="H280" s="91"/>
      <c r="I280" s="91"/>
      <c r="J280" s="91"/>
      <c r="M280" s="114"/>
      <c r="N280" s="91"/>
      <c r="O280" s="35"/>
      <c r="P280" s="91"/>
      <c r="Q280" s="91"/>
      <c r="R280" s="91"/>
      <c r="S280" s="35"/>
    </row>
    <row r="281" spans="2:19">
      <c r="B281" s="35"/>
      <c r="C281" s="67"/>
      <c r="F281" s="91"/>
      <c r="G281" s="92"/>
      <c r="H281" s="91"/>
      <c r="I281" s="91"/>
      <c r="J281" s="91"/>
      <c r="M281" s="114"/>
      <c r="N281" s="91"/>
      <c r="O281" s="35"/>
      <c r="P281" s="91"/>
      <c r="Q281" s="91"/>
      <c r="R281" s="91"/>
      <c r="S281" s="35"/>
    </row>
    <row r="282" spans="2:19">
      <c r="B282" s="35"/>
      <c r="C282" s="67"/>
      <c r="F282" s="91"/>
      <c r="G282" s="92"/>
      <c r="H282" s="91"/>
      <c r="I282" s="91"/>
      <c r="J282" s="91"/>
      <c r="M282" s="114"/>
      <c r="N282" s="91"/>
      <c r="O282" s="35"/>
      <c r="P282" s="91"/>
      <c r="Q282" s="91"/>
      <c r="R282" s="91"/>
      <c r="S282" s="35"/>
    </row>
    <row r="283" spans="2:19">
      <c r="B283" s="35"/>
      <c r="C283" s="67"/>
      <c r="F283" s="91"/>
      <c r="G283" s="92"/>
      <c r="H283" s="91"/>
      <c r="I283" s="91"/>
      <c r="J283" s="91"/>
      <c r="M283" s="114"/>
      <c r="N283" s="91"/>
      <c r="O283" s="35"/>
      <c r="P283" s="91"/>
      <c r="Q283" s="91"/>
      <c r="R283" s="91"/>
      <c r="S283" s="35"/>
    </row>
    <row r="284" spans="2:19">
      <c r="B284" s="35"/>
      <c r="C284" s="67"/>
      <c r="F284" s="91"/>
      <c r="G284" s="92"/>
      <c r="H284" s="91"/>
      <c r="I284" s="91"/>
      <c r="J284" s="91"/>
      <c r="M284" s="114"/>
      <c r="N284" s="91"/>
      <c r="O284" s="35"/>
      <c r="P284" s="91"/>
      <c r="Q284" s="91"/>
      <c r="R284" s="91"/>
      <c r="S284" s="35"/>
    </row>
    <row r="285" spans="2:19">
      <c r="B285" s="35"/>
      <c r="C285" s="67"/>
      <c r="F285" s="91"/>
      <c r="G285" s="92"/>
      <c r="H285" s="91"/>
      <c r="I285" s="91"/>
      <c r="J285" s="91"/>
      <c r="M285" s="114"/>
      <c r="N285" s="91"/>
      <c r="O285" s="35"/>
      <c r="P285" s="91"/>
      <c r="Q285" s="91"/>
      <c r="R285" s="91"/>
      <c r="S285" s="35"/>
    </row>
    <row r="286" spans="2:19">
      <c r="B286" s="35"/>
      <c r="C286" s="67"/>
      <c r="F286" s="91"/>
      <c r="G286" s="92"/>
      <c r="H286" s="91"/>
      <c r="I286" s="91"/>
      <c r="J286" s="91"/>
      <c r="M286" s="114"/>
      <c r="N286" s="91"/>
      <c r="O286" s="35"/>
      <c r="P286" s="91"/>
      <c r="Q286" s="91"/>
      <c r="R286" s="91"/>
      <c r="S286" s="35"/>
    </row>
    <row r="287" spans="2:19">
      <c r="B287" s="35"/>
      <c r="C287" s="67"/>
      <c r="F287" s="91"/>
      <c r="G287" s="92"/>
      <c r="H287" s="91"/>
      <c r="I287" s="91"/>
      <c r="J287" s="91"/>
      <c r="M287" s="114"/>
      <c r="N287" s="91"/>
      <c r="O287" s="35"/>
      <c r="P287" s="91"/>
      <c r="Q287" s="91"/>
      <c r="R287" s="91"/>
      <c r="S287" s="35"/>
    </row>
    <row r="288" spans="2:19">
      <c r="B288" s="35"/>
      <c r="C288" s="67"/>
      <c r="F288" s="91"/>
      <c r="G288" s="92"/>
      <c r="H288" s="91"/>
      <c r="I288" s="91"/>
      <c r="J288" s="91"/>
      <c r="M288" s="114"/>
      <c r="N288" s="91"/>
      <c r="O288" s="35"/>
      <c r="P288" s="91"/>
      <c r="Q288" s="91"/>
      <c r="R288" s="91"/>
      <c r="S288" s="35"/>
    </row>
    <row r="289" spans="2:19">
      <c r="B289" s="35"/>
      <c r="C289" s="67"/>
      <c r="F289" s="91"/>
      <c r="G289" s="92"/>
      <c r="H289" s="91"/>
      <c r="I289" s="91"/>
      <c r="J289" s="91"/>
      <c r="M289" s="114"/>
      <c r="N289" s="91"/>
      <c r="O289" s="35"/>
      <c r="P289" s="91"/>
      <c r="Q289" s="91"/>
      <c r="R289" s="91"/>
      <c r="S289" s="35"/>
    </row>
    <row r="290" spans="2:19">
      <c r="B290" s="35"/>
      <c r="C290" s="67"/>
      <c r="F290" s="91"/>
      <c r="G290" s="92"/>
      <c r="H290" s="91"/>
      <c r="I290" s="91"/>
      <c r="J290" s="91"/>
      <c r="M290" s="114"/>
      <c r="N290" s="91"/>
      <c r="O290" s="35"/>
      <c r="P290" s="91"/>
      <c r="Q290" s="91"/>
      <c r="R290" s="91"/>
      <c r="S290" s="35"/>
    </row>
    <row r="291" spans="2:19">
      <c r="B291" s="35"/>
      <c r="C291" s="67"/>
      <c r="F291" s="91"/>
      <c r="G291" s="92"/>
      <c r="H291" s="91"/>
      <c r="I291" s="91"/>
      <c r="J291" s="91"/>
      <c r="M291" s="114"/>
      <c r="N291" s="91"/>
      <c r="O291" s="35"/>
      <c r="P291" s="91"/>
      <c r="Q291" s="91"/>
      <c r="R291" s="91"/>
      <c r="S291" s="35"/>
    </row>
    <row r="292" spans="2:19">
      <c r="B292" s="35"/>
      <c r="C292" s="67"/>
      <c r="F292" s="91"/>
      <c r="G292" s="92"/>
      <c r="H292" s="91"/>
      <c r="I292" s="91"/>
      <c r="J292" s="91"/>
      <c r="M292" s="114"/>
      <c r="N292" s="91"/>
      <c r="O292" s="35"/>
      <c r="P292" s="91"/>
      <c r="Q292" s="91"/>
      <c r="R292" s="91"/>
      <c r="S292" s="35"/>
    </row>
    <row r="293" spans="2:19">
      <c r="B293" s="35"/>
      <c r="C293" s="67"/>
      <c r="F293" s="91"/>
      <c r="G293" s="92"/>
      <c r="H293" s="91"/>
      <c r="I293" s="91"/>
      <c r="J293" s="91"/>
      <c r="M293" s="114"/>
      <c r="N293" s="91"/>
      <c r="O293" s="35"/>
      <c r="P293" s="91"/>
      <c r="Q293" s="91"/>
      <c r="R293" s="91"/>
      <c r="S293" s="35"/>
    </row>
    <row r="294" spans="2:19">
      <c r="B294" s="35"/>
      <c r="C294" s="67"/>
      <c r="F294" s="91"/>
      <c r="G294" s="92"/>
      <c r="H294" s="91"/>
      <c r="I294" s="91"/>
      <c r="J294" s="91"/>
      <c r="M294" s="114"/>
      <c r="N294" s="91"/>
      <c r="O294" s="35"/>
      <c r="P294" s="91"/>
      <c r="Q294" s="91"/>
      <c r="R294" s="91"/>
      <c r="S294" s="35"/>
    </row>
    <row r="295" spans="2:19">
      <c r="B295" s="35"/>
      <c r="C295" s="67"/>
      <c r="F295" s="91"/>
      <c r="G295" s="92"/>
      <c r="H295" s="91"/>
      <c r="I295" s="91"/>
      <c r="J295" s="91"/>
      <c r="M295" s="114"/>
      <c r="N295" s="91"/>
      <c r="O295" s="35"/>
      <c r="P295" s="91"/>
      <c r="Q295" s="91"/>
      <c r="R295" s="91"/>
      <c r="S295" s="35"/>
    </row>
    <row r="296" spans="2:19">
      <c r="B296" s="35"/>
      <c r="C296" s="67"/>
      <c r="F296" s="91"/>
      <c r="G296" s="92"/>
      <c r="H296" s="91"/>
      <c r="I296" s="91"/>
      <c r="J296" s="91"/>
      <c r="M296" s="114"/>
      <c r="N296" s="91"/>
      <c r="O296" s="35"/>
      <c r="P296" s="91"/>
      <c r="Q296" s="91"/>
      <c r="R296" s="91"/>
      <c r="S296" s="35"/>
    </row>
    <row r="297" spans="2:19">
      <c r="B297" s="35"/>
      <c r="C297" s="67"/>
      <c r="F297" s="91"/>
      <c r="G297" s="92"/>
      <c r="H297" s="91"/>
      <c r="I297" s="91"/>
      <c r="J297" s="91"/>
      <c r="M297" s="114"/>
      <c r="N297" s="91"/>
      <c r="O297" s="35"/>
      <c r="P297" s="91"/>
      <c r="Q297" s="91"/>
      <c r="R297" s="91"/>
      <c r="S297" s="35"/>
    </row>
    <row r="298" spans="2:19">
      <c r="B298" s="35"/>
      <c r="C298" s="67"/>
      <c r="F298" s="91"/>
      <c r="G298" s="92"/>
      <c r="H298" s="91"/>
      <c r="I298" s="91"/>
      <c r="J298" s="91"/>
      <c r="M298" s="114"/>
      <c r="N298" s="91"/>
      <c r="O298" s="35"/>
      <c r="P298" s="91"/>
      <c r="Q298" s="91"/>
      <c r="R298" s="91"/>
      <c r="S298" s="35"/>
    </row>
    <row r="299" spans="2:19">
      <c r="B299" s="35"/>
      <c r="C299" s="67"/>
      <c r="F299" s="91"/>
      <c r="G299" s="92"/>
      <c r="H299" s="91"/>
      <c r="I299" s="91"/>
      <c r="J299" s="91"/>
      <c r="M299" s="114"/>
      <c r="N299" s="91"/>
      <c r="O299" s="35"/>
      <c r="P299" s="91"/>
      <c r="Q299" s="91"/>
      <c r="R299" s="91"/>
      <c r="S299" s="35"/>
    </row>
    <row r="300" spans="2:19">
      <c r="B300" s="35"/>
      <c r="C300" s="67"/>
      <c r="F300" s="91"/>
      <c r="G300" s="92"/>
      <c r="H300" s="91"/>
      <c r="I300" s="91"/>
      <c r="J300" s="91"/>
      <c r="M300" s="114"/>
      <c r="N300" s="91"/>
      <c r="O300" s="35"/>
      <c r="P300" s="91"/>
      <c r="Q300" s="91"/>
      <c r="R300" s="91"/>
      <c r="S300" s="35"/>
    </row>
    <row r="301" spans="2:19">
      <c r="B301" s="35"/>
      <c r="C301" s="67"/>
      <c r="F301" s="91"/>
      <c r="G301" s="92"/>
      <c r="H301" s="91"/>
      <c r="I301" s="91"/>
      <c r="J301" s="91"/>
      <c r="M301" s="114"/>
      <c r="N301" s="91"/>
      <c r="O301" s="35"/>
      <c r="P301" s="91"/>
      <c r="Q301" s="91"/>
      <c r="R301" s="91"/>
      <c r="S301" s="35"/>
    </row>
    <row r="302" spans="2:19">
      <c r="B302" s="35"/>
      <c r="C302" s="67"/>
      <c r="F302" s="91"/>
      <c r="G302" s="92"/>
      <c r="H302" s="91"/>
      <c r="I302" s="91"/>
      <c r="J302" s="91"/>
      <c r="M302" s="114"/>
      <c r="N302" s="91"/>
      <c r="O302" s="35"/>
      <c r="P302" s="91"/>
      <c r="Q302" s="91"/>
      <c r="R302" s="91"/>
      <c r="S302" s="35"/>
    </row>
    <row r="303" spans="2:19">
      <c r="B303" s="35"/>
      <c r="C303" s="67"/>
      <c r="F303" s="91"/>
      <c r="G303" s="92"/>
      <c r="H303" s="91"/>
      <c r="I303" s="91"/>
      <c r="J303" s="91"/>
      <c r="M303" s="114"/>
      <c r="N303" s="91"/>
      <c r="O303" s="35"/>
      <c r="P303" s="91"/>
      <c r="Q303" s="91"/>
      <c r="R303" s="91"/>
      <c r="S303" s="35"/>
    </row>
    <row r="304" spans="2:19">
      <c r="B304" s="35"/>
      <c r="C304" s="67"/>
      <c r="F304" s="91"/>
      <c r="G304" s="92"/>
      <c r="H304" s="91"/>
      <c r="I304" s="91"/>
      <c r="J304" s="91"/>
      <c r="M304" s="114"/>
      <c r="N304" s="91"/>
      <c r="O304" s="35"/>
      <c r="P304" s="91"/>
      <c r="Q304" s="91"/>
      <c r="R304" s="91"/>
      <c r="S304" s="35"/>
    </row>
    <row r="305" spans="2:19">
      <c r="B305" s="35"/>
      <c r="C305" s="67"/>
      <c r="F305" s="91"/>
      <c r="G305" s="92"/>
      <c r="H305" s="91"/>
      <c r="I305" s="91"/>
      <c r="J305" s="91"/>
      <c r="M305" s="114"/>
      <c r="N305" s="91"/>
      <c r="O305" s="35"/>
      <c r="P305" s="91"/>
      <c r="Q305" s="91"/>
      <c r="R305" s="91"/>
      <c r="S305" s="35"/>
    </row>
    <row r="306" spans="2:19">
      <c r="B306" s="35"/>
      <c r="C306" s="67"/>
      <c r="F306" s="91"/>
      <c r="G306" s="92"/>
      <c r="H306" s="91"/>
      <c r="I306" s="91"/>
      <c r="J306" s="91"/>
      <c r="M306" s="114"/>
      <c r="N306" s="91"/>
      <c r="O306" s="35"/>
      <c r="P306" s="91"/>
      <c r="Q306" s="91"/>
      <c r="R306" s="91"/>
      <c r="S306" s="35"/>
    </row>
    <row r="307" spans="2:19">
      <c r="B307" s="35"/>
      <c r="C307" s="67"/>
      <c r="F307" s="91"/>
      <c r="G307" s="92"/>
      <c r="H307" s="91"/>
      <c r="I307" s="91"/>
      <c r="J307" s="91"/>
      <c r="M307" s="114"/>
      <c r="N307" s="91"/>
      <c r="O307" s="35"/>
      <c r="P307" s="91"/>
      <c r="Q307" s="91"/>
      <c r="R307" s="91"/>
      <c r="S307" s="35"/>
    </row>
    <row r="308" spans="2:19">
      <c r="B308" s="35"/>
      <c r="C308" s="67"/>
      <c r="F308" s="91"/>
      <c r="G308" s="92"/>
      <c r="H308" s="91"/>
      <c r="I308" s="91"/>
      <c r="J308" s="91"/>
      <c r="M308" s="114"/>
      <c r="N308" s="91"/>
      <c r="O308" s="35"/>
      <c r="P308" s="91"/>
      <c r="Q308" s="91"/>
      <c r="R308" s="91"/>
      <c r="S308" s="35"/>
    </row>
    <row r="309" spans="2:19">
      <c r="B309" s="35"/>
      <c r="C309" s="67"/>
      <c r="F309" s="91"/>
      <c r="G309" s="92"/>
      <c r="H309" s="91"/>
      <c r="I309" s="91"/>
      <c r="J309" s="91"/>
      <c r="M309" s="114"/>
      <c r="N309" s="91"/>
      <c r="O309" s="35"/>
      <c r="P309" s="91"/>
      <c r="Q309" s="91"/>
      <c r="R309" s="91"/>
      <c r="S309" s="35"/>
    </row>
    <row r="310" spans="2:19">
      <c r="B310" s="35"/>
      <c r="C310" s="67"/>
      <c r="F310" s="91"/>
      <c r="G310" s="92"/>
      <c r="H310" s="91"/>
      <c r="I310" s="91"/>
      <c r="J310" s="91"/>
      <c r="M310" s="114"/>
      <c r="N310" s="91"/>
      <c r="O310" s="35"/>
      <c r="P310" s="91"/>
      <c r="Q310" s="91"/>
      <c r="R310" s="91"/>
      <c r="S310" s="35"/>
    </row>
    <row r="311" spans="2:19">
      <c r="B311" s="35"/>
      <c r="C311" s="67"/>
      <c r="F311" s="91"/>
      <c r="G311" s="92"/>
      <c r="H311" s="91"/>
      <c r="I311" s="91"/>
      <c r="J311" s="91"/>
      <c r="M311" s="114"/>
      <c r="N311" s="91"/>
      <c r="O311" s="35"/>
      <c r="P311" s="91"/>
      <c r="Q311" s="91"/>
      <c r="R311" s="91"/>
      <c r="S311" s="35"/>
    </row>
    <row r="312" spans="2:19">
      <c r="B312" s="35"/>
      <c r="C312" s="67"/>
      <c r="F312" s="91"/>
      <c r="G312" s="92"/>
      <c r="H312" s="91"/>
      <c r="I312" s="91"/>
      <c r="J312" s="91"/>
      <c r="M312" s="114"/>
      <c r="N312" s="91"/>
      <c r="O312" s="35"/>
      <c r="P312" s="91"/>
      <c r="Q312" s="91"/>
      <c r="R312" s="91"/>
      <c r="S312" s="35"/>
    </row>
    <row r="313" spans="2:19">
      <c r="B313" s="35"/>
      <c r="C313" s="67"/>
      <c r="F313" s="91"/>
      <c r="G313" s="92"/>
      <c r="H313" s="91"/>
      <c r="I313" s="91"/>
      <c r="J313" s="91"/>
      <c r="M313" s="114"/>
      <c r="N313" s="91"/>
      <c r="O313" s="35"/>
      <c r="P313" s="91"/>
      <c r="Q313" s="91"/>
      <c r="R313" s="91"/>
      <c r="S313" s="35"/>
    </row>
    <row r="314" spans="2:19">
      <c r="B314" s="35"/>
      <c r="C314" s="67"/>
      <c r="F314" s="91"/>
      <c r="G314" s="92"/>
      <c r="H314" s="91"/>
      <c r="I314" s="91"/>
      <c r="J314" s="91"/>
      <c r="M314" s="114"/>
      <c r="N314" s="91"/>
      <c r="O314" s="35"/>
      <c r="P314" s="91"/>
      <c r="Q314" s="91"/>
      <c r="R314" s="91"/>
      <c r="S314" s="35"/>
    </row>
    <row r="315" spans="2:19">
      <c r="B315" s="35"/>
      <c r="C315" s="67"/>
      <c r="F315" s="91"/>
      <c r="G315" s="92"/>
      <c r="H315" s="91"/>
      <c r="I315" s="91"/>
      <c r="J315" s="91"/>
      <c r="M315" s="114"/>
      <c r="N315" s="91"/>
      <c r="O315" s="35"/>
      <c r="P315" s="91"/>
      <c r="Q315" s="91"/>
      <c r="R315" s="91"/>
      <c r="S315" s="35"/>
    </row>
    <row r="316" spans="2:19">
      <c r="B316" s="35"/>
      <c r="C316" s="67"/>
      <c r="F316" s="91"/>
      <c r="G316" s="92"/>
      <c r="H316" s="91"/>
      <c r="I316" s="91"/>
      <c r="J316" s="91"/>
      <c r="M316" s="114"/>
      <c r="N316" s="91"/>
      <c r="O316" s="35"/>
      <c r="P316" s="91"/>
      <c r="Q316" s="91"/>
      <c r="R316" s="91"/>
      <c r="S316" s="35"/>
    </row>
    <row r="317" spans="2:19">
      <c r="B317" s="35"/>
      <c r="C317" s="67"/>
      <c r="F317" s="91"/>
      <c r="G317" s="92"/>
      <c r="H317" s="91"/>
      <c r="I317" s="91"/>
      <c r="J317" s="91"/>
      <c r="M317" s="114"/>
      <c r="N317" s="91"/>
      <c r="O317" s="35"/>
      <c r="P317" s="91"/>
      <c r="Q317" s="91"/>
      <c r="R317" s="91"/>
      <c r="S317" s="35"/>
    </row>
    <row r="318" spans="2:19">
      <c r="B318" s="35"/>
      <c r="C318" s="67"/>
      <c r="F318" s="91"/>
      <c r="G318" s="92"/>
      <c r="H318" s="91"/>
      <c r="I318" s="91"/>
      <c r="J318" s="91"/>
      <c r="M318" s="114"/>
      <c r="N318" s="91"/>
      <c r="O318" s="35"/>
      <c r="P318" s="91"/>
      <c r="Q318" s="91"/>
      <c r="R318" s="91"/>
      <c r="S318" s="35"/>
    </row>
    <row r="319" spans="2:19">
      <c r="B319" s="35"/>
      <c r="C319" s="67"/>
      <c r="F319" s="91"/>
      <c r="G319" s="92"/>
      <c r="H319" s="91"/>
      <c r="I319" s="91"/>
      <c r="J319" s="91"/>
      <c r="M319" s="114"/>
      <c r="N319" s="91"/>
      <c r="O319" s="35"/>
      <c r="P319" s="91"/>
      <c r="Q319" s="91"/>
      <c r="R319" s="91"/>
      <c r="S319" s="35"/>
    </row>
    <row r="320" spans="2:19">
      <c r="B320" s="35"/>
      <c r="C320" s="67"/>
      <c r="F320" s="91"/>
      <c r="G320" s="92"/>
      <c r="H320" s="91"/>
      <c r="I320" s="91"/>
      <c r="J320" s="91"/>
      <c r="M320" s="114"/>
      <c r="N320" s="91"/>
      <c r="O320" s="35"/>
      <c r="P320" s="91"/>
      <c r="Q320" s="91"/>
      <c r="R320" s="91"/>
      <c r="S320" s="35"/>
    </row>
    <row r="321" spans="2:19">
      <c r="B321" s="35"/>
      <c r="C321" s="67"/>
      <c r="F321" s="91"/>
      <c r="G321" s="92"/>
      <c r="H321" s="91"/>
      <c r="I321" s="91"/>
      <c r="J321" s="91"/>
      <c r="M321" s="114"/>
      <c r="N321" s="91"/>
      <c r="O321" s="35"/>
      <c r="P321" s="91"/>
      <c r="Q321" s="91"/>
      <c r="R321" s="91"/>
      <c r="S321" s="35"/>
    </row>
    <row r="322" spans="2:19">
      <c r="B322" s="35"/>
      <c r="C322" s="67"/>
      <c r="F322" s="91"/>
      <c r="G322" s="92"/>
      <c r="H322" s="91"/>
      <c r="I322" s="91"/>
      <c r="J322" s="91"/>
      <c r="M322" s="114"/>
      <c r="N322" s="91"/>
      <c r="O322" s="35"/>
      <c r="P322" s="91"/>
      <c r="Q322" s="91"/>
      <c r="R322" s="91"/>
      <c r="S322" s="35"/>
    </row>
    <row r="323" spans="2:19">
      <c r="B323" s="35"/>
      <c r="C323" s="67"/>
      <c r="F323" s="91"/>
      <c r="G323" s="92"/>
      <c r="H323" s="91"/>
      <c r="I323" s="91"/>
      <c r="J323" s="91"/>
      <c r="M323" s="114"/>
      <c r="N323" s="91"/>
      <c r="O323" s="35"/>
      <c r="P323" s="91"/>
      <c r="Q323" s="91"/>
      <c r="R323" s="91"/>
      <c r="S323" s="35"/>
    </row>
    <row r="324" spans="2:19">
      <c r="B324" s="35"/>
      <c r="C324" s="67"/>
      <c r="F324" s="91"/>
      <c r="G324" s="92"/>
      <c r="H324" s="91"/>
      <c r="I324" s="91"/>
      <c r="J324" s="91"/>
      <c r="M324" s="114"/>
      <c r="N324" s="91"/>
      <c r="O324" s="35"/>
      <c r="P324" s="91"/>
      <c r="Q324" s="91"/>
      <c r="R324" s="91"/>
      <c r="S324" s="35"/>
    </row>
    <row r="325" spans="2:19">
      <c r="B325" s="35"/>
      <c r="C325" s="67"/>
      <c r="F325" s="91"/>
      <c r="G325" s="92"/>
      <c r="H325" s="91"/>
      <c r="I325" s="91"/>
      <c r="J325" s="91"/>
      <c r="M325" s="114"/>
      <c r="N325" s="91"/>
      <c r="O325" s="35"/>
      <c r="P325" s="91"/>
      <c r="Q325" s="91"/>
      <c r="R325" s="91"/>
      <c r="S325" s="35"/>
    </row>
    <row r="326" spans="2:19">
      <c r="B326" s="35"/>
      <c r="C326" s="67"/>
      <c r="F326" s="91"/>
      <c r="G326" s="92"/>
      <c r="H326" s="91"/>
      <c r="I326" s="91"/>
      <c r="J326" s="91"/>
      <c r="M326" s="114"/>
      <c r="N326" s="91"/>
      <c r="O326" s="35"/>
      <c r="P326" s="91"/>
      <c r="Q326" s="91"/>
      <c r="R326" s="91"/>
      <c r="S326" s="35"/>
    </row>
    <row r="327" spans="2:19">
      <c r="B327" s="35"/>
      <c r="C327" s="67"/>
      <c r="F327" s="91"/>
      <c r="G327" s="92"/>
      <c r="H327" s="91"/>
      <c r="I327" s="91"/>
      <c r="J327" s="91"/>
      <c r="M327" s="114"/>
      <c r="N327" s="91"/>
      <c r="O327" s="35"/>
      <c r="P327" s="91"/>
      <c r="Q327" s="91"/>
      <c r="R327" s="91"/>
      <c r="S327" s="35"/>
    </row>
    <row r="328" spans="2:19">
      <c r="B328" s="35"/>
      <c r="C328" s="67"/>
      <c r="F328" s="91"/>
      <c r="G328" s="92"/>
      <c r="H328" s="91"/>
      <c r="I328" s="91"/>
      <c r="J328" s="91"/>
      <c r="M328" s="114"/>
      <c r="N328" s="91"/>
      <c r="O328" s="35"/>
      <c r="P328" s="91"/>
      <c r="Q328" s="91"/>
      <c r="R328" s="91"/>
      <c r="S328" s="35"/>
    </row>
    <row r="329" spans="2:19">
      <c r="B329" s="35"/>
      <c r="C329" s="67"/>
      <c r="F329" s="91"/>
      <c r="G329" s="92"/>
      <c r="H329" s="91"/>
      <c r="I329" s="91"/>
      <c r="J329" s="91"/>
      <c r="M329" s="114"/>
      <c r="N329" s="91"/>
      <c r="O329" s="35"/>
      <c r="P329" s="91"/>
      <c r="Q329" s="91"/>
      <c r="R329" s="91"/>
      <c r="S329" s="35"/>
    </row>
    <row r="330" spans="2:19">
      <c r="B330" s="35"/>
      <c r="C330" s="67"/>
      <c r="F330" s="91"/>
      <c r="G330" s="92"/>
      <c r="H330" s="91"/>
      <c r="I330" s="91"/>
      <c r="J330" s="91"/>
      <c r="M330" s="114"/>
      <c r="N330" s="91"/>
      <c r="O330" s="35"/>
      <c r="P330" s="91"/>
      <c r="Q330" s="91"/>
      <c r="R330" s="91"/>
      <c r="S330" s="35"/>
    </row>
    <row r="331" spans="2:19">
      <c r="B331" s="35"/>
      <c r="C331" s="67"/>
      <c r="F331" s="91"/>
      <c r="G331" s="92"/>
      <c r="H331" s="91"/>
      <c r="I331" s="91"/>
      <c r="J331" s="91"/>
      <c r="M331" s="114"/>
      <c r="N331" s="91"/>
      <c r="O331" s="35"/>
      <c r="P331" s="91"/>
      <c r="Q331" s="91"/>
      <c r="R331" s="91"/>
      <c r="S331" s="35"/>
    </row>
    <row r="332" spans="2:19">
      <c r="B332" s="35"/>
      <c r="C332" s="67"/>
      <c r="F332" s="91"/>
      <c r="G332" s="92"/>
      <c r="H332" s="91"/>
      <c r="I332" s="91"/>
      <c r="J332" s="91"/>
      <c r="M332" s="114"/>
      <c r="N332" s="91"/>
      <c r="O332" s="35"/>
      <c r="P332" s="91"/>
      <c r="Q332" s="91"/>
      <c r="R332" s="91"/>
      <c r="S332" s="35"/>
    </row>
    <row r="333" spans="2:19">
      <c r="B333" s="35"/>
      <c r="C333" s="67"/>
      <c r="F333" s="91"/>
      <c r="G333" s="92"/>
      <c r="H333" s="91"/>
      <c r="I333" s="91"/>
      <c r="J333" s="91"/>
      <c r="M333" s="114"/>
      <c r="N333" s="91"/>
      <c r="O333" s="35"/>
      <c r="P333" s="91"/>
      <c r="Q333" s="91"/>
      <c r="R333" s="91"/>
      <c r="S333" s="35"/>
    </row>
    <row r="334" spans="2:19">
      <c r="B334" s="35"/>
      <c r="C334" s="67"/>
      <c r="F334" s="91"/>
      <c r="G334" s="92"/>
      <c r="H334" s="91"/>
      <c r="I334" s="91"/>
      <c r="J334" s="91"/>
      <c r="M334" s="114"/>
      <c r="N334" s="91"/>
      <c r="O334" s="35"/>
      <c r="P334" s="91"/>
      <c r="Q334" s="91"/>
      <c r="R334" s="91"/>
      <c r="S334" s="35"/>
    </row>
    <row r="335" spans="2:19">
      <c r="B335" s="35"/>
      <c r="C335" s="67"/>
      <c r="F335" s="91"/>
      <c r="G335" s="92"/>
      <c r="H335" s="91"/>
      <c r="I335" s="91"/>
      <c r="J335" s="91"/>
      <c r="M335" s="114"/>
      <c r="N335" s="91"/>
      <c r="O335" s="35"/>
      <c r="P335" s="91"/>
      <c r="Q335" s="91"/>
      <c r="R335" s="91"/>
      <c r="S335" s="35"/>
    </row>
    <row r="336" spans="2:19">
      <c r="B336" s="35"/>
      <c r="C336" s="67"/>
      <c r="F336" s="91"/>
      <c r="G336" s="92"/>
      <c r="H336" s="91"/>
      <c r="I336" s="91"/>
      <c r="J336" s="91"/>
      <c r="M336" s="114"/>
      <c r="N336" s="91"/>
      <c r="O336" s="35"/>
      <c r="P336" s="91"/>
      <c r="Q336" s="91"/>
      <c r="R336" s="91"/>
      <c r="S336" s="35"/>
    </row>
    <row r="337" spans="2:19">
      <c r="B337" s="35"/>
      <c r="C337" s="67"/>
      <c r="F337" s="91"/>
      <c r="G337" s="92"/>
      <c r="H337" s="91"/>
      <c r="I337" s="91"/>
      <c r="J337" s="91"/>
      <c r="M337" s="114"/>
      <c r="N337" s="91"/>
      <c r="O337" s="35"/>
      <c r="P337" s="91"/>
      <c r="Q337" s="91"/>
      <c r="R337" s="91"/>
      <c r="S337" s="35"/>
    </row>
    <row r="338" spans="2:19">
      <c r="B338" s="35"/>
      <c r="C338" s="67"/>
      <c r="F338" s="91"/>
      <c r="G338" s="92"/>
      <c r="H338" s="91"/>
      <c r="I338" s="91"/>
      <c r="J338" s="91"/>
      <c r="M338" s="114"/>
      <c r="N338" s="91"/>
      <c r="O338" s="35"/>
      <c r="P338" s="91"/>
      <c r="Q338" s="91"/>
      <c r="R338" s="91"/>
      <c r="S338" s="35"/>
    </row>
    <row r="339" spans="2:19">
      <c r="B339" s="35"/>
      <c r="C339" s="67"/>
      <c r="F339" s="91"/>
      <c r="G339" s="92"/>
      <c r="H339" s="91"/>
      <c r="I339" s="91"/>
      <c r="J339" s="91"/>
      <c r="M339" s="114"/>
      <c r="N339" s="91"/>
      <c r="O339" s="35"/>
      <c r="P339" s="91"/>
      <c r="Q339" s="91"/>
      <c r="R339" s="91"/>
      <c r="S339" s="35"/>
    </row>
    <row r="340" spans="2:19">
      <c r="B340" s="35"/>
      <c r="C340" s="67"/>
      <c r="F340" s="91"/>
      <c r="G340" s="92"/>
      <c r="H340" s="91"/>
      <c r="I340" s="91"/>
      <c r="J340" s="91"/>
      <c r="M340" s="114"/>
      <c r="N340" s="91"/>
      <c r="O340" s="35"/>
      <c r="P340" s="91"/>
      <c r="Q340" s="91"/>
      <c r="R340" s="91"/>
      <c r="S340" s="35"/>
    </row>
    <row r="341" spans="2:19">
      <c r="B341" s="35"/>
      <c r="C341" s="67"/>
      <c r="F341" s="91"/>
      <c r="G341" s="92"/>
      <c r="H341" s="91"/>
      <c r="I341" s="91"/>
      <c r="J341" s="91"/>
      <c r="M341" s="114"/>
      <c r="N341" s="91"/>
      <c r="O341" s="35"/>
      <c r="P341" s="91"/>
      <c r="Q341" s="91"/>
      <c r="R341" s="91"/>
      <c r="S341" s="35"/>
    </row>
    <row r="342" spans="2:19">
      <c r="B342" s="35"/>
      <c r="C342" s="67"/>
      <c r="F342" s="91"/>
      <c r="G342" s="92"/>
      <c r="H342" s="91"/>
      <c r="I342" s="91"/>
      <c r="J342" s="91"/>
      <c r="M342" s="114"/>
      <c r="N342" s="91"/>
      <c r="O342" s="35"/>
      <c r="P342" s="91"/>
      <c r="Q342" s="91"/>
      <c r="R342" s="91"/>
      <c r="S342" s="35"/>
    </row>
    <row r="343" spans="2:19">
      <c r="B343" s="35"/>
      <c r="C343" s="67"/>
      <c r="F343" s="91"/>
      <c r="G343" s="92"/>
      <c r="H343" s="91"/>
      <c r="I343" s="91"/>
      <c r="J343" s="91"/>
      <c r="M343" s="114"/>
      <c r="N343" s="91"/>
      <c r="O343" s="35"/>
      <c r="P343" s="91"/>
      <c r="Q343" s="91"/>
      <c r="R343" s="91"/>
      <c r="S343" s="35"/>
    </row>
    <row r="344" spans="2:19">
      <c r="B344" s="35"/>
      <c r="C344" s="67"/>
      <c r="F344" s="91"/>
      <c r="G344" s="92"/>
      <c r="H344" s="91"/>
      <c r="I344" s="91"/>
      <c r="J344" s="91"/>
      <c r="M344" s="114"/>
      <c r="N344" s="91"/>
      <c r="O344" s="35"/>
      <c r="P344" s="91"/>
      <c r="Q344" s="91"/>
      <c r="R344" s="91"/>
      <c r="S344" s="35"/>
    </row>
    <row r="345" spans="2:19">
      <c r="B345" s="35"/>
      <c r="C345" s="67"/>
      <c r="F345" s="91"/>
      <c r="G345" s="92"/>
      <c r="H345" s="91"/>
      <c r="I345" s="91"/>
      <c r="J345" s="91"/>
      <c r="M345" s="114"/>
      <c r="N345" s="91"/>
      <c r="O345" s="35"/>
      <c r="P345" s="91"/>
      <c r="Q345" s="91"/>
      <c r="R345" s="91"/>
      <c r="S345" s="35"/>
    </row>
    <row r="346" spans="2:19">
      <c r="B346" s="35"/>
      <c r="C346" s="67"/>
      <c r="F346" s="91"/>
      <c r="G346" s="92"/>
      <c r="H346" s="91"/>
      <c r="I346" s="91"/>
      <c r="J346" s="91"/>
      <c r="M346" s="114"/>
      <c r="N346" s="91"/>
      <c r="O346" s="35"/>
      <c r="P346" s="91"/>
      <c r="Q346" s="91"/>
      <c r="R346" s="91"/>
      <c r="S346" s="35"/>
    </row>
    <row r="347" spans="2:19">
      <c r="B347" s="35"/>
      <c r="C347" s="67"/>
      <c r="F347" s="91"/>
      <c r="G347" s="92"/>
      <c r="H347" s="91"/>
      <c r="I347" s="91"/>
      <c r="J347" s="91"/>
      <c r="M347" s="114"/>
      <c r="N347" s="91"/>
      <c r="O347" s="35"/>
      <c r="P347" s="91"/>
      <c r="Q347" s="91"/>
      <c r="R347" s="91"/>
      <c r="S347" s="35"/>
    </row>
    <row r="348" spans="2:19">
      <c r="B348" s="35"/>
      <c r="C348" s="67"/>
      <c r="F348" s="91"/>
      <c r="G348" s="92"/>
      <c r="H348" s="91"/>
      <c r="I348" s="91"/>
      <c r="J348" s="91"/>
      <c r="M348" s="114"/>
      <c r="N348" s="91"/>
      <c r="O348" s="35"/>
      <c r="P348" s="91"/>
      <c r="Q348" s="91"/>
      <c r="R348" s="91"/>
      <c r="S348" s="35"/>
    </row>
    <row r="349" spans="2:19">
      <c r="B349" s="35"/>
      <c r="C349" s="67"/>
      <c r="F349" s="91"/>
      <c r="G349" s="92"/>
      <c r="H349" s="91"/>
      <c r="I349" s="91"/>
      <c r="J349" s="91"/>
      <c r="M349" s="114"/>
      <c r="N349" s="91"/>
      <c r="O349" s="35"/>
      <c r="P349" s="91"/>
      <c r="Q349" s="91"/>
      <c r="R349" s="91"/>
      <c r="S349" s="35"/>
    </row>
    <row r="350" spans="2:19">
      <c r="B350" s="35"/>
      <c r="C350" s="67"/>
      <c r="F350" s="91"/>
      <c r="G350" s="92"/>
      <c r="H350" s="91"/>
      <c r="I350" s="91"/>
      <c r="J350" s="91"/>
      <c r="M350" s="114"/>
      <c r="N350" s="91"/>
      <c r="O350" s="35"/>
      <c r="P350" s="91"/>
      <c r="Q350" s="91"/>
      <c r="R350" s="91"/>
      <c r="S350" s="35"/>
    </row>
    <row r="351" spans="2:19">
      <c r="B351" s="35"/>
      <c r="C351" s="67"/>
      <c r="F351" s="91"/>
      <c r="G351" s="92"/>
      <c r="H351" s="91"/>
      <c r="I351" s="91"/>
      <c r="J351" s="91"/>
      <c r="M351" s="114"/>
      <c r="N351" s="91"/>
      <c r="O351" s="35"/>
      <c r="P351" s="91"/>
      <c r="Q351" s="91"/>
      <c r="R351" s="91"/>
      <c r="S351" s="35"/>
    </row>
    <row r="352" spans="2:19">
      <c r="B352" s="35"/>
      <c r="C352" s="67"/>
      <c r="F352" s="91"/>
      <c r="G352" s="92"/>
      <c r="H352" s="91"/>
      <c r="I352" s="91"/>
      <c r="J352" s="91"/>
      <c r="M352" s="114"/>
      <c r="N352" s="91"/>
      <c r="O352" s="35"/>
      <c r="P352" s="91"/>
      <c r="Q352" s="91"/>
      <c r="R352" s="91"/>
      <c r="S352" s="35"/>
    </row>
    <row r="353" spans="2:19">
      <c r="B353" s="35"/>
      <c r="C353" s="67"/>
      <c r="F353" s="91"/>
      <c r="G353" s="92"/>
      <c r="H353" s="91"/>
      <c r="I353" s="91"/>
      <c r="J353" s="91"/>
      <c r="M353" s="114"/>
      <c r="N353" s="91"/>
      <c r="O353" s="35"/>
      <c r="P353" s="91"/>
      <c r="Q353" s="91"/>
      <c r="R353" s="91"/>
      <c r="S353" s="35"/>
    </row>
    <row r="354" spans="2:19">
      <c r="B354" s="35"/>
      <c r="C354" s="67"/>
      <c r="F354" s="91"/>
      <c r="G354" s="92"/>
      <c r="H354" s="91"/>
      <c r="I354" s="91"/>
      <c r="J354" s="91"/>
      <c r="M354" s="114"/>
      <c r="N354" s="91"/>
      <c r="O354" s="35"/>
      <c r="P354" s="91"/>
      <c r="Q354" s="91"/>
      <c r="R354" s="91"/>
      <c r="S354" s="35"/>
    </row>
    <row r="355" spans="2:19">
      <c r="B355" s="35"/>
      <c r="C355" s="67"/>
      <c r="F355" s="91"/>
      <c r="G355" s="92"/>
      <c r="H355" s="91"/>
      <c r="I355" s="91"/>
      <c r="J355" s="91"/>
      <c r="M355" s="114"/>
      <c r="N355" s="91"/>
      <c r="O355" s="35"/>
      <c r="P355" s="91"/>
      <c r="Q355" s="91"/>
      <c r="R355" s="91"/>
      <c r="S355" s="35"/>
    </row>
    <row r="356" spans="2:19">
      <c r="B356" s="35"/>
      <c r="C356" s="67"/>
      <c r="F356" s="91"/>
      <c r="G356" s="92"/>
      <c r="H356" s="91"/>
      <c r="I356" s="91"/>
      <c r="J356" s="91"/>
      <c r="M356" s="114"/>
      <c r="N356" s="91"/>
      <c r="O356" s="35"/>
      <c r="P356" s="91"/>
      <c r="Q356" s="91"/>
      <c r="R356" s="91"/>
      <c r="S356" s="35"/>
    </row>
    <row r="357" spans="2:19">
      <c r="B357" s="35"/>
      <c r="C357" s="67"/>
      <c r="F357" s="91"/>
      <c r="G357" s="92"/>
      <c r="H357" s="91"/>
      <c r="I357" s="91"/>
      <c r="J357" s="91"/>
      <c r="M357" s="114"/>
      <c r="N357" s="91"/>
      <c r="O357" s="35"/>
      <c r="P357" s="91"/>
      <c r="Q357" s="91"/>
      <c r="R357" s="91"/>
      <c r="S357" s="35"/>
    </row>
    <row r="358" spans="2:19">
      <c r="B358" s="35"/>
      <c r="C358" s="67"/>
      <c r="F358" s="91"/>
      <c r="G358" s="92"/>
      <c r="H358" s="91"/>
      <c r="I358" s="91"/>
      <c r="J358" s="91"/>
      <c r="M358" s="114"/>
      <c r="N358" s="91"/>
      <c r="O358" s="35"/>
      <c r="P358" s="91"/>
      <c r="Q358" s="91"/>
      <c r="R358" s="91"/>
      <c r="S358" s="35"/>
    </row>
    <row r="359" spans="2:19">
      <c r="B359" s="35"/>
      <c r="C359" s="67"/>
      <c r="F359" s="91"/>
      <c r="G359" s="92"/>
      <c r="H359" s="91"/>
      <c r="I359" s="91"/>
      <c r="J359" s="91"/>
      <c r="M359" s="114"/>
      <c r="N359" s="91"/>
      <c r="O359" s="35"/>
      <c r="P359" s="91"/>
      <c r="Q359" s="91"/>
      <c r="R359" s="91"/>
      <c r="S359" s="35"/>
    </row>
    <row r="360" spans="2:19">
      <c r="B360" s="35"/>
      <c r="C360" s="67"/>
      <c r="F360" s="91"/>
      <c r="G360" s="92"/>
      <c r="H360" s="91"/>
      <c r="I360" s="91"/>
      <c r="J360" s="91"/>
      <c r="M360" s="114"/>
      <c r="N360" s="91"/>
      <c r="O360" s="35"/>
      <c r="P360" s="91"/>
      <c r="Q360" s="91"/>
      <c r="R360" s="91"/>
      <c r="S360" s="35"/>
    </row>
    <row r="361" spans="2:19">
      <c r="B361" s="35"/>
      <c r="C361" s="67"/>
      <c r="F361" s="91"/>
      <c r="G361" s="92"/>
      <c r="H361" s="91"/>
      <c r="I361" s="91"/>
      <c r="J361" s="91"/>
      <c r="M361" s="114"/>
      <c r="N361" s="91"/>
      <c r="O361" s="35"/>
      <c r="P361" s="91"/>
      <c r="Q361" s="91"/>
      <c r="R361" s="91"/>
      <c r="S361" s="35"/>
    </row>
    <row r="362" spans="2:19">
      <c r="B362" s="35"/>
      <c r="C362" s="67"/>
      <c r="F362" s="91"/>
      <c r="G362" s="92"/>
      <c r="H362" s="91"/>
      <c r="I362" s="91"/>
      <c r="J362" s="91"/>
      <c r="M362" s="114"/>
      <c r="N362" s="91"/>
      <c r="O362" s="35"/>
      <c r="P362" s="91"/>
      <c r="Q362" s="91"/>
      <c r="R362" s="91"/>
      <c r="S362" s="35"/>
    </row>
    <row r="363" spans="2:19">
      <c r="B363" s="35"/>
      <c r="C363" s="67"/>
      <c r="F363" s="91"/>
      <c r="G363" s="92"/>
      <c r="H363" s="91"/>
      <c r="I363" s="91"/>
      <c r="J363" s="91"/>
      <c r="M363" s="114"/>
      <c r="N363" s="91"/>
      <c r="O363" s="35"/>
      <c r="P363" s="91"/>
      <c r="Q363" s="91"/>
      <c r="R363" s="91"/>
      <c r="S363" s="35"/>
    </row>
    <row r="364" spans="2:19">
      <c r="B364" s="35"/>
      <c r="C364" s="67"/>
      <c r="F364" s="91"/>
      <c r="G364" s="92"/>
      <c r="H364" s="91"/>
      <c r="I364" s="91"/>
      <c r="J364" s="91"/>
      <c r="M364" s="114"/>
      <c r="N364" s="91"/>
      <c r="O364" s="35"/>
      <c r="P364" s="91"/>
      <c r="Q364" s="91"/>
      <c r="R364" s="91"/>
      <c r="S364" s="35"/>
    </row>
    <row r="365" spans="2:19">
      <c r="B365" s="35"/>
      <c r="C365" s="67"/>
      <c r="F365" s="91"/>
      <c r="G365" s="92"/>
      <c r="H365" s="91"/>
      <c r="I365" s="91"/>
      <c r="J365" s="91"/>
      <c r="M365" s="114"/>
      <c r="N365" s="91"/>
      <c r="O365" s="35"/>
      <c r="P365" s="91"/>
      <c r="Q365" s="91"/>
      <c r="R365" s="91"/>
      <c r="S365" s="35"/>
    </row>
    <row r="366" spans="2:19">
      <c r="B366" s="35"/>
      <c r="C366" s="67"/>
      <c r="F366" s="91"/>
      <c r="G366" s="92"/>
      <c r="H366" s="91"/>
      <c r="I366" s="91"/>
      <c r="J366" s="91"/>
      <c r="M366" s="114"/>
      <c r="N366" s="91"/>
      <c r="O366" s="35"/>
      <c r="P366" s="91"/>
      <c r="Q366" s="91"/>
      <c r="R366" s="91"/>
      <c r="S366" s="35"/>
    </row>
    <row r="367" spans="2:19">
      <c r="B367" s="35"/>
      <c r="C367" s="67"/>
      <c r="F367" s="91"/>
      <c r="G367" s="92"/>
      <c r="H367" s="91"/>
      <c r="I367" s="91"/>
      <c r="J367" s="91"/>
      <c r="M367" s="114"/>
      <c r="N367" s="91"/>
      <c r="O367" s="35"/>
      <c r="P367" s="91"/>
      <c r="Q367" s="91"/>
      <c r="R367" s="91"/>
      <c r="S367" s="35"/>
    </row>
    <row r="368" spans="2:19">
      <c r="B368" s="35"/>
      <c r="C368" s="67"/>
      <c r="F368" s="91"/>
      <c r="G368" s="92"/>
      <c r="H368" s="91"/>
      <c r="I368" s="91"/>
      <c r="J368" s="91"/>
      <c r="M368" s="114"/>
      <c r="N368" s="91"/>
      <c r="O368" s="35"/>
      <c r="P368" s="91"/>
      <c r="Q368" s="91"/>
      <c r="R368" s="91"/>
      <c r="S368" s="35"/>
    </row>
    <row r="369" spans="2:19">
      <c r="B369" s="35"/>
      <c r="C369" s="67"/>
      <c r="F369" s="91"/>
      <c r="G369" s="92"/>
      <c r="H369" s="91"/>
      <c r="I369" s="91"/>
      <c r="J369" s="91"/>
      <c r="M369" s="114"/>
      <c r="N369" s="91"/>
      <c r="O369" s="35"/>
      <c r="P369" s="91"/>
      <c r="Q369" s="91"/>
      <c r="R369" s="91"/>
      <c r="S369" s="35"/>
    </row>
    <row r="370" spans="2:19">
      <c r="B370" s="35"/>
      <c r="C370" s="67"/>
      <c r="F370" s="91"/>
      <c r="G370" s="92"/>
      <c r="H370" s="91"/>
      <c r="I370" s="91"/>
      <c r="J370" s="91"/>
      <c r="M370" s="114"/>
      <c r="N370" s="91"/>
      <c r="O370" s="35"/>
      <c r="P370" s="91"/>
      <c r="Q370" s="91"/>
      <c r="R370" s="91"/>
      <c r="S370" s="35"/>
    </row>
    <row r="371" spans="2:19">
      <c r="B371" s="35"/>
      <c r="C371" s="67"/>
      <c r="F371" s="91"/>
      <c r="G371" s="92"/>
      <c r="H371" s="91"/>
      <c r="I371" s="91"/>
      <c r="J371" s="91"/>
      <c r="M371" s="114"/>
      <c r="N371" s="91"/>
      <c r="O371" s="35"/>
      <c r="P371" s="91"/>
      <c r="Q371" s="91"/>
      <c r="R371" s="91"/>
      <c r="S371" s="35"/>
    </row>
    <row r="372" spans="2:19">
      <c r="B372" s="35"/>
      <c r="C372" s="67"/>
      <c r="F372" s="91"/>
      <c r="G372" s="92"/>
      <c r="H372" s="91"/>
      <c r="I372" s="91"/>
      <c r="J372" s="91"/>
      <c r="M372" s="114"/>
      <c r="N372" s="91"/>
      <c r="O372" s="35"/>
      <c r="P372" s="91"/>
      <c r="Q372" s="91"/>
      <c r="R372" s="91"/>
      <c r="S372" s="35"/>
    </row>
    <row r="373" spans="2:19">
      <c r="B373" s="35"/>
      <c r="C373" s="67"/>
      <c r="F373" s="91"/>
      <c r="G373" s="92"/>
      <c r="H373" s="91"/>
      <c r="I373" s="91"/>
      <c r="J373" s="91"/>
      <c r="M373" s="114"/>
      <c r="N373" s="91"/>
      <c r="O373" s="35"/>
      <c r="P373" s="91"/>
      <c r="Q373" s="91"/>
      <c r="R373" s="91"/>
      <c r="S373" s="35"/>
    </row>
    <row r="374" spans="2:19">
      <c r="B374" s="35"/>
      <c r="C374" s="67"/>
      <c r="F374" s="91"/>
      <c r="G374" s="92"/>
      <c r="H374" s="91"/>
      <c r="I374" s="91"/>
      <c r="J374" s="91"/>
      <c r="M374" s="114"/>
      <c r="N374" s="91"/>
      <c r="O374" s="35"/>
      <c r="P374" s="91"/>
      <c r="Q374" s="91"/>
      <c r="R374" s="91"/>
      <c r="S374" s="35"/>
    </row>
    <row r="375" spans="2:19">
      <c r="B375" s="35"/>
      <c r="C375" s="67"/>
      <c r="F375" s="91"/>
      <c r="G375" s="92"/>
      <c r="H375" s="91"/>
      <c r="I375" s="91"/>
      <c r="J375" s="91"/>
      <c r="M375" s="114"/>
      <c r="N375" s="91"/>
      <c r="O375" s="35"/>
      <c r="P375" s="91"/>
      <c r="Q375" s="91"/>
      <c r="R375" s="91"/>
      <c r="S375" s="35"/>
    </row>
    <row r="376" spans="2:19">
      <c r="B376" s="35"/>
      <c r="C376" s="67"/>
      <c r="F376" s="91"/>
      <c r="G376" s="92"/>
      <c r="H376" s="91"/>
      <c r="I376" s="91"/>
      <c r="J376" s="91"/>
      <c r="M376" s="114"/>
      <c r="N376" s="91"/>
      <c r="O376" s="35"/>
      <c r="P376" s="91"/>
      <c r="Q376" s="91"/>
      <c r="R376" s="91"/>
      <c r="S376" s="35"/>
    </row>
    <row r="377" spans="2:19">
      <c r="B377" s="35"/>
      <c r="C377" s="67"/>
      <c r="F377" s="91"/>
      <c r="G377" s="92"/>
      <c r="H377" s="91"/>
      <c r="I377" s="91"/>
      <c r="J377" s="91"/>
      <c r="M377" s="114"/>
      <c r="N377" s="91"/>
      <c r="O377" s="35"/>
      <c r="P377" s="91"/>
      <c r="Q377" s="91"/>
      <c r="R377" s="91"/>
      <c r="S377" s="35"/>
    </row>
    <row r="378" spans="2:19">
      <c r="B378" s="35"/>
      <c r="C378" s="67"/>
      <c r="F378" s="91"/>
      <c r="G378" s="92"/>
      <c r="H378" s="91"/>
      <c r="I378" s="91"/>
      <c r="J378" s="91"/>
      <c r="M378" s="114"/>
      <c r="N378" s="91"/>
      <c r="O378" s="35"/>
      <c r="P378" s="91"/>
      <c r="Q378" s="91"/>
      <c r="R378" s="91"/>
      <c r="S378" s="35"/>
    </row>
    <row r="379" spans="2:19">
      <c r="B379" s="35"/>
      <c r="C379" s="67"/>
      <c r="F379" s="91"/>
      <c r="G379" s="92"/>
      <c r="H379" s="91"/>
      <c r="I379" s="91"/>
      <c r="J379" s="91"/>
      <c r="M379" s="114"/>
      <c r="N379" s="91"/>
      <c r="O379" s="35"/>
      <c r="P379" s="91"/>
      <c r="Q379" s="91"/>
      <c r="R379" s="91"/>
      <c r="S379" s="35"/>
    </row>
    <row r="380" spans="2:19">
      <c r="B380" s="35"/>
      <c r="C380" s="67"/>
      <c r="F380" s="91"/>
      <c r="G380" s="92"/>
      <c r="H380" s="91"/>
      <c r="I380" s="91"/>
      <c r="J380" s="91"/>
      <c r="M380" s="114"/>
      <c r="N380" s="91"/>
      <c r="O380" s="35"/>
      <c r="P380" s="91"/>
      <c r="Q380" s="91"/>
      <c r="R380" s="91"/>
      <c r="S380" s="35"/>
    </row>
    <row r="381" spans="2:19">
      <c r="B381" s="35"/>
      <c r="C381" s="67"/>
      <c r="F381" s="91"/>
      <c r="G381" s="92"/>
      <c r="H381" s="91"/>
      <c r="I381" s="91"/>
      <c r="J381" s="91"/>
      <c r="M381" s="114"/>
      <c r="N381" s="91"/>
      <c r="O381" s="35"/>
      <c r="P381" s="91"/>
      <c r="Q381" s="91"/>
      <c r="R381" s="91"/>
      <c r="S381" s="35"/>
    </row>
    <row r="382" spans="2:19">
      <c r="B382" s="35"/>
      <c r="C382" s="67"/>
      <c r="F382" s="91"/>
      <c r="G382" s="92"/>
      <c r="H382" s="91"/>
      <c r="I382" s="91"/>
      <c r="J382" s="91"/>
      <c r="M382" s="114"/>
      <c r="N382" s="91"/>
      <c r="O382" s="35"/>
      <c r="P382" s="91"/>
      <c r="Q382" s="91"/>
      <c r="R382" s="91"/>
      <c r="S382" s="35"/>
    </row>
    <row r="383" spans="2:19">
      <c r="B383" s="35"/>
      <c r="C383" s="67"/>
      <c r="F383" s="91"/>
      <c r="G383" s="92"/>
      <c r="H383" s="91"/>
      <c r="I383" s="91"/>
      <c r="J383" s="91"/>
      <c r="M383" s="114"/>
      <c r="N383" s="91"/>
      <c r="O383" s="35"/>
      <c r="P383" s="91"/>
      <c r="Q383" s="91"/>
      <c r="R383" s="91"/>
      <c r="S383" s="35"/>
    </row>
    <row r="384" spans="2:19">
      <c r="B384" s="35"/>
      <c r="C384" s="67"/>
      <c r="F384" s="91"/>
      <c r="G384" s="92"/>
      <c r="H384" s="91"/>
      <c r="I384" s="91"/>
      <c r="J384" s="91"/>
      <c r="M384" s="114"/>
      <c r="N384" s="91"/>
      <c r="O384" s="35"/>
      <c r="P384" s="91"/>
      <c r="Q384" s="91"/>
      <c r="R384" s="91"/>
      <c r="S384" s="35"/>
    </row>
    <row r="385" spans="2:19">
      <c r="B385" s="35"/>
      <c r="C385" s="67"/>
      <c r="F385" s="91"/>
      <c r="G385" s="92"/>
      <c r="H385" s="91"/>
      <c r="I385" s="91"/>
      <c r="J385" s="91"/>
      <c r="M385" s="114"/>
      <c r="N385" s="91"/>
      <c r="O385" s="35"/>
      <c r="P385" s="91"/>
      <c r="Q385" s="91"/>
      <c r="R385" s="91"/>
      <c r="S385" s="35"/>
    </row>
    <row r="386" spans="2:19">
      <c r="B386" s="35"/>
      <c r="C386" s="67"/>
      <c r="F386" s="91"/>
      <c r="G386" s="92"/>
      <c r="H386" s="91"/>
      <c r="I386" s="91"/>
      <c r="J386" s="91"/>
      <c r="M386" s="114"/>
      <c r="N386" s="91"/>
      <c r="O386" s="35"/>
      <c r="P386" s="91"/>
      <c r="Q386" s="91"/>
      <c r="R386" s="91"/>
      <c r="S386" s="35"/>
    </row>
    <row r="387" spans="2:19">
      <c r="B387" s="35"/>
      <c r="C387" s="67"/>
      <c r="F387" s="91"/>
      <c r="G387" s="92"/>
      <c r="H387" s="91"/>
      <c r="I387" s="91"/>
      <c r="J387" s="91"/>
      <c r="M387" s="114"/>
      <c r="N387" s="91"/>
      <c r="O387" s="35"/>
      <c r="P387" s="91"/>
      <c r="Q387" s="91"/>
      <c r="R387" s="91"/>
      <c r="S387" s="35"/>
    </row>
    <row r="388" spans="2:19">
      <c r="B388" s="35"/>
      <c r="C388" s="67"/>
      <c r="F388" s="91"/>
      <c r="G388" s="92"/>
      <c r="H388" s="91"/>
      <c r="I388" s="91"/>
      <c r="J388" s="91"/>
      <c r="M388" s="114"/>
      <c r="N388" s="91"/>
      <c r="O388" s="35"/>
      <c r="P388" s="91"/>
      <c r="Q388" s="91"/>
      <c r="R388" s="91"/>
      <c r="S388" s="35"/>
    </row>
    <row r="389" spans="2:19">
      <c r="B389" s="35"/>
      <c r="C389" s="67"/>
      <c r="F389" s="91"/>
      <c r="G389" s="92"/>
      <c r="H389" s="91"/>
      <c r="I389" s="91"/>
      <c r="J389" s="91"/>
      <c r="M389" s="114"/>
      <c r="N389" s="91"/>
      <c r="O389" s="35"/>
      <c r="P389" s="91"/>
      <c r="Q389" s="91"/>
      <c r="R389" s="91"/>
      <c r="S389" s="35"/>
    </row>
    <row r="390" spans="2:19">
      <c r="B390" s="35"/>
      <c r="C390" s="67"/>
      <c r="F390" s="91"/>
      <c r="G390" s="92"/>
      <c r="H390" s="91"/>
      <c r="I390" s="91"/>
      <c r="J390" s="91"/>
      <c r="M390" s="114"/>
      <c r="N390" s="91"/>
      <c r="O390" s="35"/>
      <c r="P390" s="91"/>
      <c r="Q390" s="91"/>
      <c r="R390" s="91"/>
      <c r="S390" s="35"/>
    </row>
    <row r="391" spans="2:19">
      <c r="B391" s="35"/>
      <c r="C391" s="67"/>
      <c r="F391" s="91"/>
      <c r="G391" s="92"/>
      <c r="H391" s="91"/>
      <c r="I391" s="91"/>
      <c r="J391" s="91"/>
      <c r="M391" s="114"/>
      <c r="N391" s="91"/>
      <c r="O391" s="35"/>
      <c r="P391" s="91"/>
      <c r="Q391" s="91"/>
      <c r="R391" s="91"/>
      <c r="S391" s="35"/>
    </row>
    <row r="392" spans="2:19">
      <c r="B392" s="35"/>
      <c r="C392" s="67"/>
      <c r="F392" s="91"/>
      <c r="G392" s="92"/>
      <c r="H392" s="91"/>
      <c r="I392" s="91"/>
      <c r="J392" s="91"/>
      <c r="M392" s="114"/>
      <c r="N392" s="91"/>
      <c r="O392" s="35"/>
      <c r="P392" s="91"/>
      <c r="Q392" s="91"/>
      <c r="R392" s="91"/>
      <c r="S392" s="35"/>
    </row>
    <row r="393" spans="2:19">
      <c r="B393" s="35"/>
      <c r="C393" s="67"/>
      <c r="F393" s="91"/>
      <c r="G393" s="92"/>
      <c r="H393" s="91"/>
      <c r="I393" s="91"/>
      <c r="J393" s="91"/>
      <c r="M393" s="114"/>
      <c r="N393" s="91"/>
      <c r="O393" s="35"/>
      <c r="P393" s="91"/>
      <c r="Q393" s="91"/>
      <c r="R393" s="91"/>
      <c r="S393" s="35"/>
    </row>
    <row r="394" spans="2:19">
      <c r="B394" s="35"/>
      <c r="C394" s="67"/>
      <c r="F394" s="91"/>
      <c r="G394" s="92"/>
      <c r="H394" s="91"/>
      <c r="I394" s="91"/>
      <c r="J394" s="91"/>
      <c r="M394" s="114"/>
      <c r="N394" s="91"/>
      <c r="O394" s="35"/>
      <c r="P394" s="91"/>
      <c r="Q394" s="91"/>
      <c r="R394" s="91"/>
      <c r="S394" s="35"/>
    </row>
    <row r="395" spans="2:19">
      <c r="B395" s="35"/>
      <c r="C395" s="67"/>
      <c r="F395" s="91"/>
      <c r="G395" s="92"/>
      <c r="H395" s="91"/>
      <c r="I395" s="91"/>
      <c r="J395" s="91"/>
      <c r="M395" s="114"/>
      <c r="N395" s="91"/>
      <c r="O395" s="35"/>
      <c r="P395" s="91"/>
      <c r="Q395" s="91"/>
      <c r="R395" s="91"/>
      <c r="S395" s="35"/>
    </row>
    <row r="396" spans="2:19">
      <c r="B396" s="35"/>
      <c r="C396" s="67"/>
      <c r="F396" s="91"/>
      <c r="G396" s="92"/>
      <c r="H396" s="91"/>
      <c r="I396" s="91"/>
      <c r="J396" s="91"/>
      <c r="M396" s="114"/>
      <c r="N396" s="91"/>
      <c r="O396" s="35"/>
      <c r="P396" s="91"/>
      <c r="Q396" s="91"/>
      <c r="R396" s="91"/>
      <c r="S396" s="35"/>
    </row>
    <row r="397" spans="2:19">
      <c r="B397" s="35"/>
      <c r="C397" s="67"/>
      <c r="F397" s="91"/>
      <c r="G397" s="92"/>
      <c r="H397" s="91"/>
      <c r="I397" s="91"/>
      <c r="J397" s="91"/>
      <c r="M397" s="114"/>
      <c r="N397" s="91"/>
      <c r="O397" s="35"/>
      <c r="P397" s="91"/>
      <c r="Q397" s="91"/>
      <c r="R397" s="91"/>
      <c r="S397" s="35"/>
    </row>
    <row r="398" spans="2:19">
      <c r="B398" s="35"/>
      <c r="C398" s="67"/>
      <c r="F398" s="91"/>
      <c r="G398" s="92"/>
      <c r="H398" s="91"/>
      <c r="I398" s="91"/>
      <c r="J398" s="91"/>
      <c r="M398" s="114"/>
      <c r="N398" s="91"/>
      <c r="O398" s="35"/>
      <c r="P398" s="91"/>
      <c r="Q398" s="91"/>
      <c r="R398" s="91"/>
      <c r="S398" s="35"/>
    </row>
    <row r="399" spans="2:19">
      <c r="B399" s="35"/>
      <c r="C399" s="67"/>
      <c r="F399" s="91"/>
      <c r="G399" s="92"/>
      <c r="H399" s="91"/>
      <c r="I399" s="91"/>
      <c r="J399" s="91"/>
      <c r="M399" s="114"/>
      <c r="N399" s="91"/>
      <c r="O399" s="35"/>
      <c r="P399" s="91"/>
      <c r="Q399" s="91"/>
      <c r="R399" s="91"/>
      <c r="S399" s="35"/>
    </row>
    <row r="400" spans="2:19">
      <c r="B400" s="35"/>
      <c r="C400" s="67"/>
      <c r="F400" s="91"/>
      <c r="G400" s="92"/>
      <c r="H400" s="91"/>
      <c r="I400" s="91"/>
      <c r="J400" s="91"/>
      <c r="M400" s="114"/>
      <c r="N400" s="91"/>
      <c r="O400" s="35"/>
      <c r="P400" s="91"/>
      <c r="Q400" s="91"/>
      <c r="R400" s="91"/>
      <c r="S400" s="35"/>
    </row>
    <row r="401" spans="2:19">
      <c r="B401" s="35"/>
      <c r="C401" s="67"/>
      <c r="F401" s="91"/>
      <c r="G401" s="92"/>
      <c r="H401" s="91"/>
      <c r="I401" s="91"/>
      <c r="J401" s="91"/>
      <c r="M401" s="114"/>
      <c r="N401" s="91"/>
      <c r="O401" s="35"/>
      <c r="P401" s="91"/>
      <c r="Q401" s="91"/>
      <c r="R401" s="91"/>
      <c r="S401" s="35"/>
    </row>
    <row r="402" spans="2:19">
      <c r="B402" s="35"/>
      <c r="C402" s="67"/>
      <c r="F402" s="91"/>
      <c r="G402" s="92"/>
      <c r="H402" s="91"/>
      <c r="I402" s="91"/>
      <c r="J402" s="91"/>
      <c r="M402" s="114"/>
      <c r="N402" s="91"/>
      <c r="O402" s="35"/>
      <c r="P402" s="91"/>
      <c r="Q402" s="91"/>
      <c r="R402" s="91"/>
      <c r="S402" s="35"/>
    </row>
    <row r="403" spans="2:19">
      <c r="B403" s="35"/>
      <c r="C403" s="67"/>
      <c r="F403" s="91"/>
      <c r="G403" s="92"/>
      <c r="H403" s="91"/>
      <c r="I403" s="91"/>
      <c r="J403" s="91"/>
      <c r="M403" s="114"/>
      <c r="N403" s="91"/>
      <c r="O403" s="35"/>
      <c r="P403" s="91"/>
      <c r="Q403" s="91"/>
      <c r="R403" s="91"/>
      <c r="S403" s="35"/>
    </row>
    <row r="404" spans="2:19">
      <c r="B404" s="35"/>
      <c r="C404" s="67"/>
      <c r="F404" s="91"/>
      <c r="G404" s="92"/>
      <c r="H404" s="91"/>
      <c r="I404" s="91"/>
      <c r="J404" s="91"/>
      <c r="M404" s="114"/>
      <c r="N404" s="91"/>
      <c r="O404" s="35"/>
      <c r="P404" s="91"/>
      <c r="Q404" s="91"/>
      <c r="R404" s="91"/>
      <c r="S404" s="35"/>
    </row>
    <row r="405" spans="2:19">
      <c r="B405" s="35"/>
      <c r="C405" s="67"/>
      <c r="F405" s="91"/>
      <c r="G405" s="92"/>
      <c r="H405" s="91"/>
      <c r="I405" s="91"/>
      <c r="J405" s="91"/>
      <c r="M405" s="114"/>
      <c r="N405" s="91"/>
      <c r="O405" s="35"/>
      <c r="P405" s="91"/>
      <c r="Q405" s="91"/>
      <c r="R405" s="91"/>
      <c r="S405" s="35"/>
    </row>
    <row r="406" spans="2:19">
      <c r="B406" s="35"/>
      <c r="C406" s="67"/>
      <c r="F406" s="91"/>
      <c r="G406" s="92"/>
      <c r="H406" s="91"/>
      <c r="I406" s="91"/>
      <c r="J406" s="91"/>
      <c r="M406" s="114"/>
      <c r="N406" s="91"/>
      <c r="O406" s="35"/>
      <c r="P406" s="91"/>
      <c r="Q406" s="91"/>
      <c r="R406" s="91"/>
      <c r="S406" s="35"/>
    </row>
    <row r="407" spans="2:19">
      <c r="B407" s="35"/>
      <c r="C407" s="67"/>
      <c r="F407" s="91"/>
      <c r="G407" s="92"/>
      <c r="H407" s="91"/>
      <c r="I407" s="91"/>
      <c r="J407" s="91"/>
      <c r="M407" s="114"/>
      <c r="N407" s="91"/>
      <c r="O407" s="35"/>
      <c r="P407" s="91"/>
      <c r="Q407" s="91"/>
      <c r="R407" s="91"/>
      <c r="S407" s="35"/>
    </row>
    <row r="408" spans="2:19">
      <c r="B408" s="35"/>
      <c r="C408" s="67"/>
      <c r="F408" s="91"/>
      <c r="G408" s="92"/>
      <c r="H408" s="91"/>
      <c r="I408" s="91"/>
      <c r="J408" s="91"/>
      <c r="M408" s="114"/>
      <c r="N408" s="91"/>
      <c r="O408" s="35"/>
      <c r="P408" s="91"/>
      <c r="Q408" s="91"/>
      <c r="R408" s="91"/>
      <c r="S408" s="35"/>
    </row>
    <row r="409" spans="2:19">
      <c r="B409" s="35"/>
      <c r="C409" s="67"/>
      <c r="F409" s="91"/>
      <c r="G409" s="92"/>
      <c r="H409" s="91"/>
      <c r="I409" s="91"/>
      <c r="J409" s="91"/>
      <c r="M409" s="114"/>
      <c r="N409" s="91"/>
      <c r="O409" s="35"/>
      <c r="P409" s="91"/>
      <c r="Q409" s="91"/>
      <c r="R409" s="91"/>
      <c r="S409" s="35"/>
    </row>
    <row r="410" spans="2:19">
      <c r="B410" s="35"/>
      <c r="C410" s="67"/>
      <c r="F410" s="91"/>
      <c r="G410" s="92"/>
      <c r="H410" s="91"/>
      <c r="I410" s="91"/>
      <c r="J410" s="91"/>
      <c r="M410" s="114"/>
      <c r="N410" s="91"/>
      <c r="O410" s="35"/>
      <c r="P410" s="91"/>
      <c r="Q410" s="91"/>
      <c r="R410" s="91"/>
      <c r="S410" s="35"/>
    </row>
    <row r="411" spans="2:19">
      <c r="B411" s="35"/>
      <c r="C411" s="67"/>
      <c r="F411" s="91"/>
      <c r="G411" s="92"/>
      <c r="H411" s="91"/>
      <c r="I411" s="91"/>
      <c r="J411" s="91"/>
      <c r="M411" s="114"/>
      <c r="N411" s="91"/>
      <c r="O411" s="35"/>
      <c r="P411" s="91"/>
      <c r="Q411" s="91"/>
      <c r="R411" s="91"/>
      <c r="S411" s="35"/>
    </row>
    <row r="412" spans="2:19">
      <c r="B412" s="35"/>
      <c r="C412" s="67"/>
      <c r="F412" s="91"/>
      <c r="G412" s="92"/>
      <c r="H412" s="91"/>
      <c r="I412" s="91"/>
      <c r="J412" s="91"/>
      <c r="M412" s="114"/>
      <c r="N412" s="91"/>
      <c r="O412" s="35"/>
      <c r="P412" s="91"/>
      <c r="Q412" s="91"/>
      <c r="R412" s="91"/>
      <c r="S412" s="35"/>
    </row>
    <row r="413" spans="2:19">
      <c r="B413" s="35"/>
      <c r="C413" s="67"/>
      <c r="F413" s="91"/>
      <c r="G413" s="92"/>
      <c r="H413" s="91"/>
      <c r="I413" s="91"/>
      <c r="J413" s="91"/>
      <c r="M413" s="114"/>
      <c r="N413" s="91"/>
      <c r="O413" s="35"/>
      <c r="P413" s="91"/>
      <c r="Q413" s="91"/>
      <c r="R413" s="91"/>
      <c r="S413" s="35"/>
    </row>
    <row r="414" spans="2:19">
      <c r="B414" s="35"/>
      <c r="C414" s="67"/>
      <c r="F414" s="91"/>
      <c r="G414" s="92"/>
      <c r="H414" s="91"/>
      <c r="I414" s="91"/>
      <c r="J414" s="91"/>
      <c r="M414" s="114"/>
      <c r="N414" s="91"/>
      <c r="O414" s="35"/>
      <c r="P414" s="91"/>
      <c r="Q414" s="91"/>
      <c r="R414" s="91"/>
      <c r="S414" s="35"/>
    </row>
    <row r="415" spans="2:19">
      <c r="B415" s="35"/>
      <c r="C415" s="67"/>
      <c r="F415" s="91"/>
      <c r="G415" s="92"/>
      <c r="H415" s="91"/>
      <c r="I415" s="91"/>
      <c r="J415" s="91"/>
      <c r="M415" s="114"/>
      <c r="N415" s="91"/>
      <c r="O415" s="35"/>
      <c r="P415" s="91"/>
      <c r="Q415" s="91"/>
      <c r="R415" s="91"/>
      <c r="S415" s="35"/>
    </row>
    <row r="416" spans="2:19">
      <c r="B416" s="35"/>
      <c r="C416" s="67"/>
      <c r="F416" s="91"/>
      <c r="G416" s="92"/>
      <c r="H416" s="91"/>
      <c r="I416" s="91"/>
      <c r="J416" s="91"/>
      <c r="M416" s="114"/>
      <c r="N416" s="91"/>
      <c r="O416" s="35"/>
      <c r="P416" s="91"/>
      <c r="Q416" s="91"/>
      <c r="R416" s="91"/>
      <c r="S416" s="35"/>
    </row>
    <row r="417" spans="2:19">
      <c r="B417" s="35"/>
      <c r="C417" s="67"/>
      <c r="F417" s="91"/>
      <c r="G417" s="92"/>
      <c r="H417" s="91"/>
      <c r="I417" s="91"/>
      <c r="J417" s="91"/>
      <c r="M417" s="114"/>
      <c r="N417" s="91"/>
      <c r="O417" s="35"/>
      <c r="P417" s="91"/>
      <c r="Q417" s="91"/>
      <c r="R417" s="91"/>
      <c r="S417" s="35"/>
    </row>
    <row r="418" spans="2:19">
      <c r="B418" s="35"/>
      <c r="C418" s="67"/>
      <c r="F418" s="91"/>
      <c r="G418" s="92"/>
      <c r="H418" s="91"/>
      <c r="I418" s="91"/>
      <c r="J418" s="91"/>
      <c r="M418" s="114"/>
      <c r="N418" s="91"/>
      <c r="O418" s="35"/>
      <c r="P418" s="91"/>
      <c r="Q418" s="91"/>
      <c r="R418" s="91"/>
      <c r="S418" s="35"/>
    </row>
    <row r="419" spans="2:19">
      <c r="B419" s="35"/>
      <c r="C419" s="67"/>
      <c r="F419" s="91"/>
      <c r="G419" s="92"/>
      <c r="H419" s="91"/>
      <c r="I419" s="91"/>
      <c r="J419" s="91"/>
      <c r="M419" s="114"/>
      <c r="N419" s="91"/>
      <c r="O419" s="35"/>
      <c r="P419" s="91"/>
      <c r="Q419" s="91"/>
      <c r="R419" s="91"/>
      <c r="S419" s="35"/>
    </row>
    <row r="420" spans="2:19">
      <c r="B420" s="35"/>
      <c r="C420" s="67"/>
      <c r="F420" s="91"/>
      <c r="G420" s="92"/>
      <c r="H420" s="91"/>
      <c r="I420" s="91"/>
      <c r="J420" s="91"/>
      <c r="M420" s="114"/>
      <c r="N420" s="91"/>
      <c r="O420" s="35"/>
      <c r="P420" s="91"/>
      <c r="Q420" s="91"/>
      <c r="R420" s="91"/>
      <c r="S420" s="35"/>
    </row>
    <row r="421" spans="2:19">
      <c r="B421" s="35"/>
      <c r="C421" s="67"/>
      <c r="F421" s="91"/>
      <c r="G421" s="92"/>
      <c r="H421" s="91"/>
      <c r="I421" s="91"/>
      <c r="J421" s="91"/>
      <c r="M421" s="114"/>
      <c r="N421" s="91"/>
      <c r="O421" s="35"/>
      <c r="P421" s="91"/>
      <c r="Q421" s="91"/>
      <c r="R421" s="91"/>
      <c r="S421" s="35"/>
    </row>
    <row r="422" spans="2:19">
      <c r="B422" s="35"/>
      <c r="C422" s="67"/>
      <c r="F422" s="91"/>
      <c r="G422" s="92"/>
      <c r="H422" s="91"/>
      <c r="I422" s="91"/>
      <c r="J422" s="91"/>
      <c r="M422" s="114"/>
      <c r="N422" s="91"/>
      <c r="O422" s="35"/>
      <c r="P422" s="91"/>
      <c r="Q422" s="91"/>
      <c r="R422" s="91"/>
      <c r="S422" s="35"/>
    </row>
    <row r="423" spans="2:19">
      <c r="B423" s="35"/>
      <c r="C423" s="67"/>
      <c r="F423" s="91"/>
      <c r="G423" s="92"/>
      <c r="H423" s="91"/>
      <c r="I423" s="91"/>
      <c r="J423" s="91"/>
      <c r="M423" s="114"/>
      <c r="N423" s="91"/>
      <c r="O423" s="35"/>
      <c r="P423" s="91"/>
      <c r="Q423" s="91"/>
      <c r="R423" s="91"/>
      <c r="S423" s="35"/>
    </row>
    <row r="424" spans="2:19">
      <c r="B424" s="35"/>
      <c r="C424" s="67"/>
      <c r="F424" s="91"/>
      <c r="G424" s="92"/>
      <c r="H424" s="91"/>
      <c r="I424" s="91"/>
      <c r="J424" s="91"/>
      <c r="M424" s="114"/>
      <c r="N424" s="91"/>
      <c r="O424" s="35"/>
      <c r="P424" s="91"/>
      <c r="Q424" s="91"/>
      <c r="R424" s="91"/>
      <c r="S424" s="35"/>
    </row>
    <row r="425" spans="2:19">
      <c r="B425" s="35"/>
      <c r="C425" s="67"/>
      <c r="F425" s="91"/>
      <c r="G425" s="92"/>
      <c r="H425" s="91"/>
      <c r="I425" s="91"/>
      <c r="J425" s="91"/>
      <c r="M425" s="114"/>
      <c r="N425" s="91"/>
      <c r="O425" s="35"/>
      <c r="P425" s="91"/>
      <c r="Q425" s="91"/>
      <c r="R425" s="91"/>
      <c r="S425" s="35"/>
    </row>
    <row r="426" spans="2:19">
      <c r="B426" s="35"/>
      <c r="C426" s="67"/>
      <c r="F426" s="91"/>
      <c r="G426" s="92"/>
      <c r="H426" s="91"/>
      <c r="I426" s="91"/>
      <c r="J426" s="91"/>
      <c r="M426" s="114"/>
      <c r="N426" s="91"/>
      <c r="O426" s="35"/>
      <c r="P426" s="91"/>
      <c r="Q426" s="91"/>
      <c r="R426" s="91"/>
      <c r="S426" s="35"/>
    </row>
    <row r="427" spans="2:19">
      <c r="B427" s="35"/>
      <c r="C427" s="67"/>
      <c r="F427" s="91"/>
      <c r="G427" s="92"/>
      <c r="H427" s="91"/>
      <c r="I427" s="91"/>
      <c r="J427" s="91"/>
      <c r="M427" s="114"/>
      <c r="N427" s="91"/>
      <c r="O427" s="35"/>
      <c r="P427" s="91"/>
      <c r="Q427" s="91"/>
      <c r="R427" s="91"/>
      <c r="S427" s="35"/>
    </row>
    <row r="428" spans="2:19">
      <c r="B428" s="35"/>
      <c r="C428" s="67"/>
      <c r="F428" s="91"/>
      <c r="G428" s="92"/>
      <c r="H428" s="91"/>
      <c r="I428" s="91"/>
      <c r="J428" s="91"/>
      <c r="M428" s="114"/>
      <c r="N428" s="91"/>
      <c r="O428" s="35"/>
      <c r="P428" s="91"/>
      <c r="Q428" s="91"/>
      <c r="R428" s="91"/>
      <c r="S428" s="35"/>
    </row>
    <row r="429" spans="2:19">
      <c r="B429" s="35"/>
      <c r="C429" s="67"/>
      <c r="F429" s="91"/>
      <c r="G429" s="92"/>
      <c r="H429" s="91"/>
      <c r="I429" s="91"/>
      <c r="J429" s="91"/>
      <c r="M429" s="114"/>
      <c r="N429" s="91"/>
      <c r="O429" s="35"/>
      <c r="P429" s="91"/>
      <c r="Q429" s="91"/>
      <c r="R429" s="91"/>
      <c r="S429" s="35"/>
    </row>
    <row r="430" spans="2:19">
      <c r="B430" s="35"/>
      <c r="C430" s="67"/>
      <c r="F430" s="91"/>
      <c r="G430" s="92"/>
      <c r="H430" s="91"/>
      <c r="I430" s="91"/>
      <c r="J430" s="91"/>
      <c r="M430" s="114"/>
      <c r="N430" s="91"/>
      <c r="O430" s="35"/>
      <c r="P430" s="91"/>
      <c r="Q430" s="91"/>
      <c r="R430" s="91"/>
      <c r="S430" s="35"/>
    </row>
    <row r="431" spans="2:19">
      <c r="B431" s="35"/>
      <c r="C431" s="67"/>
      <c r="F431" s="91"/>
      <c r="G431" s="92"/>
      <c r="H431" s="91"/>
      <c r="I431" s="91"/>
      <c r="J431" s="91"/>
      <c r="M431" s="114"/>
      <c r="N431" s="91"/>
      <c r="O431" s="35"/>
      <c r="P431" s="91"/>
      <c r="Q431" s="91"/>
      <c r="R431" s="91"/>
      <c r="S431" s="35"/>
    </row>
    <row r="432" spans="2:19">
      <c r="B432" s="35"/>
      <c r="C432" s="67"/>
      <c r="F432" s="91"/>
      <c r="G432" s="92"/>
      <c r="H432" s="91"/>
      <c r="I432" s="91"/>
      <c r="J432" s="91"/>
      <c r="M432" s="114"/>
      <c r="N432" s="91"/>
      <c r="O432" s="35"/>
      <c r="P432" s="91"/>
      <c r="Q432" s="91"/>
      <c r="R432" s="91"/>
      <c r="S432" s="35"/>
    </row>
    <row r="433" spans="2:19">
      <c r="B433" s="35"/>
      <c r="C433" s="67"/>
      <c r="F433" s="91"/>
      <c r="G433" s="92"/>
      <c r="H433" s="91"/>
      <c r="I433" s="91"/>
      <c r="J433" s="91"/>
      <c r="M433" s="114"/>
      <c r="N433" s="91"/>
      <c r="O433" s="35"/>
      <c r="P433" s="91"/>
      <c r="Q433" s="91"/>
      <c r="R433" s="91"/>
      <c r="S433" s="35"/>
    </row>
    <row r="434" spans="2:19">
      <c r="B434" s="35"/>
      <c r="C434" s="67"/>
      <c r="F434" s="91"/>
      <c r="G434" s="92"/>
      <c r="H434" s="91"/>
      <c r="I434" s="91"/>
      <c r="J434" s="91"/>
      <c r="M434" s="114"/>
      <c r="N434" s="91"/>
      <c r="O434" s="35"/>
      <c r="P434" s="91"/>
      <c r="Q434" s="91"/>
      <c r="R434" s="91"/>
      <c r="S434" s="35"/>
    </row>
    <row r="435" spans="2:19">
      <c r="B435" s="35"/>
      <c r="C435" s="67"/>
      <c r="F435" s="91"/>
      <c r="G435" s="92"/>
      <c r="H435" s="91"/>
      <c r="I435" s="91"/>
      <c r="J435" s="91"/>
      <c r="M435" s="114"/>
      <c r="N435" s="91"/>
      <c r="O435" s="35"/>
      <c r="P435" s="91"/>
      <c r="Q435" s="91"/>
      <c r="R435" s="91"/>
      <c r="S435" s="35"/>
    </row>
    <row r="436" spans="2:19">
      <c r="B436" s="35"/>
      <c r="C436" s="67"/>
      <c r="F436" s="91"/>
      <c r="G436" s="92"/>
      <c r="H436" s="91"/>
      <c r="I436" s="91"/>
      <c r="J436" s="91"/>
      <c r="M436" s="114"/>
      <c r="N436" s="91"/>
      <c r="O436" s="35"/>
      <c r="P436" s="91"/>
      <c r="Q436" s="91"/>
      <c r="R436" s="91"/>
      <c r="S436" s="35"/>
    </row>
    <row r="437" spans="2:19">
      <c r="B437" s="35"/>
      <c r="C437" s="67"/>
      <c r="F437" s="91"/>
      <c r="G437" s="92"/>
      <c r="H437" s="91"/>
      <c r="I437" s="91"/>
      <c r="J437" s="91"/>
      <c r="M437" s="114"/>
      <c r="N437" s="91"/>
      <c r="O437" s="35"/>
      <c r="P437" s="91"/>
      <c r="Q437" s="91"/>
      <c r="R437" s="91"/>
      <c r="S437" s="35"/>
    </row>
    <row r="438" spans="2:19">
      <c r="B438" s="35"/>
      <c r="C438" s="67"/>
      <c r="F438" s="91"/>
      <c r="G438" s="92"/>
      <c r="H438" s="91"/>
      <c r="I438" s="91"/>
      <c r="J438" s="91"/>
      <c r="M438" s="114"/>
      <c r="N438" s="91"/>
      <c r="O438" s="35"/>
      <c r="P438" s="91"/>
      <c r="Q438" s="91"/>
      <c r="R438" s="91"/>
      <c r="S438" s="35"/>
    </row>
    <row r="439" spans="2:19">
      <c r="B439" s="35"/>
      <c r="C439" s="67"/>
      <c r="F439" s="91"/>
      <c r="G439" s="92"/>
      <c r="H439" s="91"/>
      <c r="I439" s="91"/>
      <c r="J439" s="91"/>
      <c r="M439" s="114"/>
      <c r="N439" s="91"/>
      <c r="O439" s="35"/>
      <c r="P439" s="91"/>
      <c r="Q439" s="91"/>
      <c r="R439" s="91"/>
      <c r="S439" s="35"/>
    </row>
    <row r="440" spans="2:19">
      <c r="B440" s="35"/>
      <c r="C440" s="67"/>
      <c r="F440" s="91"/>
      <c r="G440" s="92"/>
      <c r="H440" s="91"/>
      <c r="I440" s="91"/>
      <c r="J440" s="91"/>
      <c r="M440" s="114"/>
      <c r="N440" s="91"/>
      <c r="O440" s="35"/>
      <c r="P440" s="91"/>
      <c r="Q440" s="91"/>
      <c r="R440" s="91"/>
      <c r="S440" s="35"/>
    </row>
    <row r="441" spans="2:19">
      <c r="B441" s="35"/>
      <c r="C441" s="67"/>
      <c r="F441" s="91"/>
      <c r="G441" s="92"/>
      <c r="H441" s="91"/>
      <c r="I441" s="91"/>
      <c r="J441" s="91"/>
      <c r="M441" s="114"/>
      <c r="N441" s="91"/>
      <c r="O441" s="35"/>
      <c r="P441" s="91"/>
      <c r="Q441" s="91"/>
      <c r="R441" s="91"/>
      <c r="S441" s="35"/>
    </row>
    <row r="442" spans="2:19">
      <c r="B442" s="35"/>
      <c r="C442" s="67"/>
      <c r="F442" s="91"/>
      <c r="G442" s="92"/>
      <c r="H442" s="91"/>
      <c r="I442" s="91"/>
      <c r="J442" s="91"/>
      <c r="M442" s="114"/>
      <c r="N442" s="91"/>
      <c r="O442" s="35"/>
      <c r="P442" s="91"/>
      <c r="Q442" s="91"/>
      <c r="R442" s="91"/>
      <c r="S442" s="35"/>
    </row>
    <row r="443" spans="2:19">
      <c r="B443" s="35"/>
      <c r="C443" s="67"/>
      <c r="F443" s="91"/>
      <c r="G443" s="92"/>
      <c r="H443" s="91"/>
      <c r="I443" s="91"/>
      <c r="J443" s="91"/>
      <c r="M443" s="114"/>
      <c r="N443" s="91"/>
      <c r="O443" s="35"/>
      <c r="P443" s="91"/>
      <c r="Q443" s="91"/>
      <c r="R443" s="91"/>
      <c r="S443" s="35"/>
    </row>
    <row r="444" spans="2:19">
      <c r="B444" s="35"/>
      <c r="C444" s="67"/>
      <c r="F444" s="91"/>
      <c r="G444" s="92"/>
      <c r="H444" s="91"/>
      <c r="I444" s="91"/>
      <c r="J444" s="91"/>
      <c r="M444" s="114"/>
      <c r="N444" s="91"/>
      <c r="O444" s="35"/>
      <c r="P444" s="91"/>
      <c r="Q444" s="91"/>
      <c r="R444" s="91"/>
      <c r="S444" s="35"/>
    </row>
    <row r="445" spans="2:19">
      <c r="B445" s="35"/>
      <c r="C445" s="67"/>
      <c r="F445" s="91"/>
      <c r="G445" s="92"/>
      <c r="H445" s="91"/>
      <c r="I445" s="91"/>
      <c r="J445" s="91"/>
      <c r="M445" s="114"/>
      <c r="N445" s="91"/>
      <c r="O445" s="35"/>
      <c r="P445" s="91"/>
      <c r="Q445" s="91"/>
      <c r="R445" s="91"/>
      <c r="S445" s="35"/>
    </row>
    <row r="446" spans="2:19">
      <c r="B446" s="35"/>
      <c r="C446" s="67"/>
      <c r="F446" s="91"/>
      <c r="G446" s="92"/>
      <c r="H446" s="91"/>
      <c r="I446" s="91"/>
      <c r="J446" s="91"/>
      <c r="M446" s="114"/>
      <c r="N446" s="91"/>
      <c r="O446" s="35"/>
      <c r="P446" s="91"/>
      <c r="Q446" s="91"/>
      <c r="R446" s="91"/>
      <c r="S446" s="35"/>
    </row>
    <row r="447" spans="2:19">
      <c r="B447" s="35"/>
      <c r="C447" s="67"/>
      <c r="F447" s="91"/>
      <c r="G447" s="92"/>
      <c r="H447" s="91"/>
      <c r="I447" s="91"/>
      <c r="J447" s="91"/>
      <c r="M447" s="114"/>
      <c r="N447" s="91"/>
      <c r="O447" s="35"/>
      <c r="P447" s="91"/>
      <c r="Q447" s="91"/>
      <c r="R447" s="91"/>
      <c r="S447" s="35"/>
    </row>
    <row r="448" spans="2:19">
      <c r="B448" s="35"/>
      <c r="C448" s="67"/>
      <c r="F448" s="91"/>
      <c r="G448" s="92"/>
      <c r="H448" s="91"/>
      <c r="I448" s="91"/>
      <c r="J448" s="91"/>
      <c r="M448" s="114"/>
      <c r="N448" s="91"/>
      <c r="O448" s="35"/>
      <c r="P448" s="91"/>
      <c r="Q448" s="91"/>
      <c r="R448" s="91"/>
      <c r="S448" s="35"/>
    </row>
    <row r="449" spans="2:19">
      <c r="B449" s="35"/>
      <c r="C449" s="67"/>
      <c r="F449" s="91"/>
      <c r="G449" s="92"/>
      <c r="H449" s="91"/>
      <c r="I449" s="91"/>
      <c r="J449" s="91"/>
      <c r="M449" s="114"/>
      <c r="N449" s="91"/>
      <c r="O449" s="35"/>
      <c r="P449" s="91"/>
      <c r="Q449" s="91"/>
      <c r="R449" s="91"/>
      <c r="S449" s="35"/>
    </row>
    <row r="450" spans="2:19">
      <c r="B450" s="35"/>
      <c r="C450" s="67"/>
      <c r="F450" s="91"/>
      <c r="G450" s="92"/>
      <c r="H450" s="91"/>
      <c r="I450" s="91"/>
      <c r="J450" s="91"/>
      <c r="M450" s="114"/>
      <c r="N450" s="91"/>
      <c r="O450" s="35"/>
      <c r="P450" s="91"/>
      <c r="Q450" s="91"/>
      <c r="R450" s="91"/>
      <c r="S450" s="35"/>
    </row>
    <row r="451" spans="2:19">
      <c r="B451" s="35"/>
      <c r="C451" s="67"/>
      <c r="F451" s="91"/>
      <c r="G451" s="92"/>
      <c r="H451" s="91"/>
      <c r="I451" s="91"/>
      <c r="J451" s="91"/>
      <c r="M451" s="114"/>
      <c r="N451" s="91"/>
      <c r="O451" s="35"/>
      <c r="P451" s="91"/>
      <c r="Q451" s="91"/>
      <c r="R451" s="91"/>
      <c r="S451" s="35"/>
    </row>
    <row r="452" spans="2:19">
      <c r="B452" s="35"/>
      <c r="C452" s="67"/>
      <c r="F452" s="91"/>
      <c r="G452" s="92"/>
      <c r="H452" s="91"/>
      <c r="I452" s="91"/>
      <c r="J452" s="91"/>
      <c r="M452" s="114"/>
      <c r="N452" s="91"/>
      <c r="O452" s="35"/>
      <c r="P452" s="91"/>
      <c r="Q452" s="91"/>
      <c r="R452" s="91"/>
      <c r="S452" s="35"/>
    </row>
    <row r="453" spans="2:19">
      <c r="B453" s="35"/>
      <c r="C453" s="67"/>
      <c r="F453" s="91"/>
      <c r="G453" s="92"/>
      <c r="H453" s="91"/>
      <c r="I453" s="91"/>
      <c r="J453" s="91"/>
      <c r="M453" s="114"/>
      <c r="N453" s="91"/>
      <c r="O453" s="35"/>
      <c r="P453" s="91"/>
      <c r="Q453" s="91"/>
      <c r="R453" s="91"/>
      <c r="S453" s="35"/>
    </row>
    <row r="454" spans="2:19">
      <c r="B454" s="35"/>
      <c r="C454" s="67"/>
      <c r="F454" s="91"/>
      <c r="G454" s="92"/>
      <c r="H454" s="91"/>
      <c r="I454" s="91"/>
      <c r="J454" s="91"/>
      <c r="M454" s="114"/>
      <c r="N454" s="91"/>
      <c r="O454" s="35"/>
      <c r="P454" s="91"/>
      <c r="Q454" s="91"/>
      <c r="R454" s="91"/>
      <c r="S454" s="35"/>
    </row>
    <row r="455" spans="2:19">
      <c r="B455" s="35"/>
      <c r="C455" s="67"/>
      <c r="F455" s="91"/>
      <c r="G455" s="92"/>
      <c r="H455" s="91"/>
      <c r="I455" s="91"/>
      <c r="J455" s="91"/>
      <c r="M455" s="114"/>
      <c r="N455" s="91"/>
      <c r="O455" s="35"/>
      <c r="P455" s="91"/>
      <c r="Q455" s="91"/>
      <c r="R455" s="91"/>
      <c r="S455" s="35"/>
    </row>
    <row r="456" spans="2:19">
      <c r="B456" s="35"/>
      <c r="C456" s="67"/>
      <c r="F456" s="91"/>
      <c r="G456" s="92"/>
      <c r="H456" s="91"/>
      <c r="I456" s="91"/>
      <c r="J456" s="91"/>
      <c r="M456" s="114"/>
      <c r="N456" s="91"/>
      <c r="O456" s="35"/>
      <c r="P456" s="91"/>
      <c r="Q456" s="91"/>
      <c r="R456" s="91"/>
      <c r="S456" s="35"/>
    </row>
    <row r="457" spans="2:19">
      <c r="B457" s="35"/>
      <c r="C457" s="67"/>
      <c r="F457" s="91"/>
      <c r="G457" s="92"/>
      <c r="H457" s="91"/>
      <c r="I457" s="91"/>
      <c r="J457" s="91"/>
      <c r="M457" s="114"/>
      <c r="N457" s="91"/>
      <c r="O457" s="35"/>
      <c r="P457" s="91"/>
      <c r="Q457" s="91"/>
      <c r="R457" s="91"/>
      <c r="S457" s="35"/>
    </row>
    <row r="458" spans="2:19">
      <c r="B458" s="35"/>
      <c r="C458" s="67"/>
      <c r="F458" s="91"/>
      <c r="G458" s="92"/>
      <c r="H458" s="91"/>
      <c r="I458" s="91"/>
      <c r="J458" s="91"/>
      <c r="M458" s="114"/>
      <c r="N458" s="91"/>
      <c r="O458" s="35"/>
      <c r="P458" s="91"/>
      <c r="Q458" s="91"/>
      <c r="R458" s="91"/>
      <c r="S458" s="35"/>
    </row>
    <row r="459" spans="2:19">
      <c r="B459" s="35"/>
      <c r="C459" s="67"/>
      <c r="F459" s="91"/>
      <c r="G459" s="92"/>
      <c r="H459" s="91"/>
      <c r="I459" s="91"/>
      <c r="J459" s="91"/>
      <c r="M459" s="114"/>
      <c r="N459" s="91"/>
      <c r="O459" s="35"/>
      <c r="P459" s="91"/>
      <c r="Q459" s="91"/>
      <c r="R459" s="91"/>
      <c r="S459" s="35"/>
    </row>
    <row r="460" spans="2:19">
      <c r="B460" s="35"/>
      <c r="C460" s="67"/>
      <c r="F460" s="91"/>
      <c r="G460" s="92"/>
      <c r="H460" s="91"/>
      <c r="I460" s="91"/>
      <c r="J460" s="91"/>
      <c r="M460" s="114"/>
      <c r="N460" s="91"/>
      <c r="O460" s="35"/>
      <c r="P460" s="91"/>
      <c r="Q460" s="91"/>
      <c r="R460" s="91"/>
      <c r="S460" s="35"/>
    </row>
    <row r="461" spans="2:19">
      <c r="B461" s="35"/>
      <c r="C461" s="67"/>
      <c r="F461" s="91"/>
      <c r="G461" s="92"/>
      <c r="H461" s="91"/>
      <c r="I461" s="91"/>
      <c r="J461" s="91"/>
      <c r="M461" s="114"/>
      <c r="N461" s="91"/>
      <c r="O461" s="35"/>
      <c r="P461" s="91"/>
      <c r="Q461" s="91"/>
      <c r="R461" s="91"/>
      <c r="S461" s="35"/>
    </row>
    <row r="462" spans="2:19">
      <c r="B462" s="35"/>
      <c r="C462" s="67"/>
      <c r="F462" s="91"/>
      <c r="G462" s="92"/>
      <c r="H462" s="91"/>
      <c r="I462" s="91"/>
      <c r="J462" s="91"/>
      <c r="M462" s="114"/>
      <c r="N462" s="91"/>
      <c r="O462" s="35"/>
      <c r="P462" s="91"/>
      <c r="Q462" s="91"/>
      <c r="R462" s="91"/>
      <c r="S462" s="35"/>
    </row>
    <row r="463" spans="2:19">
      <c r="B463" s="35"/>
      <c r="C463" s="67"/>
      <c r="F463" s="91"/>
      <c r="G463" s="92"/>
      <c r="H463" s="91"/>
      <c r="I463" s="91"/>
      <c r="J463" s="91"/>
      <c r="M463" s="114"/>
      <c r="N463" s="91"/>
      <c r="O463" s="35"/>
      <c r="P463" s="91"/>
      <c r="Q463" s="91"/>
      <c r="R463" s="91"/>
      <c r="S463" s="35"/>
    </row>
    <row r="464" spans="2:19">
      <c r="B464" s="35"/>
      <c r="C464" s="67"/>
      <c r="F464" s="91"/>
      <c r="G464" s="92"/>
      <c r="H464" s="91"/>
      <c r="I464" s="91"/>
      <c r="J464" s="91"/>
      <c r="M464" s="114"/>
      <c r="N464" s="91"/>
      <c r="O464" s="35"/>
      <c r="P464" s="91"/>
      <c r="Q464" s="91"/>
      <c r="R464" s="91"/>
      <c r="S464" s="35"/>
    </row>
    <row r="465" spans="2:19">
      <c r="B465" s="35"/>
      <c r="C465" s="67"/>
      <c r="F465" s="91"/>
      <c r="G465" s="92"/>
      <c r="H465" s="91"/>
      <c r="I465" s="91"/>
      <c r="J465" s="91"/>
      <c r="M465" s="114"/>
      <c r="N465" s="91"/>
      <c r="O465" s="35"/>
      <c r="P465" s="91"/>
      <c r="Q465" s="91"/>
      <c r="R465" s="91"/>
      <c r="S465" s="35"/>
    </row>
    <row r="466" spans="2:19">
      <c r="B466" s="35"/>
      <c r="C466" s="67"/>
      <c r="F466" s="91"/>
      <c r="G466" s="92"/>
      <c r="H466" s="91"/>
      <c r="I466" s="91"/>
      <c r="J466" s="91"/>
      <c r="M466" s="114"/>
      <c r="N466" s="91"/>
      <c r="O466" s="35"/>
      <c r="P466" s="91"/>
      <c r="Q466" s="91"/>
      <c r="R466" s="91"/>
      <c r="S466" s="35"/>
    </row>
    <row r="467" spans="2:19">
      <c r="B467" s="35"/>
      <c r="C467" s="67"/>
      <c r="F467" s="91"/>
      <c r="G467" s="92"/>
      <c r="H467" s="91"/>
      <c r="I467" s="91"/>
      <c r="J467" s="91"/>
      <c r="M467" s="114"/>
      <c r="N467" s="91"/>
      <c r="O467" s="35"/>
      <c r="P467" s="91"/>
      <c r="Q467" s="91"/>
      <c r="R467" s="91"/>
      <c r="S467" s="35"/>
    </row>
    <row r="468" spans="2:19">
      <c r="B468" s="35"/>
      <c r="C468" s="67"/>
      <c r="F468" s="91"/>
      <c r="G468" s="92"/>
      <c r="H468" s="91"/>
      <c r="I468" s="91"/>
      <c r="J468" s="91"/>
      <c r="M468" s="114"/>
      <c r="N468" s="91"/>
      <c r="O468" s="35"/>
      <c r="P468" s="91"/>
      <c r="Q468" s="91"/>
      <c r="R468" s="91"/>
      <c r="S468" s="35"/>
    </row>
    <row r="469" spans="2:19">
      <c r="B469" s="35"/>
      <c r="C469" s="67"/>
      <c r="F469" s="91"/>
      <c r="G469" s="92"/>
      <c r="H469" s="91"/>
      <c r="I469" s="91"/>
      <c r="J469" s="91"/>
      <c r="M469" s="114"/>
      <c r="N469" s="91"/>
      <c r="O469" s="35"/>
      <c r="P469" s="91"/>
      <c r="Q469" s="91"/>
      <c r="R469" s="91"/>
      <c r="S469" s="35"/>
    </row>
    <row r="470" spans="2:19">
      <c r="B470" s="35"/>
      <c r="C470" s="67"/>
      <c r="F470" s="91"/>
      <c r="G470" s="92"/>
      <c r="H470" s="91"/>
      <c r="I470" s="91"/>
      <c r="J470" s="91"/>
      <c r="M470" s="114"/>
      <c r="N470" s="91"/>
      <c r="O470" s="35"/>
      <c r="P470" s="91"/>
      <c r="Q470" s="91"/>
      <c r="R470" s="91"/>
      <c r="S470" s="35"/>
    </row>
    <row r="471" spans="2:19">
      <c r="B471" s="35"/>
      <c r="C471" s="67"/>
      <c r="F471" s="91"/>
      <c r="G471" s="92"/>
      <c r="H471" s="91"/>
      <c r="I471" s="91"/>
      <c r="J471" s="91"/>
      <c r="M471" s="114"/>
      <c r="N471" s="91"/>
      <c r="O471" s="35"/>
      <c r="P471" s="91"/>
      <c r="Q471" s="91"/>
      <c r="R471" s="91"/>
      <c r="S471" s="35"/>
    </row>
    <row r="472" spans="2:19">
      <c r="B472" s="35"/>
      <c r="C472" s="67"/>
      <c r="F472" s="91"/>
      <c r="G472" s="92"/>
      <c r="H472" s="91"/>
      <c r="I472" s="91"/>
      <c r="J472" s="91"/>
      <c r="M472" s="114"/>
      <c r="N472" s="91"/>
      <c r="O472" s="35"/>
      <c r="P472" s="91"/>
      <c r="Q472" s="91"/>
      <c r="R472" s="91"/>
      <c r="S472" s="35"/>
    </row>
    <row r="473" spans="2:19">
      <c r="B473" s="35"/>
      <c r="C473" s="67"/>
      <c r="F473" s="91"/>
      <c r="G473" s="92"/>
      <c r="H473" s="91"/>
      <c r="I473" s="91"/>
      <c r="J473" s="91"/>
      <c r="M473" s="114"/>
      <c r="N473" s="91"/>
      <c r="O473" s="35"/>
      <c r="P473" s="91"/>
      <c r="Q473" s="91"/>
      <c r="R473" s="91"/>
      <c r="S473" s="35"/>
    </row>
    <row r="474" spans="2:19">
      <c r="B474" s="35"/>
      <c r="C474" s="67"/>
      <c r="F474" s="91"/>
      <c r="G474" s="92"/>
      <c r="H474" s="91"/>
      <c r="I474" s="91"/>
      <c r="J474" s="91"/>
      <c r="M474" s="114"/>
      <c r="N474" s="91"/>
      <c r="O474" s="35"/>
      <c r="P474" s="91"/>
      <c r="Q474" s="91"/>
      <c r="R474" s="91"/>
      <c r="S474" s="35"/>
    </row>
    <row r="475" spans="2:19">
      <c r="B475" s="35"/>
      <c r="C475" s="67"/>
      <c r="F475" s="91"/>
      <c r="G475" s="92"/>
      <c r="H475" s="91"/>
      <c r="I475" s="91"/>
      <c r="J475" s="91"/>
      <c r="M475" s="114"/>
      <c r="N475" s="91"/>
      <c r="O475" s="35"/>
      <c r="P475" s="91"/>
      <c r="Q475" s="91"/>
      <c r="R475" s="91"/>
      <c r="S475" s="35"/>
    </row>
    <row r="476" spans="2:19">
      <c r="B476" s="35"/>
      <c r="C476" s="67"/>
      <c r="F476" s="91"/>
      <c r="G476" s="92"/>
      <c r="H476" s="91"/>
      <c r="I476" s="91"/>
      <c r="J476" s="91"/>
      <c r="M476" s="114"/>
      <c r="N476" s="91"/>
      <c r="O476" s="35"/>
      <c r="P476" s="91"/>
      <c r="Q476" s="91"/>
      <c r="R476" s="91"/>
      <c r="S476" s="35"/>
    </row>
    <row r="477" spans="2:19">
      <c r="B477" s="35"/>
      <c r="C477" s="67"/>
      <c r="F477" s="91"/>
      <c r="G477" s="92"/>
      <c r="H477" s="91"/>
      <c r="I477" s="91"/>
      <c r="J477" s="91"/>
      <c r="M477" s="114"/>
      <c r="N477" s="91"/>
      <c r="O477" s="35"/>
      <c r="P477" s="91"/>
      <c r="Q477" s="91"/>
      <c r="R477" s="91"/>
      <c r="S477" s="35"/>
    </row>
    <row r="478" spans="2:19">
      <c r="B478" s="35"/>
      <c r="C478" s="67"/>
      <c r="F478" s="91"/>
      <c r="G478" s="92"/>
      <c r="H478" s="91"/>
      <c r="I478" s="91"/>
      <c r="J478" s="91"/>
      <c r="M478" s="114"/>
      <c r="N478" s="91"/>
      <c r="O478" s="35"/>
      <c r="P478" s="91"/>
      <c r="Q478" s="91"/>
      <c r="R478" s="91"/>
      <c r="S478" s="35"/>
    </row>
    <row r="479" spans="2:19">
      <c r="B479" s="35"/>
      <c r="C479" s="67"/>
      <c r="F479" s="91"/>
      <c r="G479" s="92"/>
      <c r="H479" s="91"/>
      <c r="I479" s="91"/>
      <c r="J479" s="91"/>
      <c r="M479" s="114"/>
      <c r="N479" s="91"/>
      <c r="O479" s="35"/>
      <c r="P479" s="91"/>
      <c r="Q479" s="91"/>
      <c r="R479" s="91"/>
      <c r="S479" s="35"/>
    </row>
    <row r="480" spans="2:19">
      <c r="B480" s="35"/>
      <c r="C480" s="67"/>
      <c r="F480" s="91"/>
      <c r="G480" s="92"/>
      <c r="H480" s="91"/>
      <c r="I480" s="91"/>
      <c r="J480" s="91"/>
      <c r="M480" s="114"/>
      <c r="N480" s="91"/>
      <c r="O480" s="35"/>
      <c r="P480" s="91"/>
      <c r="Q480" s="91"/>
      <c r="R480" s="91"/>
      <c r="S480" s="35"/>
    </row>
    <row r="481" spans="2:19">
      <c r="B481" s="35"/>
      <c r="C481" s="67"/>
      <c r="F481" s="91"/>
      <c r="G481" s="92"/>
      <c r="H481" s="91"/>
      <c r="I481" s="91"/>
      <c r="J481" s="91"/>
      <c r="M481" s="114"/>
      <c r="N481" s="91"/>
      <c r="O481" s="35"/>
      <c r="P481" s="91"/>
      <c r="Q481" s="91"/>
      <c r="R481" s="91"/>
      <c r="S481" s="35"/>
    </row>
    <row r="482" spans="2:19">
      <c r="B482" s="35"/>
      <c r="C482" s="67"/>
      <c r="F482" s="91"/>
      <c r="G482" s="92"/>
      <c r="H482" s="91"/>
      <c r="I482" s="91"/>
      <c r="J482" s="91"/>
      <c r="M482" s="114"/>
      <c r="N482" s="91"/>
      <c r="O482" s="35"/>
      <c r="P482" s="91"/>
      <c r="Q482" s="91"/>
      <c r="R482" s="91"/>
      <c r="S482" s="35"/>
    </row>
    <row r="483" spans="2:19">
      <c r="B483" s="35"/>
      <c r="C483" s="67"/>
      <c r="F483" s="91"/>
      <c r="G483" s="92"/>
      <c r="H483" s="91"/>
      <c r="I483" s="91"/>
      <c r="J483" s="91"/>
      <c r="M483" s="114"/>
      <c r="N483" s="91"/>
      <c r="O483" s="35"/>
      <c r="P483" s="91"/>
      <c r="Q483" s="91"/>
      <c r="R483" s="91"/>
      <c r="S483" s="35"/>
    </row>
    <row r="484" spans="2:3">
      <c r="B484" s="35"/>
      <c r="C484" s="67"/>
    </row>
    <row r="485" spans="2:3">
      <c r="B485" s="35"/>
      <c r="C485" s="67"/>
    </row>
    <row r="486" spans="2:3">
      <c r="B486" s="35"/>
      <c r="C486" s="67"/>
    </row>
    <row r="487" spans="2:3">
      <c r="B487" s="35"/>
      <c r="C487" s="67"/>
    </row>
    <row r="488" spans="2:3">
      <c r="B488" s="35"/>
      <c r="C488" s="67"/>
    </row>
    <row r="489" spans="2:3">
      <c r="B489" s="35"/>
      <c r="C489" s="67"/>
    </row>
    <row r="490" spans="2:3">
      <c r="B490" s="35"/>
      <c r="C490" s="67"/>
    </row>
    <row r="491" spans="2:3">
      <c r="B491" s="35"/>
      <c r="C491" s="67"/>
    </row>
    <row r="492" spans="2:3">
      <c r="B492" s="35"/>
      <c r="C492" s="67"/>
    </row>
    <row r="493" spans="2:3">
      <c r="B493" s="35"/>
      <c r="C493" s="67"/>
    </row>
    <row r="494" spans="2:3">
      <c r="B494" s="35"/>
      <c r="C494" s="67"/>
    </row>
    <row r="495" spans="2:3">
      <c r="B495" s="35"/>
      <c r="C495" s="67"/>
    </row>
    <row r="496" spans="2:3">
      <c r="B496" s="35"/>
      <c r="C496" s="67"/>
    </row>
    <row r="497" spans="2:3">
      <c r="B497" s="35"/>
      <c r="C497" s="67"/>
    </row>
    <row r="498" spans="2:3">
      <c r="B498" s="35"/>
      <c r="C498" s="67"/>
    </row>
    <row r="499" spans="2:3">
      <c r="B499" s="35"/>
      <c r="C499" s="67"/>
    </row>
    <row r="500" spans="2:3">
      <c r="B500" s="35"/>
      <c r="C500" s="67"/>
    </row>
    <row r="501" spans="2:3">
      <c r="B501" s="35"/>
      <c r="C501" s="67"/>
    </row>
    <row r="502" spans="2:3">
      <c r="B502" s="35"/>
      <c r="C502" s="67"/>
    </row>
    <row r="503" spans="2:3">
      <c r="B503" s="35"/>
      <c r="C503" s="67"/>
    </row>
    <row r="504" spans="2:3">
      <c r="B504" s="35"/>
      <c r="C504" s="67"/>
    </row>
    <row r="505" spans="2:3">
      <c r="B505" s="35"/>
      <c r="C505" s="67"/>
    </row>
    <row r="506" spans="2:3">
      <c r="B506" s="35"/>
      <c r="C506" s="67"/>
    </row>
    <row r="507" spans="2:3">
      <c r="B507" s="35"/>
      <c r="C507" s="67"/>
    </row>
    <row r="508" spans="2:3">
      <c r="B508" s="35"/>
      <c r="C508" s="67"/>
    </row>
    <row r="509" spans="2:3">
      <c r="B509" s="35"/>
      <c r="C509" s="67"/>
    </row>
    <row r="510" spans="2:3">
      <c r="B510" s="35"/>
      <c r="C510" s="67"/>
    </row>
    <row r="511" spans="2:3">
      <c r="B511" s="35"/>
      <c r="C511" s="67"/>
    </row>
    <row r="512" spans="2:3">
      <c r="B512" s="35"/>
      <c r="C512" s="67"/>
    </row>
    <row r="513" spans="2:3">
      <c r="B513" s="35"/>
      <c r="C513" s="67"/>
    </row>
    <row r="514" spans="2:3">
      <c r="B514" s="35"/>
      <c r="C514" s="67"/>
    </row>
    <row r="515" spans="2:3">
      <c r="B515" s="35"/>
      <c r="C515" s="67"/>
    </row>
    <row r="516" spans="2:3">
      <c r="B516" s="35"/>
      <c r="C516" s="67"/>
    </row>
    <row r="517" spans="2:3">
      <c r="B517" s="35"/>
      <c r="C517" s="67"/>
    </row>
    <row r="518" spans="2:3">
      <c r="B518" s="35"/>
      <c r="C518" s="67"/>
    </row>
    <row r="519" spans="2:3">
      <c r="B519" s="35"/>
      <c r="C519" s="67"/>
    </row>
    <row r="520" spans="2:3">
      <c r="B520" s="35"/>
      <c r="C520" s="67"/>
    </row>
    <row r="521" spans="2:3">
      <c r="B521" s="35"/>
      <c r="C521" s="67"/>
    </row>
    <row r="522" spans="2:3">
      <c r="B522" s="35"/>
      <c r="C522" s="67"/>
    </row>
    <row r="523" spans="2:3">
      <c r="B523" s="35"/>
      <c r="C523" s="67"/>
    </row>
    <row r="524" spans="2:3">
      <c r="B524" s="35"/>
      <c r="C524" s="67"/>
    </row>
    <row r="525" spans="2:3">
      <c r="B525" s="35"/>
      <c r="C525" s="67"/>
    </row>
    <row r="526" spans="2:3">
      <c r="B526" s="35"/>
      <c r="C526" s="67"/>
    </row>
    <row r="527" spans="2:3">
      <c r="B527" s="35"/>
      <c r="C527" s="67"/>
    </row>
    <row r="528" spans="2:3">
      <c r="B528" s="35"/>
      <c r="C528" s="67"/>
    </row>
    <row r="529" spans="2:3">
      <c r="B529" s="35"/>
      <c r="C529" s="67"/>
    </row>
    <row r="530" spans="2:3">
      <c r="B530" s="35"/>
      <c r="C530" s="67"/>
    </row>
    <row r="531" spans="2:3">
      <c r="B531" s="35"/>
      <c r="C531" s="67"/>
    </row>
    <row r="532" spans="2:3">
      <c r="B532" s="35"/>
      <c r="C532" s="67"/>
    </row>
    <row r="533" spans="2:3">
      <c r="B533" s="35"/>
      <c r="C533" s="67"/>
    </row>
    <row r="534" spans="2:3">
      <c r="B534" s="35"/>
      <c r="C534" s="67"/>
    </row>
    <row r="535" spans="2:3">
      <c r="B535" s="35"/>
      <c r="C535" s="67"/>
    </row>
    <row r="536" spans="2:3">
      <c r="B536" s="35"/>
      <c r="C536" s="67"/>
    </row>
    <row r="537" spans="2:3">
      <c r="B537" s="35"/>
      <c r="C537" s="67"/>
    </row>
    <row r="538" spans="2:3">
      <c r="B538" s="35"/>
      <c r="C538" s="67"/>
    </row>
    <row r="539" spans="2:3">
      <c r="B539" s="35"/>
      <c r="C539" s="67"/>
    </row>
    <row r="540" spans="2:3">
      <c r="B540" s="35"/>
      <c r="C540" s="67"/>
    </row>
    <row r="541" spans="2:3">
      <c r="B541" s="35"/>
      <c r="C541" s="67"/>
    </row>
    <row r="542" spans="2:3">
      <c r="B542" s="35"/>
      <c r="C542" s="67"/>
    </row>
    <row r="543" spans="2:3">
      <c r="B543" s="35"/>
      <c r="C543" s="67"/>
    </row>
    <row r="544" spans="2:3">
      <c r="B544" s="35"/>
      <c r="C544" s="67"/>
    </row>
    <row r="545" spans="2:3">
      <c r="B545" s="35"/>
      <c r="C545" s="67"/>
    </row>
    <row r="546" spans="2:3">
      <c r="B546" s="35"/>
      <c r="C546" s="67"/>
    </row>
    <row r="547" spans="2:3">
      <c r="B547" s="35"/>
      <c r="C547" s="67"/>
    </row>
    <row r="548" spans="2:3">
      <c r="B548" s="35"/>
      <c r="C548" s="67"/>
    </row>
    <row r="549" spans="2:3">
      <c r="B549" s="35"/>
      <c r="C549" s="67"/>
    </row>
    <row r="550" spans="2:3">
      <c r="B550" s="35"/>
      <c r="C550" s="67"/>
    </row>
    <row r="551" spans="2:3">
      <c r="B551" s="35"/>
      <c r="C551" s="67"/>
    </row>
    <row r="552" spans="2:3">
      <c r="B552" s="35"/>
      <c r="C552" s="67"/>
    </row>
    <row r="553" spans="2:3">
      <c r="B553" s="35"/>
      <c r="C553" s="67"/>
    </row>
    <row r="554" spans="2:3">
      <c r="B554" s="35"/>
      <c r="C554" s="67"/>
    </row>
    <row r="555" spans="2:3">
      <c r="B555" s="35"/>
      <c r="C555" s="67"/>
    </row>
    <row r="556" spans="2:3">
      <c r="B556" s="35"/>
      <c r="C556" s="67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" r:id="rId4" display="明德生物"/>
    <hyperlink ref="D38" r:id="rId4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K3" sqref="K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116</v>
      </c>
      <c r="B1" s="11" t="s">
        <v>117</v>
      </c>
      <c r="C1" s="12" t="s">
        <v>25</v>
      </c>
      <c r="D1" s="13" t="s">
        <v>118</v>
      </c>
      <c r="E1" s="13" t="s">
        <v>119</v>
      </c>
      <c r="F1" s="13" t="s">
        <v>120</v>
      </c>
      <c r="G1" s="23" t="s">
        <v>121</v>
      </c>
      <c r="H1" s="23" t="s">
        <v>122</v>
      </c>
      <c r="I1" s="23" t="s">
        <v>123</v>
      </c>
      <c r="J1" s="26" t="s">
        <v>124</v>
      </c>
      <c r="K1" s="27" t="s">
        <v>125</v>
      </c>
      <c r="CZ1" t="s">
        <v>126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SUM(交易计划及执行表!$T$4:$T31)</f>
        <v>-2348.26548</v>
      </c>
      <c r="D3" s="16">
        <f>COUNTIF(交易计划及执行表!$T$4:$T33,"&gt;0")</f>
        <v>7</v>
      </c>
      <c r="E3" s="16">
        <f>COUNTIF(交易计划及执行表!$T$4:$T33,"&lt;0")</f>
        <v>16</v>
      </c>
      <c r="F3" s="16">
        <f>D3+E3</f>
        <v>23</v>
      </c>
      <c r="G3" s="24">
        <f>D3/F3</f>
        <v>0.304347826086957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0.0625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116</v>
      </c>
      <c r="B1" s="1" t="s">
        <v>127</v>
      </c>
      <c r="C1" s="2" t="s">
        <v>128</v>
      </c>
      <c r="D1" s="2" t="s">
        <v>129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2022-01-11T19:51:06Z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