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<sst xmlns="http://schemas.openxmlformats.org/spreadsheetml/2006/main" count="41">
  <si>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</si>
  <si>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</si>
  <si>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</si>
  <si>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</si>
  <si>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</si>
  <si>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</si>
  <si>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盈利金额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</si>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</sst>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0_);[Red]\(0.00\)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6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39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  <cell r="W4" t="str">
            <v>26.96</v>
          </cell>
          <cell r="X4" t="str">
            <v>24.74</v>
          </cell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  <cell r="AE4">
            <v>0.0823442136498517</v>
          </cell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</v>
          </cell>
          <cell r="AZ4">
            <v>5245</v>
          </cell>
          <cell r="BA4">
            <v>309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5">
          <cell r="BE5">
            <v>44531</v>
          </cell>
          <cell r="BF5">
            <v>27.7</v>
          </cell>
          <cell r="BG5">
            <v>100</v>
          </cell>
          <cell r="BH5">
            <v>5</v>
          </cell>
          <cell r="BI5">
            <v>2.77</v>
          </cell>
          <cell r="BJ5">
            <v>2762.23</v>
          </cell>
          <cell r="BK5">
            <v>28.7</v>
          </cell>
          <cell r="BL5">
            <v>27.5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  <cell r="S7">
            <v>34.66</v>
          </cell>
          <cell r="T7">
            <v>32.59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>
            <v>0.0597230236583957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</v>
          </cell>
          <cell r="AZ8">
            <v>7212</v>
          </cell>
          <cell r="BA8">
            <v>524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000006</v>
          </cell>
          <cell r="B10">
            <v>44529</v>
          </cell>
          <cell r="C10" t="str">
            <v>603010(万盛股份)</v>
          </cell>
          <cell r="D10">
            <v>22.26</v>
          </cell>
          <cell r="E10">
            <v>22.69</v>
          </cell>
          <cell r="F10">
            <v>24.83</v>
          </cell>
        </row>
        <row r="10">
          <cell r="H10">
            <v>28.99</v>
          </cell>
          <cell r="I10">
            <v>14.46</v>
          </cell>
          <cell r="J10">
            <v>31.94</v>
          </cell>
          <cell r="K10">
            <v>1.00484094052559</v>
          </cell>
          <cell r="L10">
            <v>0.0923606762680026</v>
          </cell>
        </row>
        <row r="10">
          <cell r="N10">
            <v>20.63</v>
          </cell>
          <cell r="O10">
            <v>25.66</v>
          </cell>
          <cell r="P10">
            <v>21.46</v>
          </cell>
          <cell r="Q10">
            <v>28.89</v>
          </cell>
          <cell r="R10">
            <v>24.22</v>
          </cell>
          <cell r="S10">
            <v>29.7</v>
          </cell>
          <cell r="T10">
            <v>27.72</v>
          </cell>
        </row>
        <row r="10">
          <cell r="Y10" t="str">
            <v>8w</v>
          </cell>
          <cell r="Z10">
            <v>0.354101440200376</v>
          </cell>
          <cell r="AA10">
            <v>0.163678877630553</v>
          </cell>
          <cell r="AB10">
            <v>0.161647628937349</v>
          </cell>
          <cell r="AC10">
            <v>0.0666666666666667</v>
          </cell>
        </row>
        <row r="10">
          <cell r="AF10" t="str">
            <v>4T</v>
          </cell>
          <cell r="AG10" t="str">
            <v>减少明显，空头几乎被榨干</v>
          </cell>
          <cell r="AH10">
            <v>31.18</v>
          </cell>
          <cell r="AI10">
            <v>21.1</v>
          </cell>
          <cell r="AJ10">
            <v>10.08</v>
          </cell>
          <cell r="AK10">
            <v>29.77</v>
          </cell>
          <cell r="AL10">
            <v>27.72</v>
          </cell>
          <cell r="AM10">
            <v>34.93</v>
          </cell>
          <cell r="AN10">
            <v>205</v>
          </cell>
          <cell r="AO10">
            <v>100</v>
          </cell>
          <cell r="AP10">
            <v>2.51707317073171</v>
          </cell>
          <cell r="AQ10">
            <v>0.0688612697346322</v>
          </cell>
          <cell r="AR10">
            <v>0.173328854551562</v>
          </cell>
          <cell r="AS10">
            <v>17.95</v>
          </cell>
          <cell r="AT10" t="str">
            <v>可以</v>
          </cell>
          <cell r="AU10">
            <v>44530</v>
          </cell>
          <cell r="AV10">
            <v>29.81</v>
          </cell>
          <cell r="AW10">
            <v>100</v>
          </cell>
          <cell r="AX10">
            <v>5</v>
          </cell>
          <cell r="AY10">
            <v>0.05962</v>
          </cell>
          <cell r="AZ10">
            <v>2986.05962</v>
          </cell>
          <cell r="BA10">
            <v>214.05962</v>
          </cell>
          <cell r="BB10">
            <v>30.32</v>
          </cell>
          <cell r="BC10">
            <v>28.81</v>
          </cell>
          <cell r="BD10">
            <v>0.337748344370862</v>
          </cell>
        </row>
        <row r="11">
          <cell r="A11" t="str">
            <v>000020</v>
          </cell>
        </row>
        <row r="12">
          <cell r="A12" t="str">
            <v>000021</v>
          </cell>
        </row>
        <row r="13">
          <cell r="A13" t="str">
            <v>000022</v>
          </cell>
        </row>
        <row r="14">
          <cell r="A14" t="str">
            <v>000023</v>
          </cell>
        </row>
        <row r="15">
          <cell r="A15" t="str">
            <v>000024</v>
          </cell>
        </row>
        <row r="16">
          <cell r="A16" t="str">
            <v>000025</v>
          </cell>
        </row>
        <row r="17">
          <cell r="A17" t="str">
            <v>000026</v>
          </cell>
        </row>
        <row r="18">
          <cell r="A18" t="str">
            <v>000027</v>
          </cell>
        </row>
        <row r="19">
          <cell r="A19" t="str">
            <v>000028</v>
          </cell>
        </row>
        <row r="20">
          <cell r="A20" t="str">
            <v>000029</v>
          </cell>
        </row>
        <row r="21">
          <cell r="A21" t="str">
            <v>000030</v>
          </cell>
        </row>
        <row r="22">
          <cell r="A22" t="str">
            <v>000031</v>
          </cell>
        </row>
        <row r="23">
          <cell r="A23" t="str">
            <v>000032</v>
          </cell>
        </row>
        <row r="24">
          <cell r="A24" t="str">
            <v>000033</v>
          </cell>
        </row>
        <row r="25">
          <cell r="A25" t="str">
            <v>000034</v>
          </cell>
        </row>
        <row r="26">
          <cell r="A26" t="str">
            <v>000035</v>
          </cell>
        </row>
        <row r="27">
          <cell r="A27" t="str">
            <v>000036</v>
          </cell>
        </row>
        <row r="28">
          <cell r="A28" t="str">
            <v>000037</v>
          </cell>
        </row>
        <row r="29">
          <cell r="A29" t="str">
            <v>000038</v>
          </cell>
        </row>
        <row r="30">
          <cell r="A30" t="str">
            <v>000039</v>
          </cell>
        </row>
        <row r="31">
          <cell r="A31" t="str">
            <v>000040</v>
          </cell>
        </row>
        <row r="32">
          <cell r="A32" t="str">
            <v>000041</v>
          </cell>
        </row>
        <row r="33">
          <cell r="A33" t="str">
            <v>000042</v>
          </cell>
        </row>
        <row r="34">
          <cell r="A34" t="str">
            <v>000043</v>
          </cell>
        </row>
        <row r="35">
          <cell r="A35" t="str">
            <v>000044</v>
          </cell>
        </row>
        <row r="36">
          <cell r="A36" t="str">
            <v>000045</v>
          </cell>
        </row>
        <row r="37">
          <cell r="A37" t="str">
            <v>000046</v>
          </cell>
        </row>
        <row r="38">
          <cell r="A38" t="str">
            <v>000047</v>
          </cell>
        </row>
        <row r="39">
          <cell r="A39" t="str">
            <v>000048</v>
          </cell>
        </row>
        <row r="40">
          <cell r="A40" t="str">
            <v>000049</v>
          </cell>
        </row>
        <row r="41">
          <cell r="A41" t="str">
            <v>000050</v>
          </cell>
        </row>
        <row r="42">
          <cell r="A42" t="str">
            <v>000051</v>
          </cell>
        </row>
        <row r="43">
          <cell r="A43" t="str">
            <v>000052</v>
          </cell>
        </row>
        <row r="44">
          <cell r="A44" t="str">
            <v>000053</v>
          </cell>
        </row>
        <row r="45">
          <cell r="A45" t="str">
            <v>000054</v>
          </cell>
        </row>
        <row r="46">
          <cell r="A46" t="str">
            <v>000055</v>
          </cell>
        </row>
        <row r="47">
          <cell r="A47" t="str">
            <v>000056</v>
          </cell>
        </row>
        <row r="48">
          <cell r="A48" t="str">
            <v>000057</v>
          </cell>
        </row>
        <row r="49">
          <cell r="A49" t="str">
            <v>000058</v>
          </cell>
        </row>
        <row r="50">
          <cell r="A50" t="str">
            <v>000059</v>
          </cell>
        </row>
        <row r="51">
          <cell r="A51" t="str">
            <v>000060</v>
          </cell>
        </row>
        <row r="52">
          <cell r="A52" t="str">
            <v>000061</v>
          </cell>
        </row>
        <row r="53">
          <cell r="A53" t="str">
            <v>000062</v>
          </cell>
        </row>
        <row r="54">
          <cell r="A54" t="str">
            <v>000063</v>
          </cell>
        </row>
        <row r="55">
          <cell r="A55" t="str">
            <v>000064</v>
          </cell>
        </row>
        <row r="56">
          <cell r="A56" t="str">
            <v>000065</v>
          </cell>
        </row>
        <row r="57">
          <cell r="A57" t="str">
            <v>000066</v>
          </cell>
        </row>
        <row r="58">
          <cell r="A58" t="str">
            <v>000067</v>
          </cell>
        </row>
        <row r="59">
          <cell r="A59" t="str">
            <v>000068</v>
          </cell>
        </row>
        <row r="60">
          <cell r="A60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500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AE5" sqref="AE5:AE11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1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7" t="s">
        <v>2</v>
      </c>
      <c r="N1" s="17"/>
      <c r="O1" s="17"/>
      <c r="P1" s="17"/>
      <c r="Q1" s="17"/>
      <c r="R1" s="17"/>
      <c r="S1" s="20" t="s">
        <v>3</v>
      </c>
      <c r="T1" s="21" t="s">
        <v>4</v>
      </c>
      <c r="U1" s="21"/>
      <c r="V1" s="21"/>
      <c r="W1" s="21"/>
      <c r="X1" s="21"/>
      <c r="Y1" s="21"/>
      <c r="Z1" s="21"/>
      <c r="AA1" s="21"/>
      <c r="AB1" s="21"/>
      <c r="AC1" s="21"/>
      <c r="AD1" s="36" t="s">
        <v>5</v>
      </c>
      <c r="AE1" s="37" t="s">
        <v>6</v>
      </c>
    </row>
    <row r="2" spans="1:3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7"/>
      <c r="N2" s="17"/>
      <c r="O2" s="17"/>
      <c r="P2" s="17"/>
      <c r="Q2" s="17"/>
      <c r="R2" s="17"/>
      <c r="S2" s="22"/>
      <c r="T2" s="23" t="s">
        <v>7</v>
      </c>
      <c r="U2" s="23"/>
      <c r="V2" s="23"/>
      <c r="W2" s="23"/>
      <c r="X2" s="23"/>
      <c r="Y2" s="23"/>
      <c r="Z2" s="23"/>
      <c r="AA2" s="23"/>
      <c r="AB2" s="35" t="s">
        <v>8</v>
      </c>
      <c r="AC2" s="35"/>
      <c r="AD2" s="36"/>
      <c r="AE2" s="37"/>
    </row>
    <row r="3" spans="1:31">
      <c r="A3" s="2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9" t="s">
        <v>15</v>
      </c>
      <c r="I3" s="9" t="s">
        <v>16</v>
      </c>
      <c r="J3" s="10" t="s">
        <v>17</v>
      </c>
      <c r="K3" s="10" t="s">
        <v>18</v>
      </c>
      <c r="L3" s="11" t="s">
        <v>19</v>
      </c>
      <c r="M3" s="18" t="s">
        <v>20</v>
      </c>
      <c r="N3" s="18" t="s">
        <v>21</v>
      </c>
      <c r="O3" s="18" t="s">
        <v>22</v>
      </c>
      <c r="P3" s="18" t="s">
        <v>23</v>
      </c>
      <c r="Q3" s="18" t="s">
        <v>24</v>
      </c>
      <c r="R3" s="18" t="s">
        <v>25</v>
      </c>
      <c r="S3" s="24" t="s">
        <v>26</v>
      </c>
      <c r="T3" s="25" t="s">
        <v>27</v>
      </c>
      <c r="U3" s="25" t="s">
        <v>28</v>
      </c>
      <c r="V3" s="23" t="s">
        <v>29</v>
      </c>
      <c r="W3" s="23"/>
      <c r="X3" s="31" t="s">
        <v>30</v>
      </c>
      <c r="Y3" s="23" t="s">
        <v>31</v>
      </c>
      <c r="Z3" s="31" t="s">
        <v>32</v>
      </c>
      <c r="AA3" s="31" t="s">
        <v>33</v>
      </c>
      <c r="AB3" s="35" t="s">
        <v>34</v>
      </c>
      <c r="AC3" s="38" t="s">
        <v>35</v>
      </c>
      <c r="AD3" s="36"/>
      <c r="AE3" s="37"/>
    </row>
    <row r="4" ht="56" customHeight="1" spans="1:31">
      <c r="A4" s="2"/>
      <c r="B4" s="4"/>
      <c r="C4" s="4"/>
      <c r="D4" s="4"/>
      <c r="E4" s="4"/>
      <c r="F4" s="4"/>
      <c r="G4" s="4"/>
      <c r="H4" s="9"/>
      <c r="I4" s="9"/>
      <c r="J4" s="10"/>
      <c r="K4" s="10"/>
      <c r="L4" s="12"/>
      <c r="M4" s="18"/>
      <c r="N4" s="18"/>
      <c r="O4" s="18"/>
      <c r="P4" s="18"/>
      <c r="Q4" s="18"/>
      <c r="R4" s="18"/>
      <c r="S4" s="24"/>
      <c r="T4" s="25"/>
      <c r="U4" s="25"/>
      <c r="V4" s="32" t="s">
        <v>36</v>
      </c>
      <c r="W4" s="32" t="s">
        <v>37</v>
      </c>
      <c r="X4" s="23"/>
      <c r="Y4" s="23"/>
      <c r="Z4" s="23"/>
      <c r="AA4" s="23"/>
      <c r="AB4" s="35"/>
      <c r="AC4" s="35"/>
      <c r="AD4" s="36"/>
      <c r="AE4" s="37"/>
    </row>
    <row r="5" ht="18" spans="1:31">
      <c r="A5" s="5">
        <v>44523</v>
      </c>
      <c r="B5" s="6">
        <v>35.24</v>
      </c>
      <c r="C5" s="6">
        <v>33.15</v>
      </c>
      <c r="D5" s="6">
        <v>35.36</v>
      </c>
      <c r="E5" s="6">
        <v>33.1</v>
      </c>
      <c r="F5" s="6">
        <v>33.27</v>
      </c>
      <c r="G5" s="6">
        <v>33.25</v>
      </c>
      <c r="H5" s="6">
        <v>36.8</v>
      </c>
      <c r="I5" s="8">
        <v>1</v>
      </c>
      <c r="J5" s="13" t="s">
        <v>38</v>
      </c>
      <c r="K5" s="14">
        <f>(B5-VLOOKUP([1]交易计划及执行表!$A$6,[1]交易计划及执行表!$A$4:$BL10003,48,FALSE))/VLOOKUP([1]交易计划及执行表!$A$6,[1]交易计划及执行表!$A$4:$BL10003,48,FALSE)</f>
        <v>0.0447672694930331</v>
      </c>
      <c r="L5" s="15">
        <f>I5/(ROW()-4)</f>
        <v>1</v>
      </c>
      <c r="M5" s="8" t="s">
        <v>39</v>
      </c>
      <c r="N5" s="8" t="s">
        <v>39</v>
      </c>
      <c r="O5" s="8" t="str">
        <f>IF(B5&lt;F5,"是","否")</f>
        <v>否</v>
      </c>
      <c r="P5" s="8" t="s">
        <v>39</v>
      </c>
      <c r="Q5" s="8" t="str">
        <f>IF(I5/(ROW()-4)&lt;0.5,"是","否")</f>
        <v>否</v>
      </c>
      <c r="R5" s="8" t="str">
        <f>IF(B5&gt;=(D5-(D5-E5)/2),"上部","下部")</f>
        <v>上部</v>
      </c>
      <c r="S5" s="26"/>
      <c r="T5" s="27"/>
      <c r="U5" s="33"/>
      <c r="V5" s="30"/>
      <c r="W5" s="30"/>
      <c r="X5" s="30"/>
      <c r="Y5" s="30"/>
      <c r="Z5" s="30"/>
      <c r="AA5" s="30"/>
      <c r="AB5" s="30"/>
      <c r="AC5" s="30"/>
      <c r="AD5" s="30">
        <v>32.53</v>
      </c>
      <c r="AE5">
        <f>AD5-VLOOKUP([1]交易计划及执行表!$A$6,[1]交易计划及执行表!$A$4:$BL10004,48,FALSE)</f>
        <v>-1.2</v>
      </c>
    </row>
    <row r="6" spans="1:31">
      <c r="A6" s="7">
        <v>44524</v>
      </c>
      <c r="B6" s="6">
        <v>34.44</v>
      </c>
      <c r="C6" s="6">
        <v>35.1</v>
      </c>
      <c r="D6" s="6">
        <v>35.13</v>
      </c>
      <c r="E6" s="6">
        <v>34.38</v>
      </c>
      <c r="F6" s="6">
        <v>33.39</v>
      </c>
      <c r="G6" s="6">
        <v>33.3</v>
      </c>
      <c r="H6" s="6">
        <v>39.09</v>
      </c>
      <c r="I6" s="8">
        <v>1</v>
      </c>
      <c r="J6" s="16">
        <f>(B6-B5)/B5</f>
        <v>-0.0227014755959139</v>
      </c>
      <c r="K6" s="14">
        <f>(B6-VLOOKUP([1]交易计划及执行表!$A$6,[1]交易计划及执行表!$A$4:$BL10004,48,FALSE))/VLOOKUP([1]交易计划及执行表!$A$6,[1]交易计划及执行表!$A$4:$BL10004,48,FALSE)</f>
        <v>0.0210495108212274</v>
      </c>
      <c r="L6" s="15">
        <f t="shared" ref="L5:L11" si="0">I6/(ROW()-4)</f>
        <v>0.5</v>
      </c>
      <c r="M6" s="8" t="s">
        <v>39</v>
      </c>
      <c r="N6" s="8" t="s">
        <v>39</v>
      </c>
      <c r="O6" s="8" t="str">
        <f t="shared" ref="O5:O11" si="1">IF(B6&lt;F6,"是","否")</f>
        <v>否</v>
      </c>
      <c r="P6" s="8" t="s">
        <v>39</v>
      </c>
      <c r="Q6" s="8" t="str">
        <f t="shared" ref="Q5:Q11" si="2">IF(I6/(ROW()-4)&lt;0.5,"是","否")</f>
        <v>否</v>
      </c>
      <c r="R6" s="19" t="str">
        <f t="shared" ref="R5:R11" si="3">IF(B6&gt;=(D6-(D6-E6)/2),"上部","下部")</f>
        <v>下部</v>
      </c>
      <c r="S6" s="6"/>
      <c r="T6" s="28"/>
      <c r="U6" s="34"/>
      <c r="V6" s="30"/>
      <c r="W6" s="30"/>
      <c r="X6" s="30"/>
      <c r="Y6" s="30"/>
      <c r="Z6" s="30"/>
      <c r="AA6" s="30"/>
      <c r="AB6" s="30"/>
      <c r="AC6" s="30"/>
      <c r="AD6" s="30">
        <f>IF(G6-VLOOKUP([1]交易计划及执行表!$A$6,[1]交易计划及执行表!$A$4:$BL10004,48,FALSE)&gt;0,G6,AD5)</f>
        <v>32.53</v>
      </c>
      <c r="AE6">
        <f>AD6-VLOOKUP([1]交易计划及执行表!$A$6,[1]交易计划及执行表!$A$4:$BL10005,48,FALSE)</f>
        <v>-1.2</v>
      </c>
    </row>
    <row r="7" spans="1:31">
      <c r="A7" s="7">
        <v>44525</v>
      </c>
      <c r="B7" s="6">
        <v>37</v>
      </c>
      <c r="C7" s="6">
        <v>34.6</v>
      </c>
      <c r="D7" s="6">
        <v>37.6</v>
      </c>
      <c r="E7" s="6">
        <v>34.6</v>
      </c>
      <c r="F7" s="6">
        <v>33.73</v>
      </c>
      <c r="G7" s="6">
        <v>33.45</v>
      </c>
      <c r="H7" s="6">
        <v>38.2</v>
      </c>
      <c r="I7" s="8">
        <v>2</v>
      </c>
      <c r="J7" s="16">
        <f t="shared" ref="J6:J11" si="4">(B7-B6)/B6</f>
        <v>0.0743321718931476</v>
      </c>
      <c r="K7" s="14">
        <f>(B7-VLOOKUP([1]交易计划及执行表!$A$6,[1]交易计划及执行表!$A$4:$BL10005,48,FALSE))/VLOOKUP([1]交易计划及执行表!$A$6,[1]交易计划及执行表!$A$4:$BL10005,48,FALSE)</f>
        <v>0.0969463385710051</v>
      </c>
      <c r="L7" s="15">
        <f t="shared" si="0"/>
        <v>0.666666666666667</v>
      </c>
      <c r="M7" s="8" t="s">
        <v>39</v>
      </c>
      <c r="N7" s="8" t="s">
        <v>39</v>
      </c>
      <c r="O7" s="8" t="str">
        <f t="shared" si="1"/>
        <v>否</v>
      </c>
      <c r="P7" s="8" t="s">
        <v>39</v>
      </c>
      <c r="Q7" s="8" t="str">
        <f t="shared" si="2"/>
        <v>否</v>
      </c>
      <c r="R7" s="8" t="str">
        <f t="shared" si="3"/>
        <v>上部</v>
      </c>
      <c r="S7" s="6"/>
      <c r="T7" s="28"/>
      <c r="U7" s="34"/>
      <c r="V7" s="30"/>
      <c r="W7" s="30"/>
      <c r="X7" s="30"/>
      <c r="Y7" s="30"/>
      <c r="Z7" s="30"/>
      <c r="AA7" s="30"/>
      <c r="AB7" s="30"/>
      <c r="AC7" s="30"/>
      <c r="AD7" s="30">
        <f>IF(G7-VLOOKUP([1]交易计划及执行表!$A$6,[1]交易计划及执行表!$A$4:$BL10005,48,FALSE)&gt;0,G7,AD6)</f>
        <v>32.53</v>
      </c>
      <c r="AE7">
        <f>AD7-VLOOKUP([1]交易计划及执行表!$A$6,[1]交易计划及执行表!$A$4:$BL10006,48,FALSE)</f>
        <v>-1.2</v>
      </c>
    </row>
    <row r="8" spans="1:31">
      <c r="A8" s="7">
        <v>44526</v>
      </c>
      <c r="B8" s="6">
        <v>36.81</v>
      </c>
      <c r="C8" s="6">
        <v>37</v>
      </c>
      <c r="D8" s="6">
        <v>37.25</v>
      </c>
      <c r="E8" s="6">
        <v>36.34</v>
      </c>
      <c r="F8" s="6">
        <v>34.02</v>
      </c>
      <c r="G8" s="6">
        <v>33.58</v>
      </c>
      <c r="H8" s="6">
        <v>41.04</v>
      </c>
      <c r="I8" s="8">
        <v>2</v>
      </c>
      <c r="J8" s="16">
        <f t="shared" si="4"/>
        <v>-0.00513513513513507</v>
      </c>
      <c r="K8" s="14">
        <f>(B8-VLOOKUP([1]交易计划及执行表!$A$6,[1]交易计划及执行表!$A$4:$BL10006,48,FALSE))/VLOOKUP([1]交易计划及执行表!$A$6,[1]交易计划及执行表!$A$4:$BL10006,48,FALSE)</f>
        <v>0.0913133708864514</v>
      </c>
      <c r="L8" s="15">
        <f t="shared" si="0"/>
        <v>0.5</v>
      </c>
      <c r="M8" s="8" t="s">
        <v>39</v>
      </c>
      <c r="N8" s="8" t="s">
        <v>39</v>
      </c>
      <c r="O8" s="8" t="str">
        <f t="shared" si="1"/>
        <v>否</v>
      </c>
      <c r="P8" s="8" t="s">
        <v>39</v>
      </c>
      <c r="Q8" s="8" t="str">
        <f t="shared" si="2"/>
        <v>否</v>
      </c>
      <c r="R8" s="8" t="str">
        <f t="shared" si="3"/>
        <v>上部</v>
      </c>
      <c r="S8" s="6"/>
      <c r="T8" s="28"/>
      <c r="U8" s="34"/>
      <c r="V8" s="30"/>
      <c r="W8" s="30"/>
      <c r="X8" s="30"/>
      <c r="Y8" s="30"/>
      <c r="Z8" s="30"/>
      <c r="AA8" s="30"/>
      <c r="AB8" s="30"/>
      <c r="AC8" s="30"/>
      <c r="AD8" s="30">
        <f>IF(G8-VLOOKUP([1]交易计划及执行表!$A$6,[1]交易计划及执行表!$A$4:$BL10006,48,FALSE)&gt;0,G8,AD7)</f>
        <v>32.53</v>
      </c>
      <c r="AE8">
        <f>AD8-VLOOKUP([1]交易计划及执行表!$A$6,[1]交易计划及执行表!$A$4:$BL10007,48,FALSE)</f>
        <v>-1.2</v>
      </c>
    </row>
    <row r="9" spans="1:31">
      <c r="A9" s="7">
        <v>44529</v>
      </c>
      <c r="B9" s="6">
        <v>36.12</v>
      </c>
      <c r="C9" s="6">
        <v>36.7</v>
      </c>
      <c r="D9" s="6">
        <v>37.38</v>
      </c>
      <c r="E9" s="6">
        <v>35.92</v>
      </c>
      <c r="F9" s="6">
        <v>34.22</v>
      </c>
      <c r="G9" s="6">
        <v>33.68</v>
      </c>
      <c r="H9" s="6">
        <v>40.83</v>
      </c>
      <c r="I9" s="8">
        <v>2</v>
      </c>
      <c r="J9" s="16">
        <f t="shared" si="4"/>
        <v>-0.0187449062754688</v>
      </c>
      <c r="K9" s="14">
        <f>(B9-VLOOKUP([1]交易计划及执行表!$A$6,[1]交易计划及执行表!$A$4:$BL10007,48,FALSE))/VLOOKUP([1]交易计划及执行表!$A$6,[1]交易计划及执行表!$A$4:$BL10007,48,FALSE)</f>
        <v>0.070856804032019</v>
      </c>
      <c r="L9" s="15">
        <f t="shared" si="0"/>
        <v>0.4</v>
      </c>
      <c r="M9" s="8" t="s">
        <v>39</v>
      </c>
      <c r="N9" s="8" t="s">
        <v>39</v>
      </c>
      <c r="O9" s="8" t="str">
        <f t="shared" si="1"/>
        <v>否</v>
      </c>
      <c r="P9" s="19" t="s">
        <v>40</v>
      </c>
      <c r="Q9" s="19" t="str">
        <f t="shared" si="2"/>
        <v>是</v>
      </c>
      <c r="R9" s="19" t="str">
        <f t="shared" si="3"/>
        <v>下部</v>
      </c>
      <c r="S9" s="8"/>
      <c r="T9" s="8"/>
      <c r="U9" s="6"/>
      <c r="V9" s="30"/>
      <c r="W9" s="30"/>
      <c r="X9" s="30"/>
      <c r="Y9" s="30"/>
      <c r="Z9" s="30"/>
      <c r="AA9" s="30"/>
      <c r="AB9" s="30"/>
      <c r="AC9" s="30"/>
      <c r="AD9" s="30">
        <f>IF(G9-VLOOKUP([1]交易计划及执行表!$A$6,[1]交易计划及执行表!$A$4:$BL10007,48,FALSE)&gt;0,G9,AD8)</f>
        <v>32.53</v>
      </c>
      <c r="AE9">
        <f>AD9-VLOOKUP([1]交易计划及执行表!$A$6,[1]交易计划及执行表!$A$4:$BL10008,48,FALSE)</f>
        <v>-1.2</v>
      </c>
    </row>
    <row r="10" spans="1:31">
      <c r="A10" s="7">
        <v>44530</v>
      </c>
      <c r="B10" s="6">
        <v>36.31</v>
      </c>
      <c r="C10" s="6">
        <v>36.38</v>
      </c>
      <c r="D10" s="6">
        <v>36.56</v>
      </c>
      <c r="E10" s="6">
        <v>35.7</v>
      </c>
      <c r="F10" s="6">
        <v>34.42</v>
      </c>
      <c r="G10" s="6">
        <v>33.78</v>
      </c>
      <c r="H10" s="6">
        <v>40.07</v>
      </c>
      <c r="I10" s="8">
        <v>3</v>
      </c>
      <c r="J10" s="16">
        <f t="shared" si="4"/>
        <v>0.00526024363233679</v>
      </c>
      <c r="K10" s="14">
        <f>(B10-VLOOKUP([1]交易计划及执行表!$A$6,[1]交易计划及执行表!$A$4:$BL10008,48,FALSE))/VLOOKUP([1]交易计划及执行表!$A$6,[1]交易计划及执行表!$A$4:$BL10008,48,FALSE)</f>
        <v>0.076489771716573</v>
      </c>
      <c r="L10" s="15">
        <f t="shared" si="0"/>
        <v>0.5</v>
      </c>
      <c r="M10" s="8" t="s">
        <v>39</v>
      </c>
      <c r="N10" s="19" t="s">
        <v>40</v>
      </c>
      <c r="O10" s="8" t="str">
        <f t="shared" si="1"/>
        <v>否</v>
      </c>
      <c r="P10" s="8" t="s">
        <v>39</v>
      </c>
      <c r="Q10" s="29" t="str">
        <f t="shared" si="2"/>
        <v>否</v>
      </c>
      <c r="R10" s="29" t="str">
        <f t="shared" si="3"/>
        <v>上部</v>
      </c>
      <c r="S10" s="8"/>
      <c r="T10" s="8"/>
      <c r="U10" s="6"/>
      <c r="V10" s="30"/>
      <c r="W10" s="30"/>
      <c r="X10" s="30"/>
      <c r="Y10" s="30"/>
      <c r="Z10" s="30"/>
      <c r="AA10" s="30"/>
      <c r="AB10" s="30"/>
      <c r="AC10" s="30"/>
      <c r="AD10" s="30">
        <f>IF(G10-VLOOKUP([1]交易计划及执行表!$A$6,[1]交易计划及执行表!$A$4:$BL10008,48,FALSE)&gt;0,G10,AD9)</f>
        <v>33.78</v>
      </c>
      <c r="AE10">
        <f>AD10-VLOOKUP([1]交易计划及执行表!$A$6,[1]交易计划及执行表!$A$4:$BL10009,48,FALSE)</f>
        <v>0.0500000000000043</v>
      </c>
    </row>
    <row r="11" spans="1:31">
      <c r="A11" s="7">
        <v>44531</v>
      </c>
      <c r="B11" s="6">
        <v>37.11</v>
      </c>
      <c r="C11" s="6">
        <v>36.17</v>
      </c>
      <c r="D11" s="6">
        <v>37.8</v>
      </c>
      <c r="E11" s="6">
        <v>35.6</v>
      </c>
      <c r="F11" s="6">
        <v>34.68</v>
      </c>
      <c r="G11" s="6">
        <v>33.91</v>
      </c>
      <c r="H11" s="6">
        <v>40.28</v>
      </c>
      <c r="I11" s="8">
        <v>4</v>
      </c>
      <c r="J11" s="16">
        <f t="shared" si="4"/>
        <v>0.0220324979344532</v>
      </c>
      <c r="K11" s="14">
        <f>(B11-VLOOKUP([1]交易计划及执行表!$A$6,[1]交易计划及执行表!$A$4:$BL10009,48,FALSE))/VLOOKUP([1]交易计划及执行表!$A$6,[1]交易计划及执行表!$A$4:$BL10009,48,FALSE)</f>
        <v>0.100207530388378</v>
      </c>
      <c r="L11" s="15">
        <f t="shared" si="0"/>
        <v>0.571428571428571</v>
      </c>
      <c r="M11" s="8" t="s">
        <v>39</v>
      </c>
      <c r="N11" s="19" t="s">
        <v>40</v>
      </c>
      <c r="O11" s="8" t="str">
        <f t="shared" si="1"/>
        <v>否</v>
      </c>
      <c r="P11" s="8" t="s">
        <v>39</v>
      </c>
      <c r="Q11" s="29" t="str">
        <f t="shared" si="2"/>
        <v>否</v>
      </c>
      <c r="R11" s="29" t="str">
        <f t="shared" si="3"/>
        <v>上部</v>
      </c>
      <c r="S11" s="8"/>
      <c r="T11" s="8"/>
      <c r="U11" s="6"/>
      <c r="V11" s="30"/>
      <c r="W11" s="30"/>
      <c r="X11" s="30"/>
      <c r="Y11" s="30"/>
      <c r="Z11" s="30"/>
      <c r="AA11" s="30"/>
      <c r="AB11" s="30"/>
      <c r="AC11" s="30"/>
      <c r="AD11" s="30">
        <f>IF(G11-VLOOKUP([1]交易计划及执行表!$A$6,[1]交易计划及执行表!$A$4:$BL10009,48,FALSE)&gt;0,G11,AD10)</f>
        <v>33.91</v>
      </c>
      <c r="AE11">
        <f>AD11-VLOOKUP([1]交易计划及执行表!$A$6,[1]交易计划及执行表!$A$4:$BL10010,48,FALSE)</f>
        <v>0.18</v>
      </c>
    </row>
    <row r="12" spans="1:30">
      <c r="A12" s="7">
        <v>44532</v>
      </c>
      <c r="B12" s="6"/>
      <c r="C12" s="6"/>
      <c r="D12" s="6"/>
      <c r="E12" s="6"/>
      <c r="F12" s="6"/>
      <c r="G12" s="6"/>
      <c r="H12" s="6"/>
      <c r="I12" s="8"/>
      <c r="J12" s="8"/>
      <c r="K12" s="8"/>
      <c r="L12" s="6"/>
      <c r="M12" s="8"/>
      <c r="N12" s="8"/>
      <c r="O12" s="8"/>
      <c r="P12" s="8"/>
      <c r="Q12" s="8"/>
      <c r="R12" s="8"/>
      <c r="S12" s="8"/>
      <c r="T12" s="8"/>
      <c r="U12" s="6"/>
      <c r="V12" s="30"/>
      <c r="W12" s="30"/>
      <c r="X12" s="30"/>
      <c r="Y12" s="30"/>
      <c r="Z12" s="30"/>
      <c r="AA12" s="30"/>
      <c r="AB12" s="30"/>
      <c r="AC12" s="30"/>
      <c r="AD12" s="30"/>
    </row>
    <row r="13" spans="1:30">
      <c r="A13" s="7">
        <v>44533</v>
      </c>
      <c r="B13" s="6"/>
      <c r="C13" s="6"/>
      <c r="D13" s="6"/>
      <c r="E13" s="6"/>
      <c r="F13" s="6"/>
      <c r="G13" s="6"/>
      <c r="H13" s="6"/>
      <c r="I13" s="8"/>
      <c r="J13" s="8"/>
      <c r="K13" s="8"/>
      <c r="L13" s="6"/>
      <c r="M13" s="8"/>
      <c r="N13" s="8"/>
      <c r="O13" s="8"/>
      <c r="P13" s="8"/>
      <c r="Q13" s="8"/>
      <c r="R13" s="8"/>
      <c r="S13" s="8"/>
      <c r="T13" s="8"/>
      <c r="U13" s="6"/>
      <c r="V13" s="30"/>
      <c r="W13" s="30"/>
      <c r="X13" s="30"/>
      <c r="Y13" s="30"/>
      <c r="Z13" s="30"/>
      <c r="AA13" s="30"/>
      <c r="AB13" s="30"/>
      <c r="AC13" s="30"/>
      <c r="AD13" s="30"/>
    </row>
    <row r="14" spans="1:30">
      <c r="A14" s="7">
        <v>44534</v>
      </c>
      <c r="B14" s="6"/>
      <c r="C14" s="6"/>
      <c r="D14" s="6"/>
      <c r="E14" s="6"/>
      <c r="F14" s="6"/>
      <c r="G14" s="6"/>
      <c r="H14" s="6"/>
      <c r="I14" s="8"/>
      <c r="J14" s="8"/>
      <c r="K14" s="8"/>
      <c r="L14" s="6"/>
      <c r="M14" s="8"/>
      <c r="N14" s="8"/>
      <c r="O14" s="8"/>
      <c r="P14" s="8"/>
      <c r="Q14" s="8"/>
      <c r="R14" s="8"/>
      <c r="S14" s="8"/>
      <c r="T14" s="8"/>
      <c r="U14" s="6"/>
      <c r="V14" s="30"/>
      <c r="W14" s="30"/>
      <c r="X14" s="30"/>
      <c r="Y14" s="30"/>
      <c r="Z14" s="30"/>
      <c r="AA14" s="30"/>
      <c r="AB14" s="30"/>
      <c r="AC14" s="30"/>
      <c r="AD14" s="30"/>
    </row>
    <row r="15" spans="1:30">
      <c r="A15" s="7">
        <v>44535</v>
      </c>
      <c r="B15" s="6"/>
      <c r="C15" s="6"/>
      <c r="D15" s="6"/>
      <c r="E15" s="6"/>
      <c r="F15" s="6"/>
      <c r="G15" s="6"/>
      <c r="H15" s="6"/>
      <c r="I15" s="8"/>
      <c r="J15" s="8"/>
      <c r="K15" s="8"/>
      <c r="L15" s="6"/>
      <c r="M15" s="8"/>
      <c r="N15" s="8"/>
      <c r="O15" s="8"/>
      <c r="P15" s="8"/>
      <c r="Q15" s="8"/>
      <c r="R15" s="8"/>
      <c r="S15" s="8"/>
      <c r="T15" s="8"/>
      <c r="U15" s="6"/>
      <c r="V15" s="30"/>
      <c r="W15" s="30"/>
      <c r="X15" s="30"/>
      <c r="Y15" s="30"/>
      <c r="Z15" s="30"/>
      <c r="AA15" s="30"/>
      <c r="AB15" s="30"/>
      <c r="AC15" s="30"/>
      <c r="AD15" s="30"/>
    </row>
    <row r="16" spans="1:30">
      <c r="A16" s="7">
        <v>44536</v>
      </c>
      <c r="B16" s="6"/>
      <c r="C16" s="6"/>
      <c r="D16" s="6"/>
      <c r="E16" s="6"/>
      <c r="F16" s="6"/>
      <c r="G16" s="6"/>
      <c r="H16" s="6"/>
      <c r="I16" s="8"/>
      <c r="J16" s="8"/>
      <c r="K16" s="8"/>
      <c r="L16" s="6"/>
      <c r="M16" s="8"/>
      <c r="N16" s="8"/>
      <c r="O16" s="8"/>
      <c r="P16" s="8"/>
      <c r="Q16" s="8"/>
      <c r="R16" s="8"/>
      <c r="S16" s="8"/>
      <c r="T16" s="8"/>
      <c r="U16" s="6"/>
      <c r="V16" s="30"/>
      <c r="W16" s="30"/>
      <c r="X16" s="30"/>
      <c r="Y16" s="30"/>
      <c r="Z16" s="30"/>
      <c r="AA16" s="30"/>
      <c r="AB16" s="30"/>
      <c r="AC16" s="30"/>
      <c r="AD16" s="30"/>
    </row>
    <row r="17" spans="1:30">
      <c r="A17" s="7">
        <v>44537</v>
      </c>
      <c r="B17" s="6"/>
      <c r="C17" s="6"/>
      <c r="D17" s="6"/>
      <c r="E17" s="6"/>
      <c r="F17" s="6"/>
      <c r="G17" s="6"/>
      <c r="H17" s="6"/>
      <c r="I17" s="8"/>
      <c r="J17" s="8"/>
      <c r="K17" s="8"/>
      <c r="L17" s="6"/>
      <c r="M17" s="8"/>
      <c r="N17" s="8"/>
      <c r="O17" s="8"/>
      <c r="P17" s="8"/>
      <c r="Q17" s="8"/>
      <c r="R17" s="8"/>
      <c r="S17" s="8"/>
      <c r="T17" s="8"/>
      <c r="U17" s="6"/>
      <c r="V17" s="30"/>
      <c r="W17" s="30"/>
      <c r="X17" s="30"/>
      <c r="Y17" s="30"/>
      <c r="Z17" s="30"/>
      <c r="AA17" s="30"/>
      <c r="AB17" s="30"/>
      <c r="AC17" s="30"/>
      <c r="AD17" s="30"/>
    </row>
    <row r="18" spans="1:30">
      <c r="A18" s="7">
        <v>44538</v>
      </c>
      <c r="B18" s="6"/>
      <c r="C18" s="6"/>
      <c r="D18" s="6"/>
      <c r="E18" s="6"/>
      <c r="F18" s="6"/>
      <c r="G18" s="6"/>
      <c r="H18" s="6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6"/>
      <c r="V18" s="30"/>
      <c r="W18" s="30"/>
      <c r="X18" s="30"/>
      <c r="Y18" s="30"/>
      <c r="Z18" s="30"/>
      <c r="AA18" s="30"/>
      <c r="AB18" s="30"/>
      <c r="AC18" s="30"/>
      <c r="AD18" s="30"/>
    </row>
    <row r="19" spans="1:30">
      <c r="A19" s="7">
        <v>44539</v>
      </c>
      <c r="B19" s="6"/>
      <c r="C19" s="6"/>
      <c r="D19" s="6"/>
      <c r="E19" s="6"/>
      <c r="F19" s="6"/>
      <c r="G19" s="6"/>
      <c r="H19" s="6"/>
      <c r="I19" s="8"/>
      <c r="J19" s="8"/>
      <c r="K19" s="8"/>
      <c r="L19" s="6"/>
      <c r="M19" s="8"/>
      <c r="N19" s="8"/>
      <c r="O19" s="8"/>
      <c r="P19" s="8"/>
      <c r="Q19" s="8"/>
      <c r="R19" s="8"/>
      <c r="S19" s="8"/>
      <c r="T19" s="8"/>
      <c r="U19" s="6"/>
      <c r="V19" s="30"/>
      <c r="W19" s="30"/>
      <c r="X19" s="30"/>
      <c r="Y19" s="30"/>
      <c r="Z19" s="30"/>
      <c r="AA19" s="30"/>
      <c r="AB19" s="30"/>
      <c r="AC19" s="30"/>
      <c r="AD19" s="30"/>
    </row>
    <row r="20" spans="1:30">
      <c r="A20" s="7">
        <v>44540</v>
      </c>
      <c r="B20" s="6"/>
      <c r="C20" s="6"/>
      <c r="D20" s="6"/>
      <c r="E20" s="6"/>
      <c r="F20" s="6"/>
      <c r="G20" s="6"/>
      <c r="H20" s="6"/>
      <c r="I20" s="8"/>
      <c r="J20" s="8"/>
      <c r="K20" s="8"/>
      <c r="L20" s="6"/>
      <c r="M20" s="8"/>
      <c r="N20" s="8"/>
      <c r="O20" s="8"/>
      <c r="P20" s="8"/>
      <c r="Q20" s="8"/>
      <c r="R20" s="8"/>
      <c r="S20" s="8"/>
      <c r="T20" s="8"/>
      <c r="U20" s="6"/>
      <c r="V20" s="30"/>
      <c r="W20" s="30"/>
      <c r="X20" s="30"/>
      <c r="Y20" s="30"/>
      <c r="Z20" s="30"/>
      <c r="AA20" s="30"/>
      <c r="AB20" s="30"/>
      <c r="AC20" s="30"/>
      <c r="AD20" s="30"/>
    </row>
    <row r="21" spans="1:30">
      <c r="A21" s="7">
        <v>44541</v>
      </c>
      <c r="B21" s="6"/>
      <c r="C21" s="6"/>
      <c r="D21" s="6"/>
      <c r="E21" s="6"/>
      <c r="F21" s="6"/>
      <c r="G21" s="6"/>
      <c r="H21" s="6"/>
      <c r="I21" s="8"/>
      <c r="J21" s="8"/>
      <c r="K21" s="8"/>
      <c r="L21" s="6"/>
      <c r="M21" s="8"/>
      <c r="N21" s="8"/>
      <c r="O21" s="8"/>
      <c r="P21" s="8"/>
      <c r="Q21" s="8"/>
      <c r="R21" s="8"/>
      <c r="S21" s="8"/>
      <c r="T21" s="8"/>
      <c r="U21" s="6"/>
      <c r="V21" s="30"/>
      <c r="W21" s="30"/>
      <c r="X21" s="30"/>
      <c r="Y21" s="30"/>
      <c r="Z21" s="30"/>
      <c r="AA21" s="30"/>
      <c r="AB21" s="30"/>
      <c r="AC21" s="30"/>
      <c r="AD21" s="30"/>
    </row>
    <row r="22" spans="1:30">
      <c r="A22" s="7">
        <v>44542</v>
      </c>
      <c r="B22" s="6"/>
      <c r="C22" s="6"/>
      <c r="D22" s="6"/>
      <c r="E22" s="6"/>
      <c r="F22" s="6"/>
      <c r="G22" s="6"/>
      <c r="H22" s="6"/>
      <c r="I22" s="8"/>
      <c r="J22" s="8"/>
      <c r="K22" s="8"/>
      <c r="L22" s="6"/>
      <c r="M22" s="8"/>
      <c r="N22" s="8"/>
      <c r="O22" s="8"/>
      <c r="P22" s="8"/>
      <c r="Q22" s="8"/>
      <c r="R22" s="8"/>
      <c r="S22" s="8"/>
      <c r="T22" s="8"/>
      <c r="U22" s="6"/>
      <c r="V22" s="30"/>
      <c r="W22" s="30"/>
      <c r="X22" s="30"/>
      <c r="Y22" s="30"/>
      <c r="Z22" s="30"/>
      <c r="AA22" s="30"/>
      <c r="AB22" s="30"/>
      <c r="AC22" s="30"/>
      <c r="AD22" s="30"/>
    </row>
    <row r="23" spans="1:30">
      <c r="A23" s="7">
        <v>44543</v>
      </c>
      <c r="B23" s="6"/>
      <c r="C23" s="6"/>
      <c r="D23" s="6"/>
      <c r="E23" s="6"/>
      <c r="F23" s="6"/>
      <c r="G23" s="6"/>
      <c r="H23" s="6"/>
      <c r="I23" s="8"/>
      <c r="J23" s="8"/>
      <c r="K23" s="8"/>
      <c r="L23" s="6"/>
      <c r="M23" s="8"/>
      <c r="N23" s="8"/>
      <c r="O23" s="8"/>
      <c r="P23" s="8"/>
      <c r="Q23" s="8"/>
      <c r="R23" s="8"/>
      <c r="S23" s="8"/>
      <c r="T23" s="8"/>
      <c r="U23" s="6"/>
      <c r="V23" s="30"/>
      <c r="W23" s="30"/>
      <c r="X23" s="30"/>
      <c r="Y23" s="30"/>
      <c r="Z23" s="30"/>
      <c r="AA23" s="30"/>
      <c r="AB23" s="30"/>
      <c r="AC23" s="30"/>
      <c r="AD23" s="30"/>
    </row>
    <row r="24" spans="1:30">
      <c r="A24" s="7">
        <v>44544</v>
      </c>
      <c r="B24" s="6"/>
      <c r="C24" s="6"/>
      <c r="D24" s="6"/>
      <c r="E24" s="6"/>
      <c r="F24" s="6"/>
      <c r="G24" s="6"/>
      <c r="H24" s="8"/>
      <c r="I24" s="8"/>
      <c r="J24" s="8"/>
      <c r="K24" s="8"/>
      <c r="L24" s="6"/>
      <c r="M24" s="8"/>
      <c r="N24" s="8"/>
      <c r="O24" s="8"/>
      <c r="P24" s="8"/>
      <c r="Q24" s="8"/>
      <c r="R24" s="8"/>
      <c r="S24" s="8"/>
      <c r="T24" s="8"/>
      <c r="U24" s="6"/>
      <c r="V24" s="30"/>
      <c r="W24" s="30"/>
      <c r="X24" s="30"/>
      <c r="Y24" s="30"/>
      <c r="Z24" s="30"/>
      <c r="AA24" s="30"/>
      <c r="AB24" s="30"/>
      <c r="AC24" s="30"/>
      <c r="AD24" s="30"/>
    </row>
    <row r="25" spans="1:30">
      <c r="A25" s="7">
        <v>44545</v>
      </c>
      <c r="B25" s="6"/>
      <c r="C25" s="6"/>
      <c r="D25" s="6"/>
      <c r="E25" s="6"/>
      <c r="F25" s="6"/>
      <c r="G25" s="6"/>
      <c r="H25" s="8"/>
      <c r="I25" s="8"/>
      <c r="J25" s="8"/>
      <c r="K25" s="8"/>
      <c r="L25" s="6"/>
      <c r="M25" s="8"/>
      <c r="N25" s="8"/>
      <c r="O25" s="8"/>
      <c r="P25" s="8"/>
      <c r="Q25" s="8"/>
      <c r="R25" s="8"/>
      <c r="S25" s="30"/>
      <c r="T25" s="8"/>
      <c r="U25" s="8"/>
      <c r="V25" s="30"/>
      <c r="W25" s="30"/>
      <c r="X25" s="30"/>
      <c r="Y25" s="30"/>
      <c r="Z25" s="30"/>
      <c r="AA25" s="30"/>
      <c r="AB25" s="30"/>
      <c r="AC25" s="30"/>
      <c r="AD25" s="30"/>
    </row>
    <row r="26" spans="1:30">
      <c r="A26" s="7">
        <v>44546</v>
      </c>
      <c r="B26" s="6"/>
      <c r="C26" s="6"/>
      <c r="D26" s="6"/>
      <c r="E26" s="6"/>
      <c r="F26" s="6"/>
      <c r="G26" s="6"/>
      <c r="H26" s="8"/>
      <c r="I26" s="8"/>
      <c r="J26" s="8"/>
      <c r="K26" s="8"/>
      <c r="L26" s="6"/>
      <c r="M26" s="8"/>
      <c r="N26" s="8"/>
      <c r="O26" s="8"/>
      <c r="P26" s="8"/>
      <c r="Q26" s="8"/>
      <c r="R26" s="8"/>
      <c r="S26" s="30"/>
      <c r="T26" s="8"/>
      <c r="U26" s="8"/>
      <c r="V26" s="30"/>
      <c r="W26" s="30"/>
      <c r="X26" s="30"/>
      <c r="Y26" s="30"/>
      <c r="Z26" s="30"/>
      <c r="AA26" s="30"/>
      <c r="AB26" s="30"/>
      <c r="AC26" s="30"/>
      <c r="AD26" s="30"/>
    </row>
    <row r="27" spans="1:30">
      <c r="A27" s="7">
        <v>44547</v>
      </c>
      <c r="B27" s="6"/>
      <c r="C27" s="6"/>
      <c r="D27" s="6"/>
      <c r="E27" s="6"/>
      <c r="F27" s="6"/>
      <c r="G27" s="6"/>
      <c r="H27" s="8"/>
      <c r="I27" s="8"/>
      <c r="J27" s="8"/>
      <c r="K27" s="8"/>
      <c r="L27" s="6"/>
      <c r="M27" s="8"/>
      <c r="N27" s="8"/>
      <c r="O27" s="8"/>
      <c r="P27" s="8"/>
      <c r="Q27" s="8"/>
      <c r="R27" s="8"/>
      <c r="S27" s="30"/>
      <c r="T27" s="8"/>
      <c r="U27" s="8"/>
      <c r="V27" s="30"/>
      <c r="W27" s="30"/>
      <c r="X27" s="30"/>
      <c r="Y27" s="30"/>
      <c r="Z27" s="30"/>
      <c r="AA27" s="30"/>
      <c r="AB27" s="30"/>
      <c r="AC27" s="30"/>
      <c r="AD27" s="30"/>
    </row>
    <row r="28" spans="1:30">
      <c r="A28" s="7">
        <v>44548</v>
      </c>
      <c r="B28" s="6"/>
      <c r="C28" s="6"/>
      <c r="D28" s="6"/>
      <c r="E28" s="6"/>
      <c r="F28" s="6"/>
      <c r="G28" s="6"/>
      <c r="H28" s="8"/>
      <c r="I28" s="8"/>
      <c r="J28" s="8"/>
      <c r="K28" s="8"/>
      <c r="L28" s="6"/>
      <c r="M28" s="8"/>
      <c r="N28" s="8"/>
      <c r="O28" s="8"/>
      <c r="P28" s="8"/>
      <c r="Q28" s="8"/>
      <c r="R28" s="8"/>
      <c r="S28" s="30"/>
      <c r="T28" s="8"/>
      <c r="U28" s="8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>
      <c r="A29" s="7">
        <v>44549</v>
      </c>
      <c r="B29" s="6"/>
      <c r="C29" s="6"/>
      <c r="D29" s="6"/>
      <c r="E29" s="6"/>
      <c r="F29" s="6"/>
      <c r="G29" s="6"/>
      <c r="H29" s="8"/>
      <c r="I29" s="8"/>
      <c r="J29" s="8"/>
      <c r="K29" s="8"/>
      <c r="L29" s="6"/>
      <c r="M29" s="8"/>
      <c r="N29" s="8"/>
      <c r="O29" s="8"/>
      <c r="P29" s="8"/>
      <c r="Q29" s="8"/>
      <c r="R29" s="8"/>
      <c r="S29" s="30"/>
      <c r="T29" s="8"/>
      <c r="U29" s="8"/>
      <c r="V29" s="30"/>
      <c r="W29" s="30"/>
      <c r="X29" s="30"/>
      <c r="Y29" s="30"/>
      <c r="Z29" s="30"/>
      <c r="AA29" s="30"/>
      <c r="AB29" s="30"/>
      <c r="AC29" s="30"/>
      <c r="AD29" s="30"/>
    </row>
    <row r="30" spans="1:30">
      <c r="A30" s="7">
        <v>44550</v>
      </c>
      <c r="B30" s="6"/>
      <c r="C30" s="6"/>
      <c r="D30" s="6"/>
      <c r="E30" s="6"/>
      <c r="F30" s="6"/>
      <c r="G30" s="6"/>
      <c r="H30" s="8"/>
      <c r="I30" s="8"/>
      <c r="J30" s="8"/>
      <c r="K30" s="8"/>
      <c r="L30" s="6"/>
      <c r="M30" s="8"/>
      <c r="N30" s="8"/>
      <c r="O30" s="8"/>
      <c r="P30" s="8"/>
      <c r="Q30" s="8"/>
      <c r="R30" s="8"/>
      <c r="S30" s="30"/>
      <c r="T30" s="8"/>
      <c r="U30" s="8"/>
      <c r="V30" s="30"/>
      <c r="W30" s="30"/>
      <c r="X30" s="30"/>
      <c r="Y30" s="30"/>
      <c r="Z30" s="30"/>
      <c r="AA30" s="30"/>
      <c r="AB30" s="30"/>
      <c r="AC30" s="30"/>
      <c r="AD30" s="30"/>
    </row>
    <row r="31" spans="1:30">
      <c r="A31" s="7">
        <v>44551</v>
      </c>
      <c r="B31" s="6"/>
      <c r="C31" s="6"/>
      <c r="D31" s="6"/>
      <c r="E31" s="6"/>
      <c r="F31" s="6"/>
      <c r="G31" s="6"/>
      <c r="H31" s="8"/>
      <c r="I31" s="8"/>
      <c r="J31" s="8"/>
      <c r="K31" s="8"/>
      <c r="L31" s="6"/>
      <c r="M31" s="8"/>
      <c r="N31" s="8"/>
      <c r="O31" s="8"/>
      <c r="P31" s="8"/>
      <c r="Q31" s="8"/>
      <c r="R31" s="8"/>
      <c r="S31" s="30"/>
      <c r="T31" s="8"/>
      <c r="U31" s="8"/>
      <c r="V31" s="30"/>
      <c r="W31" s="30"/>
      <c r="X31" s="30"/>
      <c r="Y31" s="30"/>
      <c r="Z31" s="30"/>
      <c r="AA31" s="30"/>
      <c r="AB31" s="30"/>
      <c r="AC31" s="30"/>
      <c r="AD31" s="30"/>
    </row>
    <row r="32" spans="1:30">
      <c r="A32" s="7">
        <v>44552</v>
      </c>
      <c r="B32" s="6"/>
      <c r="C32" s="6"/>
      <c r="D32" s="6"/>
      <c r="E32" s="6"/>
      <c r="F32" s="6"/>
      <c r="G32" s="6"/>
      <c r="H32" s="8"/>
      <c r="I32" s="8"/>
      <c r="J32" s="8"/>
      <c r="K32" s="8"/>
      <c r="L32" s="6"/>
      <c r="M32" s="8"/>
      <c r="N32" s="8"/>
      <c r="O32" s="8"/>
      <c r="P32" s="8"/>
      <c r="Q32" s="8"/>
      <c r="R32" s="8"/>
      <c r="S32" s="30"/>
      <c r="T32" s="8"/>
      <c r="U32" s="8"/>
      <c r="V32" s="30"/>
      <c r="W32" s="30"/>
      <c r="X32" s="30"/>
      <c r="Y32" s="30"/>
      <c r="Z32" s="30"/>
      <c r="AA32" s="30"/>
      <c r="AB32" s="30"/>
      <c r="AC32" s="30"/>
      <c r="AD32" s="30"/>
    </row>
    <row r="33" spans="1:30">
      <c r="A33" s="7">
        <v>44553</v>
      </c>
      <c r="B33" s="6"/>
      <c r="C33" s="6"/>
      <c r="D33" s="6"/>
      <c r="E33" s="6"/>
      <c r="F33" s="6"/>
      <c r="G33" s="6"/>
      <c r="H33" s="8"/>
      <c r="I33" s="8"/>
      <c r="J33" s="8"/>
      <c r="K33" s="8"/>
      <c r="L33" s="6"/>
      <c r="M33" s="8"/>
      <c r="N33" s="8"/>
      <c r="O33" s="8"/>
      <c r="P33" s="8"/>
      <c r="Q33" s="8"/>
      <c r="R33" s="8"/>
      <c r="S33" s="30"/>
      <c r="T33" s="8"/>
      <c r="U33" s="8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>
      <c r="A34" s="7">
        <v>44554</v>
      </c>
      <c r="B34" s="6"/>
      <c r="C34" s="6"/>
      <c r="D34" s="6"/>
      <c r="E34" s="6"/>
      <c r="F34" s="6"/>
      <c r="G34" s="6"/>
      <c r="H34" s="8"/>
      <c r="I34" s="8"/>
      <c r="J34" s="8"/>
      <c r="K34" s="8"/>
      <c r="L34" s="6"/>
      <c r="M34" s="8"/>
      <c r="N34" s="8"/>
      <c r="O34" s="8"/>
      <c r="P34" s="8"/>
      <c r="Q34" s="8"/>
      <c r="R34" s="8"/>
      <c r="S34" s="30"/>
      <c r="T34" s="8"/>
      <c r="U34" s="8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>
      <c r="A35" s="7">
        <v>44555</v>
      </c>
      <c r="B35" s="6"/>
      <c r="C35" s="6"/>
      <c r="D35" s="6"/>
      <c r="E35" s="6"/>
      <c r="F35" s="6"/>
      <c r="G35" s="6"/>
      <c r="H35" s="8"/>
      <c r="I35" s="8"/>
      <c r="J35" s="8"/>
      <c r="K35" s="8"/>
      <c r="L35" s="6"/>
      <c r="M35" s="8"/>
      <c r="N35" s="8"/>
      <c r="O35" s="8"/>
      <c r="P35" s="8"/>
      <c r="Q35" s="8"/>
      <c r="R35" s="8"/>
      <c r="S35" s="30"/>
      <c r="T35" s="8"/>
      <c r="U35" s="8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>
      <c r="A36" s="7">
        <v>44556</v>
      </c>
      <c r="B36" s="6"/>
      <c r="C36" s="6"/>
      <c r="D36" s="6"/>
      <c r="E36" s="6"/>
      <c r="F36" s="6"/>
      <c r="G36" s="6"/>
      <c r="H36" s="8"/>
      <c r="I36" s="8"/>
      <c r="J36" s="8"/>
      <c r="K36" s="8"/>
      <c r="L36" s="6"/>
      <c r="M36" s="8"/>
      <c r="N36" s="8"/>
      <c r="O36" s="8"/>
      <c r="P36" s="8"/>
      <c r="Q36" s="8"/>
      <c r="R36" s="8"/>
      <c r="S36" s="30"/>
      <c r="T36" s="8"/>
      <c r="U36" s="8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>
      <c r="A37" s="7">
        <v>44557</v>
      </c>
      <c r="B37" s="6"/>
      <c r="C37" s="6"/>
      <c r="D37" s="6"/>
      <c r="E37" s="6"/>
      <c r="F37" s="6"/>
      <c r="G37" s="6"/>
      <c r="H37" s="8"/>
      <c r="I37" s="8"/>
      <c r="J37" s="8"/>
      <c r="K37" s="8"/>
      <c r="L37" s="6"/>
      <c r="M37" s="8"/>
      <c r="N37" s="8"/>
      <c r="O37" s="8"/>
      <c r="P37" s="8"/>
      <c r="Q37" s="8"/>
      <c r="R37" s="8"/>
      <c r="S37" s="30"/>
      <c r="T37" s="8"/>
      <c r="U37" s="8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>
      <c r="A38" s="7">
        <v>44558</v>
      </c>
      <c r="B38" s="6"/>
      <c r="C38" s="6"/>
      <c r="D38" s="6"/>
      <c r="E38" s="6"/>
      <c r="F38" s="6"/>
      <c r="G38" s="6"/>
      <c r="H38" s="8"/>
      <c r="I38" s="8"/>
      <c r="J38" s="8"/>
      <c r="K38" s="8"/>
      <c r="L38" s="6"/>
      <c r="M38" s="8"/>
      <c r="N38" s="8"/>
      <c r="O38" s="8"/>
      <c r="P38" s="8"/>
      <c r="Q38" s="8"/>
      <c r="R38" s="8"/>
      <c r="S38" s="30"/>
      <c r="T38" s="8"/>
      <c r="U38" s="8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>
      <c r="A39" s="7">
        <v>44559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30"/>
      <c r="T39" s="8"/>
      <c r="U39" s="8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>
      <c r="A40" s="7">
        <v>44560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30"/>
      <c r="T40" s="8"/>
      <c r="U40" s="8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>
      <c r="A41" s="7">
        <v>44561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30"/>
      <c r="T41" s="8"/>
      <c r="U41" s="8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>
      <c r="A42" s="7">
        <v>44562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30"/>
      <c r="T42" s="8"/>
      <c r="U42" s="8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>
      <c r="A43" s="7">
        <v>44563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30"/>
      <c r="T43" s="8"/>
      <c r="U43" s="8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>
      <c r="A44" s="7">
        <v>44564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30"/>
      <c r="T44" s="8"/>
      <c r="U44" s="8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>
      <c r="A45" s="7">
        <v>44565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30"/>
      <c r="T45" s="8"/>
      <c r="U45" s="8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>
      <c r="A46" s="7">
        <v>44566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30"/>
      <c r="T46" s="8"/>
      <c r="U46" s="8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>
      <c r="A47" s="7">
        <v>44567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30"/>
      <c r="T47" s="8"/>
      <c r="U47" s="8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>
      <c r="A48" s="7">
        <v>44568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30"/>
      <c r="T48" s="8"/>
      <c r="U48" s="8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>
      <c r="A49" s="7">
        <v>44569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30"/>
      <c r="T49" s="8"/>
      <c r="U49" s="8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>
      <c r="A50" s="7">
        <v>44570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30"/>
      <c r="T50" s="8"/>
      <c r="U50" s="8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>
      <c r="A51" s="7">
        <v>44571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30"/>
      <c r="T51" s="8"/>
      <c r="U51" s="8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>
      <c r="A52" s="7">
        <v>44572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30"/>
      <c r="T52" s="8"/>
      <c r="U52" s="8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>
      <c r="A53" s="7">
        <v>44573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30"/>
      <c r="T53" s="8"/>
      <c r="U53" s="8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>
      <c r="A54" s="7">
        <v>44574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30"/>
      <c r="T54" s="8"/>
      <c r="U54" s="8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>
      <c r="A55" s="7">
        <v>44575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0"/>
      <c r="T55" s="8"/>
      <c r="U55" s="8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>
      <c r="A56" s="7">
        <v>44576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30"/>
      <c r="T56" s="8"/>
      <c r="U56" s="8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>
      <c r="A57" s="7">
        <v>44577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30"/>
      <c r="T57" s="8"/>
      <c r="U57" s="8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>
      <c r="A58" s="7">
        <v>44578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30"/>
      <c r="T58" s="8"/>
      <c r="U58" s="8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>
      <c r="A59" s="7">
        <v>44579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30"/>
      <c r="T59" s="8"/>
      <c r="U59" s="8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>
      <c r="A60" s="7">
        <v>44580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30"/>
      <c r="T60" s="8"/>
      <c r="U60" s="8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>
      <c r="A61" s="7">
        <v>44581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30"/>
      <c r="T61" s="8"/>
      <c r="U61" s="8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>
      <c r="A62" s="7">
        <v>44582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30"/>
      <c r="T62" s="8"/>
      <c r="U62" s="8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>
      <c r="A63" s="7">
        <v>44583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30"/>
      <c r="T63" s="8"/>
      <c r="U63" s="8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>
      <c r="A64" s="7">
        <v>44584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30"/>
      <c r="T64" s="8"/>
      <c r="U64" s="8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>
      <c r="A65" s="7">
        <v>44585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30"/>
      <c r="T65" s="8"/>
      <c r="U65" s="8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>
      <c r="A66" s="7">
        <v>44586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30"/>
      <c r="T66" s="8"/>
      <c r="U66" s="8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>
      <c r="A67" s="7">
        <v>44587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30"/>
      <c r="T67" s="8"/>
      <c r="U67" s="8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>
      <c r="A68" s="7">
        <v>44588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30"/>
      <c r="T68" s="8"/>
      <c r="U68" s="8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>
      <c r="A69" s="7">
        <v>44589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30"/>
      <c r="T69" s="8"/>
      <c r="U69" s="8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>
      <c r="A70" s="7">
        <v>44590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30"/>
      <c r="T70" s="8"/>
      <c r="U70" s="8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>
      <c r="A71" s="7">
        <v>44591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30"/>
      <c r="T71" s="8"/>
      <c r="U71" s="8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>
      <c r="A72" s="7">
        <v>44592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30"/>
      <c r="T72" s="8"/>
      <c r="U72" s="8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>
      <c r="A73" s="7">
        <v>44593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30"/>
      <c r="T73" s="8"/>
      <c r="U73" s="8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>
      <c r="A74" s="7">
        <v>44594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30"/>
      <c r="T74" s="8"/>
      <c r="U74" s="8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>
      <c r="A75" s="7">
        <v>44595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30"/>
      <c r="T75" s="8"/>
      <c r="U75" s="8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>
      <c r="A76" s="7">
        <v>44596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30"/>
      <c r="T76" s="8"/>
      <c r="U76" s="8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>
      <c r="A77" s="7">
        <v>44597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30"/>
      <c r="T77" s="8"/>
      <c r="U77" s="8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>
      <c r="A78" s="7">
        <v>44598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30"/>
      <c r="T78" s="8"/>
      <c r="U78" s="8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>
      <c r="A79" s="7">
        <v>44599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30"/>
      <c r="T79" s="8"/>
      <c r="U79" s="8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>
      <c r="A80" s="7">
        <v>44600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30"/>
      <c r="T80" s="8"/>
      <c r="U80" s="8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>
      <c r="A81" s="7">
        <v>44601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30"/>
      <c r="T81" s="8"/>
      <c r="U81" s="8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>
      <c r="A82" s="7">
        <v>44602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30"/>
      <c r="T82" s="8"/>
      <c r="U82" s="8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>
      <c r="A83" s="7">
        <v>44603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30"/>
      <c r="T83" s="8"/>
      <c r="U83" s="8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>
      <c r="A84" s="7">
        <v>44604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30"/>
      <c r="T84" s="8"/>
      <c r="U84" s="8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>
      <c r="A85" s="7">
        <v>44605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30"/>
      <c r="T85" s="8"/>
      <c r="U85" s="8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>
      <c r="A86" s="7">
        <v>44606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30"/>
      <c r="T86" s="8"/>
      <c r="U86" s="8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>
      <c r="A87" s="7">
        <v>44607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30"/>
      <c r="T87" s="8"/>
      <c r="U87" s="8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>
      <c r="A88" s="7">
        <v>44608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30"/>
      <c r="T88" s="8"/>
      <c r="U88" s="8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>
      <c r="A89" s="7">
        <v>44609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30"/>
      <c r="T89" s="8"/>
      <c r="U89" s="8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>
      <c r="A90" s="7">
        <v>44610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30"/>
      <c r="T90" s="8"/>
      <c r="U90" s="8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>
      <c r="A91" s="7">
        <v>44611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30"/>
      <c r="T91" s="8"/>
      <c r="U91" s="8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>
      <c r="A92" s="7">
        <v>44612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30"/>
      <c r="T92" s="8"/>
      <c r="U92" s="8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>
      <c r="A93" s="7">
        <v>44613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30"/>
      <c r="T93" s="8"/>
      <c r="U93" s="8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>
      <c r="A94" s="7">
        <v>44614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30"/>
      <c r="T94" s="8"/>
      <c r="U94" s="8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>
      <c r="A95" s="7">
        <v>44615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30"/>
      <c r="T95" s="8"/>
      <c r="U95" s="8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>
      <c r="A96" s="7">
        <v>44616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30"/>
      <c r="T96" s="8"/>
      <c r="U96" s="8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>
      <c r="A97" s="7">
        <v>44617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30"/>
      <c r="T97" s="8"/>
      <c r="U97" s="8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>
      <c r="A98" s="7">
        <v>44618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30"/>
      <c r="T98" s="8"/>
      <c r="U98" s="8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>
      <c r="A99" s="7">
        <v>44619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30"/>
      <c r="T99" s="8"/>
      <c r="U99" s="8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>
      <c r="A100" s="7">
        <v>44620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30"/>
      <c r="T100" s="8"/>
      <c r="U100" s="8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>
      <c r="A101" s="7">
        <v>44621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30"/>
      <c r="T101" s="8"/>
      <c r="U101" s="8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>
      <c r="A102" s="7">
        <v>44622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30"/>
      <c r="T102" s="8"/>
      <c r="U102" s="8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>
      <c r="A103" s="7">
        <v>44623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30"/>
      <c r="T103" s="8"/>
      <c r="U103" s="8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>
      <c r="A104" s="7">
        <v>44624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30"/>
      <c r="T104" s="8"/>
      <c r="U104" s="8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>
      <c r="A105" s="7">
        <v>44625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30"/>
      <c r="T105" s="8"/>
      <c r="U105" s="8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>
      <c r="A106" s="7">
        <v>44626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30"/>
      <c r="T106" s="8"/>
      <c r="U106" s="8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>
      <c r="A107" s="7">
        <v>44627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30"/>
      <c r="T107" s="8"/>
      <c r="U107" s="8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>
      <c r="A108" s="7">
        <v>44628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30"/>
      <c r="T108" s="8"/>
      <c r="U108" s="8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>
      <c r="A109" s="7">
        <v>44629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30"/>
      <c r="T109" s="8"/>
      <c r="U109" s="8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>
      <c r="A110" s="7">
        <v>44630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30"/>
      <c r="T110" s="8"/>
      <c r="U110" s="8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>
      <c r="A111" s="7">
        <v>44631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30"/>
      <c r="T111" s="8"/>
      <c r="U111" s="8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>
      <c r="A112" s="7">
        <v>44632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30"/>
      <c r="T112" s="8"/>
      <c r="U112" s="8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>
      <c r="A113" s="7">
        <v>44633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30"/>
      <c r="T113" s="8"/>
      <c r="U113" s="8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>
      <c r="A114" s="7">
        <v>44634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30"/>
      <c r="T114" s="8"/>
      <c r="U114" s="8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>
      <c r="A115" s="7">
        <v>44635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30"/>
      <c r="T115" s="8"/>
      <c r="U115" s="8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>
      <c r="A116" s="7">
        <v>44636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30"/>
      <c r="T116" s="8"/>
      <c r="U116" s="8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>
      <c r="A117" s="7">
        <v>44637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30"/>
      <c r="T117" s="8"/>
      <c r="U117" s="8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>
      <c r="A118" s="7">
        <v>44638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30"/>
      <c r="T118" s="8"/>
      <c r="U118" s="8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>
      <c r="A119" s="7">
        <v>44639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30"/>
      <c r="T119" s="8"/>
      <c r="U119" s="8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>
      <c r="A120" s="7">
        <v>44640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30"/>
      <c r="T120" s="8"/>
      <c r="U120" s="8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>
      <c r="A121" s="7">
        <v>44641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30"/>
      <c r="T121" s="8"/>
      <c r="U121" s="8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>
      <c r="A122" s="7">
        <v>44642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30"/>
      <c r="T122" s="8"/>
      <c r="U122" s="8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>
      <c r="A123" s="7">
        <v>44643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30"/>
      <c r="T123" s="8"/>
      <c r="U123" s="8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>
      <c r="A124" s="7">
        <v>44644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30"/>
      <c r="T124" s="8"/>
      <c r="U124" s="8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>
      <c r="A125" s="7">
        <v>44645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30"/>
      <c r="T125" s="8"/>
      <c r="U125" s="8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>
      <c r="A126" s="7">
        <v>44646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30"/>
      <c r="T126" s="8"/>
      <c r="U126" s="8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>
      <c r="A127" s="7">
        <v>44647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30"/>
      <c r="T127" s="8"/>
      <c r="U127" s="8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>
      <c r="A128" s="7">
        <v>44648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30"/>
      <c r="T128" s="8"/>
      <c r="U128" s="8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>
      <c r="A129" s="7">
        <v>44649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30"/>
      <c r="T129" s="8"/>
      <c r="U129" s="8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21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U130" s="1"/>
    </row>
    <row r="131" spans="1:21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U131" s="1"/>
    </row>
    <row r="132" spans="1:2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</sheetData>
  <mergeCells count="36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AE1:AE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2021-12-07T06:54:00Z</dcterms:created>
  <dcterms:modified xsi:type="dcterms:W3CDTF">2021-12-01T15:59:47Z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